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anson/Documents/DOCS/temp/"/>
    </mc:Choice>
  </mc:AlternateContent>
  <xr:revisionPtr revIDLastSave="0" documentId="8_{560165C9-D211-A947-9522-50F29D21C75B}" xr6:coauthVersionLast="45" xr6:coauthVersionMax="45" xr10:uidLastSave="{00000000-0000-0000-0000-000000000000}"/>
  <bookViews>
    <workbookView xWindow="34260" yWindow="460" windowWidth="48040" windowHeight="27620" xr2:uid="{A3FB35C3-D306-4646-A11A-50F80C9A652B}"/>
  </bookViews>
  <sheets>
    <sheet name="Baseline" sheetId="1" r:id="rId1"/>
    <sheet name="Slower" sheetId="10" r:id="rId2"/>
    <sheet name="TwoTypes" sheetId="12" r:id="rId3"/>
    <sheet name="Deliberate" sheetId="11" r:id="rId4"/>
    <sheet name="Contagious" sheetId="2" r:id="rId5"/>
    <sheet name="Dead %" sheetId="14" r:id="rId6"/>
    <sheet name="Dead" sheetId="15" r:id="rId7"/>
  </sheets>
  <definedNames>
    <definedName name="solver_adj" localSheetId="3" hidden="1">Deliberate!$D$4,Deliberate!$F$4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itr" localSheetId="3" hidden="1">2147483647</definedName>
    <definedName name="solver_lin" localSheetId="3" hidden="1">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opt" localSheetId="3" hidden="1">Deliberate!$B$4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1" l="1"/>
  <c r="P2" i="12"/>
  <c r="P2" i="10"/>
  <c r="F14" i="10"/>
  <c r="Z9" i="11"/>
  <c r="T374" i="12"/>
  <c r="T373" i="12"/>
  <c r="T372" i="12"/>
  <c r="T371" i="12"/>
  <c r="T370" i="12"/>
  <c r="T369" i="12"/>
  <c r="T368" i="12"/>
  <c r="T367" i="12"/>
  <c r="H374" i="12" s="1"/>
  <c r="T366" i="12"/>
  <c r="H373" i="12" s="1"/>
  <c r="T365" i="12"/>
  <c r="H372" i="12" s="1"/>
  <c r="T364" i="12"/>
  <c r="H371" i="12" s="1"/>
  <c r="T363" i="12"/>
  <c r="H370" i="12" s="1"/>
  <c r="T362" i="12"/>
  <c r="H369" i="12" s="1"/>
  <c r="T361" i="12"/>
  <c r="H368" i="12" s="1"/>
  <c r="T360" i="12"/>
  <c r="H367" i="12" s="1"/>
  <c r="T359" i="12"/>
  <c r="H366" i="12" s="1"/>
  <c r="T358" i="12"/>
  <c r="H365" i="12" s="1"/>
  <c r="T357" i="12"/>
  <c r="H364" i="12" s="1"/>
  <c r="T356" i="12"/>
  <c r="H363" i="12" s="1"/>
  <c r="T355" i="12"/>
  <c r="T354" i="12"/>
  <c r="T353" i="12"/>
  <c r="T352" i="12"/>
  <c r="T351" i="12"/>
  <c r="H358" i="12" s="1"/>
  <c r="T350" i="12"/>
  <c r="H357" i="12" s="1"/>
  <c r="T349" i="12"/>
  <c r="T348" i="12"/>
  <c r="H355" i="12" s="1"/>
  <c r="T347" i="12"/>
  <c r="T346" i="12"/>
  <c r="H346" i="12"/>
  <c r="T345" i="12"/>
  <c r="H345" i="12"/>
  <c r="T344" i="12"/>
  <c r="H344" i="12"/>
  <c r="T343" i="12"/>
  <c r="H343" i="12"/>
  <c r="T342" i="12"/>
  <c r="H349" i="12" s="1"/>
  <c r="H342" i="12"/>
  <c r="T341" i="12"/>
  <c r="H348" i="12" s="1"/>
  <c r="H341" i="12"/>
  <c r="T340" i="12"/>
  <c r="H347" i="12" s="1"/>
  <c r="H340" i="12"/>
  <c r="T339" i="12"/>
  <c r="H339" i="12"/>
  <c r="T338" i="12"/>
  <c r="H338" i="12"/>
  <c r="T337" i="12"/>
  <c r="H337" i="12"/>
  <c r="T336" i="12"/>
  <c r="H336" i="12"/>
  <c r="T335" i="12"/>
  <c r="H335" i="12"/>
  <c r="T334" i="12"/>
  <c r="H334" i="12"/>
  <c r="T333" i="12"/>
  <c r="H333" i="12"/>
  <c r="T332" i="12"/>
  <c r="H332" i="12"/>
  <c r="T331" i="12"/>
  <c r="T330" i="12"/>
  <c r="H330" i="12"/>
  <c r="T329" i="12"/>
  <c r="H329" i="12"/>
  <c r="T328" i="12"/>
  <c r="H328" i="12"/>
  <c r="T327" i="12"/>
  <c r="T326" i="12"/>
  <c r="T325" i="12"/>
  <c r="T324" i="12"/>
  <c r="H331" i="12" s="1"/>
  <c r="H324" i="12"/>
  <c r="T323" i="12"/>
  <c r="H323" i="12"/>
  <c r="T322" i="12"/>
  <c r="H322" i="12"/>
  <c r="T321" i="12"/>
  <c r="H321" i="12"/>
  <c r="T320" i="12"/>
  <c r="H327" i="12" s="1"/>
  <c r="H320" i="12"/>
  <c r="T319" i="12"/>
  <c r="H326" i="12" s="1"/>
  <c r="H319" i="12"/>
  <c r="T318" i="12"/>
  <c r="H325" i="12" s="1"/>
  <c r="H318" i="12"/>
  <c r="T317" i="12"/>
  <c r="H317" i="12"/>
  <c r="T316" i="12"/>
  <c r="H316" i="12"/>
  <c r="T315" i="12"/>
  <c r="T314" i="12"/>
  <c r="H314" i="12"/>
  <c r="T313" i="12"/>
  <c r="T312" i="12"/>
  <c r="T311" i="12"/>
  <c r="T310" i="12"/>
  <c r="T309" i="12"/>
  <c r="T308" i="12"/>
  <c r="H315" i="12" s="1"/>
  <c r="H308" i="12"/>
  <c r="T307" i="12"/>
  <c r="T306" i="12"/>
  <c r="H313" i="12" s="1"/>
  <c r="T305" i="12"/>
  <c r="H312" i="12" s="1"/>
  <c r="T304" i="12"/>
  <c r="H311" i="12" s="1"/>
  <c r="T303" i="12"/>
  <c r="H310" i="12" s="1"/>
  <c r="T302" i="12"/>
  <c r="H309" i="12" s="1"/>
  <c r="T301" i="12"/>
  <c r="T300" i="12"/>
  <c r="H307" i="12" s="1"/>
  <c r="H300" i="12"/>
  <c r="T299" i="12"/>
  <c r="H299" i="12"/>
  <c r="T298" i="12"/>
  <c r="H305" i="12" s="1"/>
  <c r="H298" i="12"/>
  <c r="T297" i="12"/>
  <c r="H297" i="12"/>
  <c r="T296" i="12"/>
  <c r="H303" i="12" s="1"/>
  <c r="H296" i="12"/>
  <c r="T295" i="12"/>
  <c r="H302" i="12" s="1"/>
  <c r="H295" i="12"/>
  <c r="T294" i="12"/>
  <c r="H301" i="12" s="1"/>
  <c r="H294" i="12"/>
  <c r="T293" i="12"/>
  <c r="H293" i="12"/>
  <c r="T292" i="12"/>
  <c r="H292" i="12"/>
  <c r="T291" i="12"/>
  <c r="H291" i="12"/>
  <c r="T290" i="12"/>
  <c r="H290" i="12"/>
  <c r="T289" i="12"/>
  <c r="H289" i="12"/>
  <c r="T288" i="12"/>
  <c r="H288" i="12"/>
  <c r="T287" i="12"/>
  <c r="H287" i="12"/>
  <c r="T286" i="12"/>
  <c r="H286" i="12"/>
  <c r="T285" i="12"/>
  <c r="H285" i="12"/>
  <c r="T284" i="12"/>
  <c r="H284" i="12"/>
  <c r="T283" i="12"/>
  <c r="T282" i="12"/>
  <c r="T281" i="12"/>
  <c r="T280" i="12"/>
  <c r="T279" i="12"/>
  <c r="T278" i="12"/>
  <c r="T277" i="12"/>
  <c r="T276" i="12"/>
  <c r="H283" i="12" s="1"/>
  <c r="H276" i="12"/>
  <c r="T275" i="12"/>
  <c r="H282" i="12" s="1"/>
  <c r="T274" i="12"/>
  <c r="H281" i="12" s="1"/>
  <c r="T273" i="12"/>
  <c r="H280" i="12" s="1"/>
  <c r="T272" i="12"/>
  <c r="H279" i="12" s="1"/>
  <c r="T271" i="12"/>
  <c r="H278" i="12" s="1"/>
  <c r="T270" i="12"/>
  <c r="H277" i="12" s="1"/>
  <c r="T269" i="12"/>
  <c r="T268" i="12"/>
  <c r="H275" i="12" s="1"/>
  <c r="T267" i="12"/>
  <c r="H274" i="12" s="1"/>
  <c r="T266" i="12"/>
  <c r="H273" i="12" s="1"/>
  <c r="T265" i="12"/>
  <c r="H272" i="12" s="1"/>
  <c r="T264" i="12"/>
  <c r="H271" i="12" s="1"/>
  <c r="T263" i="12"/>
  <c r="H270" i="12" s="1"/>
  <c r="T262" i="12"/>
  <c r="H269" i="12" s="1"/>
  <c r="T261" i="12"/>
  <c r="H268" i="12" s="1"/>
  <c r="T260" i="12"/>
  <c r="H267" i="12" s="1"/>
  <c r="T259" i="12"/>
  <c r="H266" i="12" s="1"/>
  <c r="T258" i="12"/>
  <c r="H265" i="12" s="1"/>
  <c r="T257" i="12"/>
  <c r="H264" i="12" s="1"/>
  <c r="T256" i="12"/>
  <c r="H261" i="12" s="1"/>
  <c r="T255" i="12"/>
  <c r="T254" i="12"/>
  <c r="T253" i="12"/>
  <c r="H260" i="12" s="1"/>
  <c r="T252" i="12"/>
  <c r="H259" i="12" s="1"/>
  <c r="T251" i="12"/>
  <c r="H258" i="12" s="1"/>
  <c r="T250" i="12"/>
  <c r="H257" i="12" s="1"/>
  <c r="T249" i="12"/>
  <c r="H256" i="12" s="1"/>
  <c r="T248" i="12"/>
  <c r="H255" i="12" s="1"/>
  <c r="T247" i="12"/>
  <c r="H254" i="12" s="1"/>
  <c r="T246" i="12"/>
  <c r="H253" i="12" s="1"/>
  <c r="T245" i="12"/>
  <c r="H252" i="12" s="1"/>
  <c r="T244" i="12"/>
  <c r="H251" i="12" s="1"/>
  <c r="T243" i="12"/>
  <c r="H250" i="12" s="1"/>
  <c r="T242" i="12"/>
  <c r="H249" i="12" s="1"/>
  <c r="T241" i="12"/>
  <c r="H248" i="12" s="1"/>
  <c r="T240" i="12"/>
  <c r="H247" i="12" s="1"/>
  <c r="T239" i="12"/>
  <c r="H246" i="12" s="1"/>
  <c r="T238" i="12"/>
  <c r="H245" i="12" s="1"/>
  <c r="T237" i="12"/>
  <c r="H244" i="12" s="1"/>
  <c r="T236" i="12"/>
  <c r="H243" i="12" s="1"/>
  <c r="T235" i="12"/>
  <c r="T234" i="12"/>
  <c r="H241" i="12" s="1"/>
  <c r="T233" i="12"/>
  <c r="T232" i="12"/>
  <c r="T231" i="12"/>
  <c r="T230" i="12"/>
  <c r="T229" i="12"/>
  <c r="T228" i="12"/>
  <c r="H235" i="12" s="1"/>
  <c r="T227" i="12"/>
  <c r="H234" i="12" s="1"/>
  <c r="T226" i="12"/>
  <c r="H233" i="12" s="1"/>
  <c r="T225" i="12"/>
  <c r="T224" i="12"/>
  <c r="T223" i="12"/>
  <c r="T222" i="12"/>
  <c r="T221" i="12"/>
  <c r="T220" i="12"/>
  <c r="T219" i="12"/>
  <c r="T218" i="12"/>
  <c r="H224" i="12" s="1"/>
  <c r="T217" i="12"/>
  <c r="T216" i="12"/>
  <c r="T215" i="12"/>
  <c r="H222" i="12" s="1"/>
  <c r="T214" i="12"/>
  <c r="H221" i="12" s="1"/>
  <c r="H214" i="12"/>
  <c r="T213" i="12"/>
  <c r="H220" i="12" s="1"/>
  <c r="H213" i="12"/>
  <c r="T212" i="12"/>
  <c r="H219" i="12" s="1"/>
  <c r="H212" i="12"/>
  <c r="T211" i="12"/>
  <c r="H211" i="12"/>
  <c r="T210" i="12"/>
  <c r="H217" i="12" s="1"/>
  <c r="H210" i="12"/>
  <c r="T209" i="12"/>
  <c r="H216" i="12" s="1"/>
  <c r="H209" i="12"/>
  <c r="T208" i="12"/>
  <c r="H215" i="12" s="1"/>
  <c r="H208" i="12"/>
  <c r="T207" i="12"/>
  <c r="H207" i="12"/>
  <c r="T206" i="12"/>
  <c r="H206" i="12"/>
  <c r="T205" i="12"/>
  <c r="H205" i="12"/>
  <c r="T204" i="12"/>
  <c r="H204" i="12"/>
  <c r="T203" i="12"/>
  <c r="H203" i="12"/>
  <c r="T202" i="12"/>
  <c r="H202" i="12"/>
  <c r="T201" i="12"/>
  <c r="H201" i="12"/>
  <c r="T200" i="12"/>
  <c r="H200" i="12"/>
  <c r="T199" i="12"/>
  <c r="H199" i="12"/>
  <c r="T198" i="12"/>
  <c r="H198" i="12"/>
  <c r="T197" i="12"/>
  <c r="H197" i="12"/>
  <c r="T196" i="12"/>
  <c r="H196" i="12"/>
  <c r="T195" i="12"/>
  <c r="H195" i="12"/>
  <c r="T194" i="12"/>
  <c r="H194" i="12"/>
  <c r="T193" i="12"/>
  <c r="H193" i="12"/>
  <c r="T192" i="12"/>
  <c r="H192" i="12"/>
  <c r="T191" i="12"/>
  <c r="H191" i="12"/>
  <c r="T190" i="12"/>
  <c r="H190" i="12"/>
  <c r="T189" i="12"/>
  <c r="H189" i="12"/>
  <c r="T188" i="12"/>
  <c r="H188" i="12"/>
  <c r="T187" i="12"/>
  <c r="H187" i="12"/>
  <c r="T186" i="12"/>
  <c r="H186" i="12"/>
  <c r="T185" i="12"/>
  <c r="H185" i="12"/>
  <c r="T184" i="12"/>
  <c r="H184" i="12"/>
  <c r="T183" i="12"/>
  <c r="H183" i="12"/>
  <c r="T182" i="12"/>
  <c r="H182" i="12"/>
  <c r="T181" i="12"/>
  <c r="H181" i="12"/>
  <c r="T180" i="12"/>
  <c r="T179" i="12"/>
  <c r="H179" i="12"/>
  <c r="T178" i="12"/>
  <c r="T177" i="12"/>
  <c r="T176" i="12"/>
  <c r="T175" i="12"/>
  <c r="T174" i="12"/>
  <c r="T173" i="12"/>
  <c r="H180" i="12" s="1"/>
  <c r="T172" i="12"/>
  <c r="T171" i="12"/>
  <c r="T170" i="12"/>
  <c r="T169" i="12"/>
  <c r="H176" i="12" s="1"/>
  <c r="T168" i="12"/>
  <c r="T167" i="12"/>
  <c r="T166" i="12"/>
  <c r="H173" i="12" s="1"/>
  <c r="T165" i="12"/>
  <c r="H172" i="12" s="1"/>
  <c r="T164" i="12"/>
  <c r="T163" i="12"/>
  <c r="T162" i="12"/>
  <c r="T161" i="12"/>
  <c r="H168" i="12" s="1"/>
  <c r="T160" i="12"/>
  <c r="T159" i="12"/>
  <c r="T158" i="12"/>
  <c r="T157" i="12"/>
  <c r="H164" i="12" s="1"/>
  <c r="T156" i="12"/>
  <c r="T155" i="12"/>
  <c r="T154" i="12"/>
  <c r="H161" i="12" s="1"/>
  <c r="T153" i="12"/>
  <c r="H160" i="12" s="1"/>
  <c r="T152" i="12"/>
  <c r="T151" i="12"/>
  <c r="T150" i="12"/>
  <c r="T149" i="12"/>
  <c r="T148" i="12"/>
  <c r="T147" i="12"/>
  <c r="T146" i="12"/>
  <c r="H153" i="12" s="1"/>
  <c r="T145" i="12"/>
  <c r="T144" i="12"/>
  <c r="T143" i="12"/>
  <c r="T142" i="12"/>
  <c r="H149" i="12" s="1"/>
  <c r="T141" i="12"/>
  <c r="T140" i="12"/>
  <c r="H147" i="12" s="1"/>
  <c r="T139" i="12"/>
  <c r="T138" i="12"/>
  <c r="H142" i="12" s="1"/>
  <c r="T137" i="12"/>
  <c r="H144" i="12" s="1"/>
  <c r="T136" i="12"/>
  <c r="H143" i="12" s="1"/>
  <c r="T135" i="12"/>
  <c r="T134" i="12"/>
  <c r="H138" i="12" s="1"/>
  <c r="T133" i="12"/>
  <c r="H140" i="12" s="1"/>
  <c r="T132" i="12"/>
  <c r="H139" i="12" s="1"/>
  <c r="T131" i="12"/>
  <c r="T130" i="12"/>
  <c r="T129" i="12"/>
  <c r="H136" i="12" s="1"/>
  <c r="T128" i="12"/>
  <c r="H135" i="12" s="1"/>
  <c r="T127" i="12"/>
  <c r="T126" i="12"/>
  <c r="H133" i="12" s="1"/>
  <c r="T125" i="12"/>
  <c r="H132" i="12" s="1"/>
  <c r="T124" i="12"/>
  <c r="H131" i="12" s="1"/>
  <c r="T123" i="12"/>
  <c r="H130" i="12" s="1"/>
  <c r="T122" i="12"/>
  <c r="H129" i="12" s="1"/>
  <c r="T121" i="12"/>
  <c r="T120" i="12"/>
  <c r="T119" i="12"/>
  <c r="T118" i="12"/>
  <c r="T117" i="12"/>
  <c r="H124" i="12" s="1"/>
  <c r="T116" i="12"/>
  <c r="H121" i="12" s="1"/>
  <c r="T115" i="12"/>
  <c r="H122" i="12" s="1"/>
  <c r="T114" i="12"/>
  <c r="T113" i="12"/>
  <c r="H120" i="12" s="1"/>
  <c r="T112" i="12"/>
  <c r="T111" i="12"/>
  <c r="H118" i="12" s="1"/>
  <c r="T110" i="12"/>
  <c r="T109" i="12"/>
  <c r="H116" i="12" s="1"/>
  <c r="T108" i="12"/>
  <c r="H115" i="12" s="1"/>
  <c r="T107" i="12"/>
  <c r="H114" i="12" s="1"/>
  <c r="T106" i="12"/>
  <c r="H113" i="12" s="1"/>
  <c r="T105" i="12"/>
  <c r="H112" i="12" s="1"/>
  <c r="T104" i="12"/>
  <c r="H111" i="12" s="1"/>
  <c r="T103" i="12"/>
  <c r="H110" i="12" s="1"/>
  <c r="T102" i="12"/>
  <c r="H109" i="12" s="1"/>
  <c r="T101" i="12"/>
  <c r="H108" i="12" s="1"/>
  <c r="T100" i="12"/>
  <c r="H107" i="12" s="1"/>
  <c r="T99" i="12"/>
  <c r="H106" i="12" s="1"/>
  <c r="T98" i="12"/>
  <c r="H105" i="12" s="1"/>
  <c r="T97" i="12"/>
  <c r="H104" i="12" s="1"/>
  <c r="T96" i="12"/>
  <c r="H103" i="12" s="1"/>
  <c r="T95" i="12"/>
  <c r="H102" i="12" s="1"/>
  <c r="T94" i="12"/>
  <c r="H101" i="12" s="1"/>
  <c r="T93" i="12"/>
  <c r="H100" i="12" s="1"/>
  <c r="T92" i="12"/>
  <c r="H99" i="12" s="1"/>
  <c r="T91" i="12"/>
  <c r="H98" i="12" s="1"/>
  <c r="T90" i="12"/>
  <c r="H97" i="12" s="1"/>
  <c r="T89" i="12"/>
  <c r="H96" i="12" s="1"/>
  <c r="T88" i="12"/>
  <c r="H95" i="12" s="1"/>
  <c r="T87" i="12"/>
  <c r="H94" i="12" s="1"/>
  <c r="T86" i="12"/>
  <c r="H93" i="12" s="1"/>
  <c r="T85" i="12"/>
  <c r="H92" i="12" s="1"/>
  <c r="T84" i="12"/>
  <c r="H91" i="12" s="1"/>
  <c r="T83" i="12"/>
  <c r="H90" i="12" s="1"/>
  <c r="T82" i="12"/>
  <c r="H89" i="12" s="1"/>
  <c r="T81" i="12"/>
  <c r="H88" i="12" s="1"/>
  <c r="T80" i="12"/>
  <c r="H87" i="12" s="1"/>
  <c r="T79" i="12"/>
  <c r="H86" i="12" s="1"/>
  <c r="T78" i="12"/>
  <c r="H85" i="12" s="1"/>
  <c r="T77" i="12"/>
  <c r="H84" i="12" s="1"/>
  <c r="T76" i="12"/>
  <c r="H83" i="12" s="1"/>
  <c r="T75" i="12"/>
  <c r="H82" i="12" s="1"/>
  <c r="T74" i="12"/>
  <c r="H81" i="12" s="1"/>
  <c r="H74" i="12"/>
  <c r="T73" i="12"/>
  <c r="T72" i="12"/>
  <c r="H72" i="12"/>
  <c r="T71" i="12"/>
  <c r="H71" i="12"/>
  <c r="T70" i="12"/>
  <c r="H70" i="12"/>
  <c r="T69" i="12"/>
  <c r="H69" i="12"/>
  <c r="T68" i="12"/>
  <c r="H68" i="12"/>
  <c r="T67" i="12"/>
  <c r="H67" i="12"/>
  <c r="T66" i="12"/>
  <c r="H73" i="12" s="1"/>
  <c r="H66" i="12"/>
  <c r="T65" i="12"/>
  <c r="H65" i="12"/>
  <c r="T64" i="12"/>
  <c r="H64" i="12"/>
  <c r="T63" i="12"/>
  <c r="H63" i="12"/>
  <c r="T62" i="12"/>
  <c r="H62" i="12"/>
  <c r="T61" i="12"/>
  <c r="H61" i="12"/>
  <c r="T60" i="12"/>
  <c r="H60" i="12"/>
  <c r="T59" i="12"/>
  <c r="H59" i="12"/>
  <c r="T58" i="12"/>
  <c r="H58" i="12"/>
  <c r="T57" i="12"/>
  <c r="H57" i="12"/>
  <c r="T56" i="12"/>
  <c r="H56" i="12"/>
  <c r="T55" i="12"/>
  <c r="H55" i="12"/>
  <c r="T54" i="12"/>
  <c r="H54" i="12"/>
  <c r="T53" i="12"/>
  <c r="H53" i="12"/>
  <c r="T52" i="12"/>
  <c r="H52" i="12"/>
  <c r="T51" i="12"/>
  <c r="H51" i="12"/>
  <c r="T50" i="12"/>
  <c r="H50" i="12"/>
  <c r="T49" i="12"/>
  <c r="H49" i="12"/>
  <c r="T48" i="12"/>
  <c r="H48" i="12"/>
  <c r="T47" i="12"/>
  <c r="H47" i="12"/>
  <c r="T46" i="12"/>
  <c r="H46" i="12"/>
  <c r="T45" i="12"/>
  <c r="H45" i="12"/>
  <c r="T44" i="12"/>
  <c r="H44" i="12"/>
  <c r="T43" i="12"/>
  <c r="H43" i="12"/>
  <c r="T42" i="12"/>
  <c r="H42" i="12"/>
  <c r="T41" i="12"/>
  <c r="H41" i="12"/>
  <c r="T40" i="12"/>
  <c r="H40" i="12"/>
  <c r="T39" i="12"/>
  <c r="H39" i="12"/>
  <c r="T38" i="12"/>
  <c r="H38" i="12"/>
  <c r="T37" i="12"/>
  <c r="H37" i="12"/>
  <c r="T36" i="12"/>
  <c r="T35" i="12"/>
  <c r="H35" i="12"/>
  <c r="T34" i="12"/>
  <c r="H34" i="12"/>
  <c r="T33" i="12"/>
  <c r="T32" i="12"/>
  <c r="T31" i="12"/>
  <c r="H31" i="12"/>
  <c r="T30" i="12"/>
  <c r="H30" i="12"/>
  <c r="T29" i="12"/>
  <c r="H36" i="12" s="1"/>
  <c r="T28" i="12"/>
  <c r="H28" i="12"/>
  <c r="T27" i="12"/>
  <c r="H27" i="12"/>
  <c r="T26" i="12"/>
  <c r="H33" i="12" s="1"/>
  <c r="H26" i="12"/>
  <c r="T25" i="12"/>
  <c r="H32" i="12" s="1"/>
  <c r="H25" i="12"/>
  <c r="T24" i="12"/>
  <c r="H24" i="12"/>
  <c r="T23" i="12"/>
  <c r="H23" i="12"/>
  <c r="T22" i="12"/>
  <c r="H29" i="12" s="1"/>
  <c r="T21" i="12"/>
  <c r="T20" i="12"/>
  <c r="T19" i="12"/>
  <c r="T18" i="12"/>
  <c r="T17" i="12"/>
  <c r="V16" i="12"/>
  <c r="W16" i="12" s="1"/>
  <c r="T16" i="12"/>
  <c r="T15" i="12"/>
  <c r="H22" i="12" s="1"/>
  <c r="W14" i="12"/>
  <c r="T14" i="12"/>
  <c r="T13" i="12"/>
  <c r="H20" i="12" s="1"/>
  <c r="W12" i="12"/>
  <c r="T12" i="12"/>
  <c r="T11" i="12"/>
  <c r="H18" i="12" s="1"/>
  <c r="W10" i="12"/>
  <c r="T10" i="12"/>
  <c r="G10" i="12"/>
  <c r="G11" i="12" s="1"/>
  <c r="G12" i="12" s="1"/>
  <c r="G13" i="12" s="1"/>
  <c r="G14" i="12" s="1"/>
  <c r="G15" i="12" s="1"/>
  <c r="G16" i="12" s="1"/>
  <c r="F10" i="12"/>
  <c r="F11" i="12" s="1"/>
  <c r="F12" i="12" s="1"/>
  <c r="F13" i="12" s="1"/>
  <c r="F14" i="12" s="1"/>
  <c r="F15" i="12" s="1"/>
  <c r="F16" i="12" s="1"/>
  <c r="E10" i="12"/>
  <c r="E11" i="12" s="1"/>
  <c r="E12" i="12" s="1"/>
  <c r="E13" i="12" s="1"/>
  <c r="E14" i="12" s="1"/>
  <c r="E15" i="12" s="1"/>
  <c r="E16" i="12" s="1"/>
  <c r="T9" i="12"/>
  <c r="H15" i="12" s="1"/>
  <c r="J9" i="12"/>
  <c r="I9" i="12"/>
  <c r="L9" i="12" s="1"/>
  <c r="D9" i="12"/>
  <c r="C9" i="12"/>
  <c r="B9" i="12"/>
  <c r="P6" i="12"/>
  <c r="J6" i="12"/>
  <c r="W15" i="12" s="1"/>
  <c r="P5" i="12"/>
  <c r="T374" i="11"/>
  <c r="T373" i="11"/>
  <c r="T372" i="11"/>
  <c r="T371" i="11"/>
  <c r="T370" i="11"/>
  <c r="T369" i="11"/>
  <c r="T368" i="11"/>
  <c r="T367" i="11"/>
  <c r="T366" i="11"/>
  <c r="T365" i="11"/>
  <c r="T364" i="11"/>
  <c r="T363" i="11"/>
  <c r="T362" i="11"/>
  <c r="T361" i="11"/>
  <c r="T360" i="11"/>
  <c r="T359" i="11"/>
  <c r="T358" i="11"/>
  <c r="T357" i="11"/>
  <c r="T356" i="11"/>
  <c r="T355" i="11"/>
  <c r="T354" i="11"/>
  <c r="T353" i="11"/>
  <c r="T352" i="11"/>
  <c r="T351" i="11"/>
  <c r="T350" i="11"/>
  <c r="T349" i="11"/>
  <c r="T348" i="11"/>
  <c r="T347" i="11"/>
  <c r="T346" i="11"/>
  <c r="T345" i="11"/>
  <c r="T344" i="11"/>
  <c r="T343" i="11"/>
  <c r="T342" i="11"/>
  <c r="T341" i="11"/>
  <c r="T340" i="11"/>
  <c r="T339" i="11"/>
  <c r="T338" i="11"/>
  <c r="T337" i="11"/>
  <c r="T336" i="11"/>
  <c r="T335" i="11"/>
  <c r="T334" i="11"/>
  <c r="T333" i="11"/>
  <c r="T332" i="11"/>
  <c r="T331" i="11"/>
  <c r="T330" i="11"/>
  <c r="T329" i="11"/>
  <c r="T328" i="11"/>
  <c r="T327" i="11"/>
  <c r="T326" i="11"/>
  <c r="T325" i="11"/>
  <c r="T324" i="11"/>
  <c r="T323" i="11"/>
  <c r="T322" i="11"/>
  <c r="T321" i="11"/>
  <c r="T320" i="11"/>
  <c r="T319" i="11"/>
  <c r="T318" i="11"/>
  <c r="T317" i="11"/>
  <c r="T316" i="11"/>
  <c r="T315" i="11"/>
  <c r="T314" i="11"/>
  <c r="T313" i="11"/>
  <c r="T312" i="1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256" i="11"/>
  <c r="T255" i="11"/>
  <c r="T254" i="11"/>
  <c r="T253" i="11"/>
  <c r="T252" i="11"/>
  <c r="T251" i="11"/>
  <c r="T250" i="11"/>
  <c r="T249" i="11"/>
  <c r="T248" i="11"/>
  <c r="T247" i="11"/>
  <c r="T246" i="11"/>
  <c r="T245" i="11"/>
  <c r="T244" i="11"/>
  <c r="T243" i="11"/>
  <c r="T242" i="11"/>
  <c r="T241" i="11"/>
  <c r="T240" i="11"/>
  <c r="T239" i="11"/>
  <c r="T238" i="11"/>
  <c r="T237" i="11"/>
  <c r="T236" i="11"/>
  <c r="T235" i="11"/>
  <c r="T234" i="11"/>
  <c r="T233" i="11"/>
  <c r="T232" i="11"/>
  <c r="T231" i="11"/>
  <c r="T230" i="11"/>
  <c r="T229" i="11"/>
  <c r="T228" i="11"/>
  <c r="T227" i="11"/>
  <c r="T226" i="11"/>
  <c r="T225" i="11"/>
  <c r="T224" i="11"/>
  <c r="T223" i="11"/>
  <c r="T222" i="11"/>
  <c r="T221" i="11"/>
  <c r="T220" i="11"/>
  <c r="T219" i="11"/>
  <c r="T218" i="11"/>
  <c r="T217" i="11"/>
  <c r="T216" i="11"/>
  <c r="T215" i="11"/>
  <c r="T214" i="11"/>
  <c r="T213" i="11"/>
  <c r="T212" i="11"/>
  <c r="T211" i="11"/>
  <c r="T210" i="11"/>
  <c r="T209" i="11"/>
  <c r="T208" i="11"/>
  <c r="T207" i="11"/>
  <c r="T206" i="11"/>
  <c r="T205" i="11"/>
  <c r="T204" i="11"/>
  <c r="T203" i="11"/>
  <c r="T202" i="11"/>
  <c r="T201" i="11"/>
  <c r="T200" i="11"/>
  <c r="T199" i="11"/>
  <c r="T198" i="11"/>
  <c r="T197" i="11"/>
  <c r="T196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175" i="11"/>
  <c r="T174" i="11"/>
  <c r="T173" i="11"/>
  <c r="T172" i="11"/>
  <c r="T171" i="11"/>
  <c r="T170" i="11"/>
  <c r="T169" i="11"/>
  <c r="T168" i="11"/>
  <c r="T167" i="11"/>
  <c r="T166" i="11"/>
  <c r="T165" i="11"/>
  <c r="T164" i="11"/>
  <c r="T163" i="11"/>
  <c r="T162" i="11"/>
  <c r="T161" i="11"/>
  <c r="T160" i="11"/>
  <c r="T159" i="11"/>
  <c r="T158" i="11"/>
  <c r="T157" i="11"/>
  <c r="T156" i="11"/>
  <c r="T155" i="11"/>
  <c r="T154" i="11"/>
  <c r="T153" i="11"/>
  <c r="T152" i="11"/>
  <c r="T151" i="11"/>
  <c r="T150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132" i="11"/>
  <c r="T131" i="11"/>
  <c r="T130" i="11"/>
  <c r="T129" i="11"/>
  <c r="T128" i="11"/>
  <c r="T127" i="11"/>
  <c r="T126" i="11"/>
  <c r="T125" i="11"/>
  <c r="T124" i="11"/>
  <c r="T123" i="11"/>
  <c r="T122" i="11"/>
  <c r="T121" i="11"/>
  <c r="T120" i="11"/>
  <c r="T119" i="11"/>
  <c r="T118" i="11"/>
  <c r="T117" i="11"/>
  <c r="T116" i="11"/>
  <c r="T115" i="11"/>
  <c r="T114" i="11"/>
  <c r="T113" i="11"/>
  <c r="T112" i="11"/>
  <c r="T111" i="11"/>
  <c r="T110" i="11"/>
  <c r="T109" i="11"/>
  <c r="T108" i="11"/>
  <c r="T107" i="11"/>
  <c r="T106" i="11"/>
  <c r="T105" i="11"/>
  <c r="T104" i="11"/>
  <c r="T103" i="11"/>
  <c r="T102" i="11"/>
  <c r="T101" i="11"/>
  <c r="T100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V16" i="11"/>
  <c r="W16" i="11" s="1"/>
  <c r="T16" i="11"/>
  <c r="T15" i="11"/>
  <c r="T14" i="11"/>
  <c r="T13" i="11"/>
  <c r="T12" i="11"/>
  <c r="T11" i="11"/>
  <c r="T10" i="11"/>
  <c r="G10" i="11"/>
  <c r="G11" i="11" s="1"/>
  <c r="G12" i="11" s="1"/>
  <c r="G13" i="11" s="1"/>
  <c r="G14" i="11" s="1"/>
  <c r="G15" i="11" s="1"/>
  <c r="G16" i="11" s="1"/>
  <c r="F10" i="11"/>
  <c r="F11" i="11" s="1"/>
  <c r="F12" i="11" s="1"/>
  <c r="F13" i="11" s="1"/>
  <c r="F14" i="11" s="1"/>
  <c r="F15" i="11" s="1"/>
  <c r="F16" i="11" s="1"/>
  <c r="E10" i="11"/>
  <c r="E11" i="11" s="1"/>
  <c r="E12" i="11" s="1"/>
  <c r="E13" i="11" s="1"/>
  <c r="E14" i="11" s="1"/>
  <c r="E15" i="11" s="1"/>
  <c r="E16" i="11" s="1"/>
  <c r="T9" i="11"/>
  <c r="J9" i="11"/>
  <c r="D9" i="11"/>
  <c r="I9" i="11" s="1"/>
  <c r="L9" i="11" s="1"/>
  <c r="C9" i="11"/>
  <c r="B9" i="11"/>
  <c r="P6" i="11"/>
  <c r="J6" i="11"/>
  <c r="W14" i="11" s="1"/>
  <c r="P5" i="11"/>
  <c r="T374" i="10"/>
  <c r="T373" i="10"/>
  <c r="T372" i="10"/>
  <c r="T371" i="10"/>
  <c r="T370" i="10"/>
  <c r="T369" i="10"/>
  <c r="T368" i="10"/>
  <c r="T367" i="10"/>
  <c r="H374" i="10" s="1"/>
  <c r="T366" i="10"/>
  <c r="T365" i="10"/>
  <c r="T364" i="10"/>
  <c r="T363" i="10"/>
  <c r="T362" i="10"/>
  <c r="T361" i="10"/>
  <c r="H368" i="10" s="1"/>
  <c r="T360" i="10"/>
  <c r="T359" i="10"/>
  <c r="T358" i="10"/>
  <c r="T357" i="10"/>
  <c r="T356" i="10"/>
  <c r="T355" i="10"/>
  <c r="T354" i="10"/>
  <c r="T353" i="10"/>
  <c r="T352" i="10"/>
  <c r="T351" i="10"/>
  <c r="H358" i="10" s="1"/>
  <c r="T350" i="10"/>
  <c r="H357" i="10" s="1"/>
  <c r="T349" i="10"/>
  <c r="T348" i="10"/>
  <c r="T347" i="10"/>
  <c r="H354" i="10" s="1"/>
  <c r="T346" i="10"/>
  <c r="H353" i="10" s="1"/>
  <c r="T345" i="10"/>
  <c r="H352" i="10" s="1"/>
  <c r="T344" i="10"/>
  <c r="T343" i="10"/>
  <c r="H343" i="10"/>
  <c r="T342" i="10"/>
  <c r="H349" i="10" s="1"/>
  <c r="T341" i="10"/>
  <c r="T340" i="10"/>
  <c r="T339" i="10"/>
  <c r="T338" i="10"/>
  <c r="T337" i="10"/>
  <c r="H344" i="10" s="1"/>
  <c r="H337" i="10"/>
  <c r="T336" i="10"/>
  <c r="T335" i="10"/>
  <c r="H342" i="10" s="1"/>
  <c r="T334" i="10"/>
  <c r="T333" i="10"/>
  <c r="T332" i="10"/>
  <c r="T331" i="10"/>
  <c r="T330" i="10"/>
  <c r="T329" i="10"/>
  <c r="T328" i="10"/>
  <c r="T327" i="10"/>
  <c r="T326" i="10"/>
  <c r="T325" i="10"/>
  <c r="T324" i="10"/>
  <c r="T323" i="10"/>
  <c r="T322" i="10"/>
  <c r="T321" i="10"/>
  <c r="H328" i="10" s="1"/>
  <c r="T320" i="10"/>
  <c r="T319" i="10"/>
  <c r="T318" i="10"/>
  <c r="T317" i="10"/>
  <c r="T316" i="10"/>
  <c r="T315" i="10"/>
  <c r="T314" i="10"/>
  <c r="T313" i="10"/>
  <c r="T312" i="10"/>
  <c r="T311" i="10"/>
  <c r="T310" i="10"/>
  <c r="T309" i="10"/>
  <c r="T308" i="10"/>
  <c r="H315" i="10" s="1"/>
  <c r="T307" i="10"/>
  <c r="T306" i="10"/>
  <c r="T305" i="10"/>
  <c r="H312" i="10" s="1"/>
  <c r="H305" i="10"/>
  <c r="T304" i="10"/>
  <c r="H308" i="10" s="1"/>
  <c r="T303" i="10"/>
  <c r="T302" i="10"/>
  <c r="T301" i="10"/>
  <c r="T300" i="10"/>
  <c r="H300" i="10"/>
  <c r="T299" i="10"/>
  <c r="T298" i="10"/>
  <c r="T297" i="10"/>
  <c r="T296" i="10"/>
  <c r="T295" i="10"/>
  <c r="T294" i="10"/>
  <c r="T293" i="10"/>
  <c r="T292" i="10"/>
  <c r="H292" i="10"/>
  <c r="T291" i="10"/>
  <c r="T290" i="10"/>
  <c r="H290" i="10"/>
  <c r="T289" i="10"/>
  <c r="H289" i="10"/>
  <c r="T288" i="10"/>
  <c r="H288" i="10"/>
  <c r="T287" i="10"/>
  <c r="H287" i="10"/>
  <c r="T286" i="10"/>
  <c r="H286" i="10"/>
  <c r="T285" i="10"/>
  <c r="H285" i="10"/>
  <c r="T284" i="10"/>
  <c r="H291" i="10" s="1"/>
  <c r="H284" i="10"/>
  <c r="T283" i="10"/>
  <c r="H283" i="10"/>
  <c r="T282" i="10"/>
  <c r="H282" i="10"/>
  <c r="T281" i="10"/>
  <c r="H281" i="10"/>
  <c r="T280" i="10"/>
  <c r="H280" i="10"/>
  <c r="T279" i="10"/>
  <c r="H279" i="10"/>
  <c r="T278" i="10"/>
  <c r="H278" i="10"/>
  <c r="T277" i="10"/>
  <c r="H277" i="10"/>
  <c r="T276" i="10"/>
  <c r="H276" i="10"/>
  <c r="T275" i="10"/>
  <c r="H275" i="10"/>
  <c r="T274" i="10"/>
  <c r="H274" i="10"/>
  <c r="T273" i="10"/>
  <c r="H273" i="10"/>
  <c r="T272" i="10"/>
  <c r="H272" i="10"/>
  <c r="T271" i="10"/>
  <c r="H271" i="10"/>
  <c r="T270" i="10"/>
  <c r="H270" i="10"/>
  <c r="T269" i="10"/>
  <c r="H269" i="10"/>
  <c r="T268" i="10"/>
  <c r="H268" i="10"/>
  <c r="T267" i="10"/>
  <c r="T266" i="10"/>
  <c r="T265" i="10"/>
  <c r="T264" i="10"/>
  <c r="T263" i="10"/>
  <c r="T262" i="10"/>
  <c r="T261" i="10"/>
  <c r="T260" i="10"/>
  <c r="H267" i="10" s="1"/>
  <c r="T259" i="10"/>
  <c r="H266" i="10" s="1"/>
  <c r="T258" i="10"/>
  <c r="T257" i="10"/>
  <c r="T256" i="10"/>
  <c r="T255" i="10"/>
  <c r="T254" i="10"/>
  <c r="T253" i="10"/>
  <c r="T252" i="10"/>
  <c r="H259" i="10" s="1"/>
  <c r="T251" i="10"/>
  <c r="T250" i="10"/>
  <c r="T249" i="10"/>
  <c r="H256" i="10" s="1"/>
  <c r="T248" i="10"/>
  <c r="H255" i="10" s="1"/>
  <c r="T247" i="10"/>
  <c r="T246" i="10"/>
  <c r="T245" i="10"/>
  <c r="T244" i="10"/>
  <c r="H251" i="10" s="1"/>
  <c r="T243" i="10"/>
  <c r="T242" i="10"/>
  <c r="H249" i="10" s="1"/>
  <c r="T241" i="10"/>
  <c r="T240" i="10"/>
  <c r="H247" i="10" s="1"/>
  <c r="T239" i="10"/>
  <c r="T238" i="10"/>
  <c r="T237" i="10"/>
  <c r="T236" i="10"/>
  <c r="H243" i="10" s="1"/>
  <c r="T235" i="10"/>
  <c r="T234" i="10"/>
  <c r="T233" i="10"/>
  <c r="H240" i="10" s="1"/>
  <c r="T232" i="10"/>
  <c r="H239" i="10" s="1"/>
  <c r="T231" i="10"/>
  <c r="T230" i="10"/>
  <c r="T229" i="10"/>
  <c r="H236" i="10" s="1"/>
  <c r="T228" i="10"/>
  <c r="H235" i="10" s="1"/>
  <c r="T227" i="10"/>
  <c r="T226" i="10"/>
  <c r="T225" i="10"/>
  <c r="H232" i="10" s="1"/>
  <c r="T224" i="10"/>
  <c r="H231" i="10" s="1"/>
  <c r="T223" i="10"/>
  <c r="T222" i="10"/>
  <c r="T221" i="10"/>
  <c r="H228" i="10" s="1"/>
  <c r="T220" i="10"/>
  <c r="H227" i="10" s="1"/>
  <c r="T219" i="10"/>
  <c r="T218" i="10"/>
  <c r="T217" i="10"/>
  <c r="H224" i="10" s="1"/>
  <c r="T216" i="10"/>
  <c r="H223" i="10" s="1"/>
  <c r="T215" i="10"/>
  <c r="T214" i="10"/>
  <c r="T213" i="10"/>
  <c r="H220" i="10" s="1"/>
  <c r="T212" i="10"/>
  <c r="T211" i="10"/>
  <c r="T210" i="10"/>
  <c r="T209" i="10"/>
  <c r="H216" i="10" s="1"/>
  <c r="T208" i="10"/>
  <c r="T207" i="10"/>
  <c r="T206" i="10"/>
  <c r="T205" i="10"/>
  <c r="H212" i="10" s="1"/>
  <c r="T204" i="10"/>
  <c r="T203" i="10"/>
  <c r="H210" i="10" s="1"/>
  <c r="T202" i="10"/>
  <c r="T201" i="10"/>
  <c r="H208" i="10" s="1"/>
  <c r="T200" i="10"/>
  <c r="T199" i="10"/>
  <c r="H206" i="10" s="1"/>
  <c r="T198" i="10"/>
  <c r="T197" i="10"/>
  <c r="H204" i="10" s="1"/>
  <c r="T196" i="10"/>
  <c r="T195" i="10"/>
  <c r="H202" i="10" s="1"/>
  <c r="T194" i="10"/>
  <c r="T193" i="10"/>
  <c r="H200" i="10" s="1"/>
  <c r="T192" i="10"/>
  <c r="T191" i="10"/>
  <c r="T190" i="10"/>
  <c r="H197" i="10" s="1"/>
  <c r="T189" i="10"/>
  <c r="T188" i="10"/>
  <c r="T187" i="10"/>
  <c r="T186" i="10"/>
  <c r="H193" i="10" s="1"/>
  <c r="T185" i="10"/>
  <c r="T184" i="10"/>
  <c r="T183" i="10"/>
  <c r="H190" i="10" s="1"/>
  <c r="T182" i="10"/>
  <c r="H189" i="10" s="1"/>
  <c r="T181" i="10"/>
  <c r="T180" i="10"/>
  <c r="T179" i="10"/>
  <c r="H186" i="10" s="1"/>
  <c r="T178" i="10"/>
  <c r="H185" i="10" s="1"/>
  <c r="T177" i="10"/>
  <c r="T176" i="10"/>
  <c r="T175" i="10"/>
  <c r="H182" i="10" s="1"/>
  <c r="T174" i="10"/>
  <c r="T173" i="10"/>
  <c r="T172" i="10"/>
  <c r="T171" i="10"/>
  <c r="T170" i="10"/>
  <c r="T169" i="10"/>
  <c r="T168" i="10"/>
  <c r="T167" i="10"/>
  <c r="H174" i="10" s="1"/>
  <c r="T166" i="10"/>
  <c r="T165" i="10"/>
  <c r="T164" i="10"/>
  <c r="T163" i="10"/>
  <c r="H170" i="10" s="1"/>
  <c r="T162" i="10"/>
  <c r="T161" i="10"/>
  <c r="T160" i="10"/>
  <c r="H167" i="10" s="1"/>
  <c r="T159" i="10"/>
  <c r="H166" i="10" s="1"/>
  <c r="T158" i="10"/>
  <c r="H165" i="10" s="1"/>
  <c r="T157" i="10"/>
  <c r="T156" i="10"/>
  <c r="H163" i="10" s="1"/>
  <c r="T155" i="10"/>
  <c r="H162" i="10" s="1"/>
  <c r="T154" i="10"/>
  <c r="H161" i="10" s="1"/>
  <c r="T153" i="10"/>
  <c r="T152" i="10"/>
  <c r="T151" i="10"/>
  <c r="H158" i="10" s="1"/>
  <c r="T150" i="10"/>
  <c r="H157" i="10" s="1"/>
  <c r="T149" i="10"/>
  <c r="T148" i="10"/>
  <c r="T147" i="10"/>
  <c r="H154" i="10" s="1"/>
  <c r="T146" i="10"/>
  <c r="H153" i="10" s="1"/>
  <c r="T145" i="10"/>
  <c r="T144" i="10"/>
  <c r="T143" i="10"/>
  <c r="H150" i="10" s="1"/>
  <c r="T142" i="10"/>
  <c r="H149" i="10" s="1"/>
  <c r="T141" i="10"/>
  <c r="T140" i="10"/>
  <c r="T139" i="10"/>
  <c r="H146" i="10" s="1"/>
  <c r="T138" i="10"/>
  <c r="H145" i="10" s="1"/>
  <c r="T137" i="10"/>
  <c r="T136" i="10"/>
  <c r="T135" i="10"/>
  <c r="H142" i="10" s="1"/>
  <c r="T134" i="10"/>
  <c r="H141" i="10" s="1"/>
  <c r="T133" i="10"/>
  <c r="T132" i="10"/>
  <c r="T131" i="10"/>
  <c r="H138" i="10" s="1"/>
  <c r="T130" i="10"/>
  <c r="H137" i="10" s="1"/>
  <c r="T129" i="10"/>
  <c r="T128" i="10"/>
  <c r="T127" i="10"/>
  <c r="H134" i="10" s="1"/>
  <c r="T126" i="10"/>
  <c r="T125" i="10"/>
  <c r="T124" i="10"/>
  <c r="T123" i="10"/>
  <c r="H130" i="10" s="1"/>
  <c r="T122" i="10"/>
  <c r="H129" i="10" s="1"/>
  <c r="T121" i="10"/>
  <c r="T120" i="10"/>
  <c r="T119" i="10"/>
  <c r="T118" i="10"/>
  <c r="H125" i="10" s="1"/>
  <c r="T117" i="10"/>
  <c r="T116" i="10"/>
  <c r="T115" i="10"/>
  <c r="T114" i="10"/>
  <c r="H114" i="10"/>
  <c r="T113" i="10"/>
  <c r="H113" i="10"/>
  <c r="T112" i="10"/>
  <c r="H112" i="10"/>
  <c r="T111" i="10"/>
  <c r="H111" i="10"/>
  <c r="T110" i="10"/>
  <c r="H110" i="10"/>
  <c r="T109" i="10"/>
  <c r="H109" i="10"/>
  <c r="T108" i="10"/>
  <c r="H115" i="10" s="1"/>
  <c r="H108" i="10"/>
  <c r="T107" i="10"/>
  <c r="H107" i="10"/>
  <c r="T106" i="10"/>
  <c r="H106" i="10"/>
  <c r="T105" i="10"/>
  <c r="H105" i="10"/>
  <c r="T104" i="10"/>
  <c r="H104" i="10"/>
  <c r="T103" i="10"/>
  <c r="H103" i="10"/>
  <c r="T102" i="10"/>
  <c r="H102" i="10"/>
  <c r="T101" i="10"/>
  <c r="H101" i="10"/>
  <c r="T100" i="10"/>
  <c r="H100" i="10"/>
  <c r="T99" i="10"/>
  <c r="H99" i="10"/>
  <c r="T98" i="10"/>
  <c r="H98" i="10"/>
  <c r="T97" i="10"/>
  <c r="H97" i="10"/>
  <c r="T96" i="10"/>
  <c r="H96" i="10"/>
  <c r="T95" i="10"/>
  <c r="H95" i="10"/>
  <c r="T94" i="10"/>
  <c r="H94" i="10"/>
  <c r="T93" i="10"/>
  <c r="H93" i="10"/>
  <c r="T92" i="10"/>
  <c r="H92" i="10"/>
  <c r="T91" i="10"/>
  <c r="H91" i="10"/>
  <c r="T90" i="10"/>
  <c r="H90" i="10"/>
  <c r="T89" i="10"/>
  <c r="H89" i="10"/>
  <c r="T88" i="10"/>
  <c r="H88" i="10"/>
  <c r="T87" i="10"/>
  <c r="H87" i="10"/>
  <c r="T86" i="10"/>
  <c r="H86" i="10"/>
  <c r="T85" i="10"/>
  <c r="T84" i="10"/>
  <c r="T83" i="10"/>
  <c r="T82" i="10"/>
  <c r="T81" i="10"/>
  <c r="T80" i="10"/>
  <c r="T79" i="10"/>
  <c r="T78" i="10"/>
  <c r="H85" i="10" s="1"/>
  <c r="T77" i="10"/>
  <c r="T76" i="10"/>
  <c r="H83" i="10" s="1"/>
  <c r="T75" i="10"/>
  <c r="T74" i="10"/>
  <c r="H81" i="10" s="1"/>
  <c r="T73" i="10"/>
  <c r="H80" i="10" s="1"/>
  <c r="T72" i="10"/>
  <c r="H79" i="10" s="1"/>
  <c r="T71" i="10"/>
  <c r="T70" i="10"/>
  <c r="H77" i="10" s="1"/>
  <c r="T69" i="10"/>
  <c r="T68" i="10"/>
  <c r="H75" i="10" s="1"/>
  <c r="T67" i="10"/>
  <c r="T66" i="10"/>
  <c r="H73" i="10" s="1"/>
  <c r="T65" i="10"/>
  <c r="T64" i="10"/>
  <c r="H71" i="10" s="1"/>
  <c r="T63" i="10"/>
  <c r="T62" i="10"/>
  <c r="T61" i="10"/>
  <c r="T60" i="10"/>
  <c r="T59" i="10"/>
  <c r="T58" i="10"/>
  <c r="H65" i="10" s="1"/>
  <c r="T57" i="10"/>
  <c r="T56" i="10"/>
  <c r="T55" i="10"/>
  <c r="T54" i="10"/>
  <c r="H61" i="10" s="1"/>
  <c r="T53" i="10"/>
  <c r="T52" i="10"/>
  <c r="T51" i="10"/>
  <c r="T50" i="10"/>
  <c r="H57" i="10" s="1"/>
  <c r="T49" i="10"/>
  <c r="T48" i="10"/>
  <c r="T47" i="10"/>
  <c r="T46" i="10"/>
  <c r="H53" i="10" s="1"/>
  <c r="T45" i="10"/>
  <c r="T44" i="10"/>
  <c r="T43" i="10"/>
  <c r="T42" i="10"/>
  <c r="H49" i="10" s="1"/>
  <c r="T41" i="10"/>
  <c r="T40" i="10"/>
  <c r="T39" i="10"/>
  <c r="H46" i="10" s="1"/>
  <c r="T38" i="10"/>
  <c r="H45" i="10" s="1"/>
  <c r="T37" i="10"/>
  <c r="H44" i="10" s="1"/>
  <c r="T36" i="10"/>
  <c r="H43" i="10" s="1"/>
  <c r="T35" i="10"/>
  <c r="H42" i="10" s="1"/>
  <c r="T34" i="10"/>
  <c r="H41" i="10" s="1"/>
  <c r="T33" i="10"/>
  <c r="H40" i="10" s="1"/>
  <c r="T32" i="10"/>
  <c r="H39" i="10" s="1"/>
  <c r="T31" i="10"/>
  <c r="H38" i="10" s="1"/>
  <c r="T30" i="10"/>
  <c r="H37" i="10" s="1"/>
  <c r="T29" i="10"/>
  <c r="H36" i="10" s="1"/>
  <c r="T28" i="10"/>
  <c r="H35" i="10" s="1"/>
  <c r="T27" i="10"/>
  <c r="H34" i="10" s="1"/>
  <c r="T26" i="10"/>
  <c r="H33" i="10" s="1"/>
  <c r="T25" i="10"/>
  <c r="H32" i="10" s="1"/>
  <c r="T24" i="10"/>
  <c r="H31" i="10" s="1"/>
  <c r="T23" i="10"/>
  <c r="H30" i="10" s="1"/>
  <c r="T22" i="10"/>
  <c r="H29" i="10" s="1"/>
  <c r="T21" i="10"/>
  <c r="H28" i="10" s="1"/>
  <c r="T20" i="10"/>
  <c r="H27" i="10" s="1"/>
  <c r="T19" i="10"/>
  <c r="H26" i="10" s="1"/>
  <c r="T18" i="10"/>
  <c r="H25" i="10" s="1"/>
  <c r="T17" i="10"/>
  <c r="H24" i="10" s="1"/>
  <c r="V16" i="10"/>
  <c r="W16" i="10" s="1"/>
  <c r="T16" i="10"/>
  <c r="H23" i="10" s="1"/>
  <c r="W15" i="10"/>
  <c r="T15" i="10"/>
  <c r="H22" i="10" s="1"/>
  <c r="W14" i="10"/>
  <c r="T14" i="10"/>
  <c r="H21" i="10" s="1"/>
  <c r="W13" i="10"/>
  <c r="T13" i="10"/>
  <c r="H20" i="10" s="1"/>
  <c r="W12" i="10"/>
  <c r="T12" i="10"/>
  <c r="H19" i="10" s="1"/>
  <c r="W11" i="10"/>
  <c r="T11" i="10"/>
  <c r="H18" i="10" s="1"/>
  <c r="G11" i="10"/>
  <c r="G12" i="10" s="1"/>
  <c r="G13" i="10" s="1"/>
  <c r="G14" i="10" s="1"/>
  <c r="G15" i="10" s="1"/>
  <c r="G16" i="10" s="1"/>
  <c r="F11" i="10"/>
  <c r="F12" i="10" s="1"/>
  <c r="F13" i="10" s="1"/>
  <c r="F15" i="10" s="1"/>
  <c r="F16" i="10" s="1"/>
  <c r="E11" i="10"/>
  <c r="E12" i="10" s="1"/>
  <c r="E13" i="10" s="1"/>
  <c r="E14" i="10" s="1"/>
  <c r="E15" i="10" s="1"/>
  <c r="E16" i="10" s="1"/>
  <c r="W10" i="10"/>
  <c r="T10" i="10"/>
  <c r="H17" i="10" s="1"/>
  <c r="G10" i="10"/>
  <c r="F10" i="10"/>
  <c r="E10" i="10"/>
  <c r="W9" i="10"/>
  <c r="T9" i="10"/>
  <c r="H16" i="10" s="1"/>
  <c r="D9" i="10"/>
  <c r="K9" i="10" s="1"/>
  <c r="C9" i="10"/>
  <c r="J9" i="10" s="1"/>
  <c r="M9" i="10" s="1"/>
  <c r="B9" i="10"/>
  <c r="P6" i="10"/>
  <c r="J6" i="10"/>
  <c r="P5" i="10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H90" i="1" s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G11" i="1"/>
  <c r="G12" i="1" s="1"/>
  <c r="G13" i="1" s="1"/>
  <c r="G14" i="1" s="1"/>
  <c r="G15" i="1" s="1"/>
  <c r="G16" i="1" s="1"/>
  <c r="G10" i="1"/>
  <c r="P6" i="1"/>
  <c r="P5" i="1"/>
  <c r="H156" i="11" l="1"/>
  <c r="Z156" i="11" s="1"/>
  <c r="H164" i="11"/>
  <c r="Z164" i="11" s="1"/>
  <c r="H172" i="11"/>
  <c r="Z172" i="11" s="1"/>
  <c r="H276" i="11"/>
  <c r="Z276" i="11" s="1"/>
  <c r="H316" i="11"/>
  <c r="Z316" i="11" s="1"/>
  <c r="H157" i="11"/>
  <c r="Z157" i="11" s="1"/>
  <c r="H165" i="11"/>
  <c r="Z165" i="11" s="1"/>
  <c r="H173" i="11"/>
  <c r="Z173" i="11" s="1"/>
  <c r="H277" i="11"/>
  <c r="Z277" i="11" s="1"/>
  <c r="H309" i="11"/>
  <c r="Z309" i="11" s="1"/>
  <c r="H142" i="11"/>
  <c r="Z142" i="11" s="1"/>
  <c r="H150" i="11"/>
  <c r="Z150" i="11" s="1"/>
  <c r="H158" i="11"/>
  <c r="Z158" i="11" s="1"/>
  <c r="H166" i="11"/>
  <c r="Z166" i="11" s="1"/>
  <c r="H278" i="11"/>
  <c r="Z278" i="11" s="1"/>
  <c r="H310" i="11"/>
  <c r="Z310" i="11" s="1"/>
  <c r="H366" i="11"/>
  <c r="Z366" i="11" s="1"/>
  <c r="H374" i="11"/>
  <c r="Z374" i="11" s="1"/>
  <c r="H63" i="11"/>
  <c r="Z63" i="11" s="1"/>
  <c r="H71" i="11"/>
  <c r="Z71" i="11" s="1"/>
  <c r="H79" i="11"/>
  <c r="Z79" i="11" s="1"/>
  <c r="H87" i="11"/>
  <c r="Z87" i="11" s="1"/>
  <c r="H95" i="11"/>
  <c r="Z95" i="11" s="1"/>
  <c r="H103" i="11"/>
  <c r="Z103" i="11" s="1"/>
  <c r="H111" i="11"/>
  <c r="Z111" i="11" s="1"/>
  <c r="H119" i="11"/>
  <c r="Z119" i="11" s="1"/>
  <c r="H127" i="11"/>
  <c r="Z127" i="11" s="1"/>
  <c r="H135" i="11"/>
  <c r="Z135" i="11" s="1"/>
  <c r="H151" i="11"/>
  <c r="Z151" i="11" s="1"/>
  <c r="H159" i="11"/>
  <c r="Z159" i="11" s="1"/>
  <c r="H167" i="11"/>
  <c r="Z167" i="11" s="1"/>
  <c r="H175" i="11"/>
  <c r="Z175" i="11" s="1"/>
  <c r="H351" i="11"/>
  <c r="Z351" i="11" s="1"/>
  <c r="H359" i="11"/>
  <c r="Z359" i="11" s="1"/>
  <c r="H17" i="11"/>
  <c r="Z17" i="11" s="1"/>
  <c r="H24" i="11"/>
  <c r="Z24" i="11" s="1"/>
  <c r="H32" i="11"/>
  <c r="Z32" i="11" s="1"/>
  <c r="H40" i="11"/>
  <c r="Z40" i="11" s="1"/>
  <c r="H48" i="11"/>
  <c r="Z48" i="11" s="1"/>
  <c r="H64" i="11"/>
  <c r="Z64" i="11" s="1"/>
  <c r="H72" i="11"/>
  <c r="Z72" i="11" s="1"/>
  <c r="H80" i="11"/>
  <c r="Z80" i="11" s="1"/>
  <c r="H88" i="11"/>
  <c r="Z88" i="11" s="1"/>
  <c r="H96" i="11"/>
  <c r="Z96" i="11" s="1"/>
  <c r="H104" i="11"/>
  <c r="Z104" i="11" s="1"/>
  <c r="H112" i="11"/>
  <c r="Z112" i="11" s="1"/>
  <c r="H128" i="11"/>
  <c r="Z128" i="11" s="1"/>
  <c r="H136" i="11"/>
  <c r="Z136" i="11" s="1"/>
  <c r="H25" i="11"/>
  <c r="Z25" i="11" s="1"/>
  <c r="H33" i="11"/>
  <c r="Z33" i="11" s="1"/>
  <c r="H41" i="11"/>
  <c r="Z41" i="11" s="1"/>
  <c r="H209" i="11"/>
  <c r="Z209" i="11" s="1"/>
  <c r="H233" i="11"/>
  <c r="Z233" i="11" s="1"/>
  <c r="H241" i="11"/>
  <c r="Z241" i="11" s="1"/>
  <c r="H249" i="11"/>
  <c r="Z249" i="11" s="1"/>
  <c r="H257" i="11"/>
  <c r="Z257" i="11" s="1"/>
  <c r="H265" i="11"/>
  <c r="Z265" i="11" s="1"/>
  <c r="H273" i="11"/>
  <c r="Z273" i="11" s="1"/>
  <c r="H337" i="11"/>
  <c r="Z337" i="11" s="1"/>
  <c r="H369" i="11"/>
  <c r="Z369" i="11" s="1"/>
  <c r="H154" i="11"/>
  <c r="Z154" i="11" s="1"/>
  <c r="H162" i="11"/>
  <c r="Z162" i="11" s="1"/>
  <c r="H170" i="11"/>
  <c r="Z170" i="11" s="1"/>
  <c r="H178" i="11"/>
  <c r="Z178" i="11" s="1"/>
  <c r="H186" i="11"/>
  <c r="Z186" i="11" s="1"/>
  <c r="H194" i="11"/>
  <c r="Z194" i="11" s="1"/>
  <c r="H210" i="11"/>
  <c r="Z210" i="11" s="1"/>
  <c r="H234" i="11"/>
  <c r="Z234" i="11" s="1"/>
  <c r="H242" i="11"/>
  <c r="Z242" i="11" s="1"/>
  <c r="H274" i="11"/>
  <c r="Z274" i="11" s="1"/>
  <c r="H322" i="11"/>
  <c r="Z322" i="11" s="1"/>
  <c r="H155" i="11"/>
  <c r="Z155" i="11" s="1"/>
  <c r="H163" i="11"/>
  <c r="Z163" i="11" s="1"/>
  <c r="H179" i="11"/>
  <c r="Z179" i="11" s="1"/>
  <c r="H275" i="11"/>
  <c r="Z275" i="11" s="1"/>
  <c r="H299" i="11"/>
  <c r="Z299" i="11" s="1"/>
  <c r="H323" i="11"/>
  <c r="Z323" i="11" s="1"/>
  <c r="H324" i="11"/>
  <c r="Z324" i="11" s="1"/>
  <c r="H317" i="11"/>
  <c r="Z317" i="11" s="1"/>
  <c r="H318" i="11"/>
  <c r="Z318" i="11" s="1"/>
  <c r="H152" i="11"/>
  <c r="Z152" i="11" s="1"/>
  <c r="H153" i="11"/>
  <c r="Z153" i="11" s="1"/>
  <c r="H289" i="11"/>
  <c r="Z289" i="11" s="1"/>
  <c r="H345" i="11"/>
  <c r="Z345" i="11" s="1"/>
  <c r="H307" i="11"/>
  <c r="Z307" i="11" s="1"/>
  <c r="H180" i="11"/>
  <c r="Z180" i="11" s="1"/>
  <c r="H181" i="11"/>
  <c r="Z181" i="11" s="1"/>
  <c r="H182" i="11"/>
  <c r="Z182" i="11" s="1"/>
  <c r="H183" i="11"/>
  <c r="Z183" i="11" s="1"/>
  <c r="H160" i="11"/>
  <c r="Z160" i="11" s="1"/>
  <c r="H288" i="11"/>
  <c r="Z288" i="11" s="1"/>
  <c r="H161" i="11"/>
  <c r="Z161" i="11" s="1"/>
  <c r="H305" i="11"/>
  <c r="Z305" i="11" s="1"/>
  <c r="H171" i="11"/>
  <c r="Z171" i="11" s="1"/>
  <c r="H174" i="11"/>
  <c r="Z174" i="11" s="1"/>
  <c r="H302" i="11"/>
  <c r="Z302" i="11" s="1"/>
  <c r="H303" i="11"/>
  <c r="Z303" i="11" s="1"/>
  <c r="H168" i="11"/>
  <c r="Z168" i="11" s="1"/>
  <c r="H176" i="11"/>
  <c r="Z176" i="11" s="1"/>
  <c r="H296" i="11"/>
  <c r="Z296" i="11" s="1"/>
  <c r="H304" i="11"/>
  <c r="Z304" i="11" s="1"/>
  <c r="H169" i="11"/>
  <c r="Z169" i="11" s="1"/>
  <c r="H313" i="11"/>
  <c r="Z313" i="11" s="1"/>
  <c r="H298" i="11"/>
  <c r="Z298" i="11" s="1"/>
  <c r="H312" i="11"/>
  <c r="Z312" i="11" s="1"/>
  <c r="H319" i="11"/>
  <c r="Z319" i="11" s="1"/>
  <c r="H340" i="11"/>
  <c r="Z340" i="11" s="1"/>
  <c r="H306" i="11"/>
  <c r="Z306" i="11" s="1"/>
  <c r="H326" i="11"/>
  <c r="Z326" i="11" s="1"/>
  <c r="H341" i="11"/>
  <c r="Z341" i="11" s="1"/>
  <c r="H314" i="11"/>
  <c r="Z314" i="11" s="1"/>
  <c r="H320" i="11"/>
  <c r="Z320" i="11" s="1"/>
  <c r="H334" i="11"/>
  <c r="Z334" i="11" s="1"/>
  <c r="H300" i="11"/>
  <c r="Z300" i="11" s="1"/>
  <c r="H308" i="11"/>
  <c r="Z308" i="11" s="1"/>
  <c r="H315" i="11"/>
  <c r="Z315" i="11" s="1"/>
  <c r="H333" i="11"/>
  <c r="Z333" i="11" s="1"/>
  <c r="H54" i="11"/>
  <c r="Z54" i="11" s="1"/>
  <c r="H336" i="11"/>
  <c r="Z336" i="11" s="1"/>
  <c r="H353" i="11"/>
  <c r="Z353" i="11" s="1"/>
  <c r="H184" i="11"/>
  <c r="Z184" i="11" s="1"/>
  <c r="H311" i="11"/>
  <c r="Z311" i="11" s="1"/>
  <c r="H338" i="11"/>
  <c r="Z338" i="11" s="1"/>
  <c r="H49" i="11"/>
  <c r="Z49" i="11" s="1"/>
  <c r="H177" i="11"/>
  <c r="Z177" i="11" s="1"/>
  <c r="H185" i="11"/>
  <c r="Z185" i="11" s="1"/>
  <c r="H339" i="11"/>
  <c r="Z339" i="11" s="1"/>
  <c r="H301" i="11"/>
  <c r="Z301" i="11" s="1"/>
  <c r="H18" i="11"/>
  <c r="Z18" i="11" s="1"/>
  <c r="H120" i="11"/>
  <c r="Z120" i="11" s="1"/>
  <c r="H144" i="11"/>
  <c r="Z144" i="11" s="1"/>
  <c r="H266" i="11"/>
  <c r="Z266" i="11" s="1"/>
  <c r="H297" i="11"/>
  <c r="Z297" i="11" s="1"/>
  <c r="H329" i="11"/>
  <c r="Z329" i="11" s="1"/>
  <c r="H335" i="11"/>
  <c r="Z335" i="11" s="1"/>
  <c r="H352" i="11"/>
  <c r="Z352" i="11" s="1"/>
  <c r="H367" i="11"/>
  <c r="Z367" i="11" s="1"/>
  <c r="H19" i="11"/>
  <c r="Z19" i="11" s="1"/>
  <c r="H26" i="11"/>
  <c r="Z26" i="11" s="1"/>
  <c r="H34" i="11"/>
  <c r="Z34" i="11" s="1"/>
  <c r="H42" i="11"/>
  <c r="Z42" i="11" s="1"/>
  <c r="H50" i="11"/>
  <c r="Z50" i="11" s="1"/>
  <c r="H65" i="11"/>
  <c r="Z65" i="11" s="1"/>
  <c r="H73" i="11"/>
  <c r="Z73" i="11" s="1"/>
  <c r="H81" i="11"/>
  <c r="Z81" i="11" s="1"/>
  <c r="H89" i="11"/>
  <c r="Z89" i="11" s="1"/>
  <c r="H97" i="11"/>
  <c r="Z97" i="11" s="1"/>
  <c r="H105" i="11"/>
  <c r="Z105" i="11" s="1"/>
  <c r="H113" i="11"/>
  <c r="Z113" i="11" s="1"/>
  <c r="H121" i="11"/>
  <c r="Z121" i="11" s="1"/>
  <c r="H129" i="11"/>
  <c r="Z129" i="11" s="1"/>
  <c r="H137" i="11"/>
  <c r="Z137" i="11" s="1"/>
  <c r="H145" i="11"/>
  <c r="Z145" i="11" s="1"/>
  <c r="H211" i="11"/>
  <c r="Z211" i="11" s="1"/>
  <c r="H235" i="11"/>
  <c r="Z235" i="11" s="1"/>
  <c r="H243" i="11"/>
  <c r="Z243" i="11" s="1"/>
  <c r="H267" i="11"/>
  <c r="Z267" i="11" s="1"/>
  <c r="H282" i="11"/>
  <c r="Z282" i="11" s="1"/>
  <c r="H290" i="11"/>
  <c r="Z290" i="11" s="1"/>
  <c r="H330" i="11"/>
  <c r="Z330" i="11" s="1"/>
  <c r="H342" i="11"/>
  <c r="Z342" i="11" s="1"/>
  <c r="H346" i="11"/>
  <c r="Z346" i="11" s="1"/>
  <c r="H368" i="11"/>
  <c r="Z368" i="11" s="1"/>
  <c r="H20" i="11"/>
  <c r="Z20" i="11" s="1"/>
  <c r="H27" i="11"/>
  <c r="Z27" i="11" s="1"/>
  <c r="H35" i="11"/>
  <c r="Z35" i="11" s="1"/>
  <c r="H43" i="11"/>
  <c r="Z43" i="11" s="1"/>
  <c r="H51" i="11"/>
  <c r="Z51" i="11" s="1"/>
  <c r="H66" i="11"/>
  <c r="Z66" i="11" s="1"/>
  <c r="H74" i="11"/>
  <c r="Z74" i="11" s="1"/>
  <c r="H82" i="11"/>
  <c r="Z82" i="11" s="1"/>
  <c r="H90" i="11"/>
  <c r="Z90" i="11" s="1"/>
  <c r="H98" i="11"/>
  <c r="Z98" i="11" s="1"/>
  <c r="H114" i="11"/>
  <c r="Z114" i="11" s="1"/>
  <c r="H122" i="11"/>
  <c r="Z122" i="11" s="1"/>
  <c r="H130" i="11"/>
  <c r="Z130" i="11" s="1"/>
  <c r="H138" i="11"/>
  <c r="Z138" i="11" s="1"/>
  <c r="H146" i="11"/>
  <c r="Z146" i="11" s="1"/>
  <c r="H204" i="11"/>
  <c r="Z204" i="11" s="1"/>
  <c r="H236" i="11"/>
  <c r="Z236" i="11" s="1"/>
  <c r="H244" i="11"/>
  <c r="Z244" i="11" s="1"/>
  <c r="H268" i="11"/>
  <c r="Z268" i="11" s="1"/>
  <c r="H283" i="11"/>
  <c r="Z283" i="11" s="1"/>
  <c r="H291" i="11"/>
  <c r="Z291" i="11" s="1"/>
  <c r="H321" i="11"/>
  <c r="Z321" i="11" s="1"/>
  <c r="H325" i="11"/>
  <c r="Z325" i="11" s="1"/>
  <c r="H354" i="11"/>
  <c r="Z354" i="11" s="1"/>
  <c r="H15" i="11"/>
  <c r="Z15" i="11" s="1"/>
  <c r="H21" i="11"/>
  <c r="Z21" i="11" s="1"/>
  <c r="H28" i="11"/>
  <c r="Z28" i="11" s="1"/>
  <c r="H36" i="11"/>
  <c r="Z36" i="11" s="1"/>
  <c r="H44" i="11"/>
  <c r="Z44" i="11" s="1"/>
  <c r="H52" i="11"/>
  <c r="Z52" i="11" s="1"/>
  <c r="H60" i="11"/>
  <c r="Z60" i="11" s="1"/>
  <c r="H67" i="11"/>
  <c r="Z67" i="11" s="1"/>
  <c r="H75" i="11"/>
  <c r="Z75" i="11" s="1"/>
  <c r="H83" i="11"/>
  <c r="Z83" i="11" s="1"/>
  <c r="H91" i="11"/>
  <c r="Z91" i="11" s="1"/>
  <c r="H99" i="11"/>
  <c r="Z99" i="11" s="1"/>
  <c r="H107" i="11"/>
  <c r="Z107" i="11" s="1"/>
  <c r="H115" i="11"/>
  <c r="Z115" i="11" s="1"/>
  <c r="H123" i="11"/>
  <c r="Z123" i="11" s="1"/>
  <c r="H131" i="11"/>
  <c r="Z131" i="11" s="1"/>
  <c r="H139" i="11"/>
  <c r="Z139" i="11" s="1"/>
  <c r="H147" i="11"/>
  <c r="Z147" i="11" s="1"/>
  <c r="H187" i="11"/>
  <c r="Z187" i="11" s="1"/>
  <c r="H197" i="11"/>
  <c r="Z197" i="11" s="1"/>
  <c r="H205" i="11"/>
  <c r="Z205" i="11" s="1"/>
  <c r="H229" i="11"/>
  <c r="Z229" i="11" s="1"/>
  <c r="H237" i="11"/>
  <c r="Z237" i="11" s="1"/>
  <c r="H245" i="11"/>
  <c r="Z245" i="11" s="1"/>
  <c r="H269" i="11"/>
  <c r="Z269" i="11" s="1"/>
  <c r="H284" i="11"/>
  <c r="Z284" i="11" s="1"/>
  <c r="H292" i="11"/>
  <c r="Z292" i="11" s="1"/>
  <c r="H331" i="11"/>
  <c r="Z331" i="11" s="1"/>
  <c r="H343" i="11"/>
  <c r="Z343" i="11" s="1"/>
  <c r="H347" i="11"/>
  <c r="Z347" i="11" s="1"/>
  <c r="H355" i="11"/>
  <c r="Z355" i="11" s="1"/>
  <c r="H370" i="11"/>
  <c r="Z370" i="11" s="1"/>
  <c r="H22" i="11"/>
  <c r="Z22" i="11" s="1"/>
  <c r="H29" i="11"/>
  <c r="Z29" i="11" s="1"/>
  <c r="H37" i="11"/>
  <c r="Z37" i="11" s="1"/>
  <c r="H45" i="11"/>
  <c r="Z45" i="11" s="1"/>
  <c r="H53" i="11"/>
  <c r="Z53" i="11" s="1"/>
  <c r="H68" i="11"/>
  <c r="Z68" i="11" s="1"/>
  <c r="H76" i="11"/>
  <c r="Z76" i="11" s="1"/>
  <c r="H84" i="11"/>
  <c r="Z84" i="11" s="1"/>
  <c r="H92" i="11"/>
  <c r="Z92" i="11" s="1"/>
  <c r="H100" i="11"/>
  <c r="Z100" i="11" s="1"/>
  <c r="H116" i="11"/>
  <c r="Z116" i="11" s="1"/>
  <c r="H124" i="11"/>
  <c r="Z124" i="11" s="1"/>
  <c r="H132" i="11"/>
  <c r="Z132" i="11" s="1"/>
  <c r="H140" i="11"/>
  <c r="Z140" i="11" s="1"/>
  <c r="H148" i="11"/>
  <c r="Z148" i="11" s="1"/>
  <c r="H206" i="11"/>
  <c r="Z206" i="11" s="1"/>
  <c r="H222" i="11"/>
  <c r="Z222" i="11" s="1"/>
  <c r="H238" i="11"/>
  <c r="Z238" i="11" s="1"/>
  <c r="H246" i="11"/>
  <c r="Z246" i="11" s="1"/>
  <c r="H262" i="11"/>
  <c r="Z262" i="11" s="1"/>
  <c r="H270" i="11"/>
  <c r="Z270" i="11" s="1"/>
  <c r="H285" i="11"/>
  <c r="Z285" i="11" s="1"/>
  <c r="H293" i="11"/>
  <c r="Z293" i="11" s="1"/>
  <c r="H332" i="11"/>
  <c r="Z332" i="11" s="1"/>
  <c r="H348" i="11"/>
  <c r="Z348" i="11" s="1"/>
  <c r="H356" i="11"/>
  <c r="Z356" i="11" s="1"/>
  <c r="H363" i="11"/>
  <c r="Z363" i="11" s="1"/>
  <c r="H371" i="11"/>
  <c r="Z371" i="11" s="1"/>
  <c r="H23" i="11"/>
  <c r="Z23" i="11" s="1"/>
  <c r="H30" i="11"/>
  <c r="Z30" i="11" s="1"/>
  <c r="H38" i="11"/>
  <c r="Z38" i="11" s="1"/>
  <c r="H46" i="11"/>
  <c r="Z46" i="11" s="1"/>
  <c r="H61" i="11"/>
  <c r="Z61" i="11" s="1"/>
  <c r="H69" i="11"/>
  <c r="Z69" i="11" s="1"/>
  <c r="H77" i="11"/>
  <c r="Z77" i="11" s="1"/>
  <c r="H85" i="11"/>
  <c r="Z85" i="11" s="1"/>
  <c r="H93" i="11"/>
  <c r="Z93" i="11" s="1"/>
  <c r="H101" i="11"/>
  <c r="Z101" i="11" s="1"/>
  <c r="H109" i="11"/>
  <c r="Z109" i="11" s="1"/>
  <c r="H117" i="11"/>
  <c r="Z117" i="11" s="1"/>
  <c r="H125" i="11"/>
  <c r="Z125" i="11" s="1"/>
  <c r="H133" i="11"/>
  <c r="Z133" i="11" s="1"/>
  <c r="H141" i="11"/>
  <c r="Z141" i="11" s="1"/>
  <c r="H207" i="11"/>
  <c r="Z207" i="11" s="1"/>
  <c r="H231" i="11"/>
  <c r="Z231" i="11" s="1"/>
  <c r="H239" i="11"/>
  <c r="Z239" i="11" s="1"/>
  <c r="H247" i="11"/>
  <c r="Z247" i="11" s="1"/>
  <c r="H263" i="11"/>
  <c r="Z263" i="11" s="1"/>
  <c r="H271" i="11"/>
  <c r="Z271" i="11" s="1"/>
  <c r="H286" i="11"/>
  <c r="Z286" i="11" s="1"/>
  <c r="H294" i="11"/>
  <c r="Z294" i="11" s="1"/>
  <c r="H327" i="11"/>
  <c r="Z327" i="11" s="1"/>
  <c r="H344" i="11"/>
  <c r="Z344" i="11" s="1"/>
  <c r="H364" i="11"/>
  <c r="Z364" i="11" s="1"/>
  <c r="H31" i="11"/>
  <c r="Z31" i="11" s="1"/>
  <c r="H39" i="11"/>
  <c r="Z39" i="11" s="1"/>
  <c r="H47" i="11"/>
  <c r="Z47" i="11" s="1"/>
  <c r="H62" i="11"/>
  <c r="Z62" i="11" s="1"/>
  <c r="H70" i="11"/>
  <c r="Z70" i="11" s="1"/>
  <c r="H78" i="11"/>
  <c r="Z78" i="11" s="1"/>
  <c r="H86" i="11"/>
  <c r="Z86" i="11" s="1"/>
  <c r="H94" i="11"/>
  <c r="Z94" i="11" s="1"/>
  <c r="H102" i="11"/>
  <c r="Z102" i="11" s="1"/>
  <c r="H118" i="11"/>
  <c r="Z118" i="11" s="1"/>
  <c r="H126" i="11"/>
  <c r="Z126" i="11" s="1"/>
  <c r="H134" i="11"/>
  <c r="Z134" i="11" s="1"/>
  <c r="H149" i="11"/>
  <c r="Z149" i="11" s="1"/>
  <c r="H208" i="11"/>
  <c r="Z208" i="11" s="1"/>
  <c r="H232" i="11"/>
  <c r="Z232" i="11" s="1"/>
  <c r="H240" i="11"/>
  <c r="Z240" i="11" s="1"/>
  <c r="H248" i="11"/>
  <c r="Z248" i="11" s="1"/>
  <c r="H264" i="11"/>
  <c r="Z264" i="11" s="1"/>
  <c r="H272" i="11"/>
  <c r="Z272" i="11" s="1"/>
  <c r="H287" i="11"/>
  <c r="Z287" i="11" s="1"/>
  <c r="H295" i="11"/>
  <c r="Z295" i="11" s="1"/>
  <c r="H328" i="11"/>
  <c r="Z328" i="11" s="1"/>
  <c r="H350" i="11"/>
  <c r="Z350" i="11" s="1"/>
  <c r="H373" i="11"/>
  <c r="Z373" i="11" s="1"/>
  <c r="Y16" i="12"/>
  <c r="X16" i="12"/>
  <c r="F17" i="12"/>
  <c r="G17" i="12"/>
  <c r="K9" i="12"/>
  <c r="H10" i="12"/>
  <c r="H12" i="12"/>
  <c r="H14" i="12"/>
  <c r="H16" i="12"/>
  <c r="H17" i="12"/>
  <c r="H19" i="12"/>
  <c r="H21" i="12"/>
  <c r="M9" i="12"/>
  <c r="W9" i="12"/>
  <c r="W11" i="12"/>
  <c r="W13" i="12"/>
  <c r="N9" i="12"/>
  <c r="H11" i="12"/>
  <c r="H13" i="12"/>
  <c r="H75" i="12"/>
  <c r="H76" i="12"/>
  <c r="H77" i="12"/>
  <c r="H78" i="12"/>
  <c r="H79" i="12"/>
  <c r="H80" i="12"/>
  <c r="H125" i="12"/>
  <c r="H119" i="12"/>
  <c r="H123" i="12"/>
  <c r="H126" i="12"/>
  <c r="H127" i="12"/>
  <c r="H117" i="12"/>
  <c r="H128" i="12"/>
  <c r="H134" i="12"/>
  <c r="H137" i="12"/>
  <c r="H141" i="12"/>
  <c r="H148" i="12"/>
  <c r="H145" i="12"/>
  <c r="H152" i="12"/>
  <c r="H159" i="12"/>
  <c r="H165" i="12"/>
  <c r="H169" i="12"/>
  <c r="H158" i="12"/>
  <c r="H146" i="12"/>
  <c r="H157" i="12"/>
  <c r="H156" i="12"/>
  <c r="H162" i="12"/>
  <c r="H178" i="12"/>
  <c r="H177" i="12"/>
  <c r="H150" i="12"/>
  <c r="H154" i="12"/>
  <c r="H155" i="12"/>
  <c r="H163" i="12"/>
  <c r="H167" i="12"/>
  <c r="H171" i="12"/>
  <c r="H175" i="12"/>
  <c r="H151" i="12"/>
  <c r="H166" i="12"/>
  <c r="H170" i="12"/>
  <c r="H174" i="12"/>
  <c r="H218" i="12"/>
  <c r="H223" i="12"/>
  <c r="H225" i="12"/>
  <c r="H227" i="12"/>
  <c r="H229" i="12"/>
  <c r="H231" i="12"/>
  <c r="H226" i="12"/>
  <c r="H236" i="12"/>
  <c r="H240" i="12"/>
  <c r="H237" i="12"/>
  <c r="H238" i="12"/>
  <c r="H239" i="12"/>
  <c r="H228" i="12"/>
  <c r="H230" i="12"/>
  <c r="H232" i="12"/>
  <c r="H242" i="12"/>
  <c r="H263" i="12"/>
  <c r="H262" i="12"/>
  <c r="H304" i="12"/>
  <c r="H306" i="12"/>
  <c r="H350" i="12"/>
  <c r="H354" i="12"/>
  <c r="H359" i="12"/>
  <c r="H362" i="12"/>
  <c r="H356" i="12"/>
  <c r="H360" i="12"/>
  <c r="H351" i="12"/>
  <c r="H352" i="12"/>
  <c r="H353" i="12"/>
  <c r="H361" i="12"/>
  <c r="Y16" i="11"/>
  <c r="G17" i="11" s="1"/>
  <c r="X16" i="11"/>
  <c r="F17" i="11" s="1"/>
  <c r="K9" i="11"/>
  <c r="H10" i="11"/>
  <c r="Z10" i="11" s="1"/>
  <c r="H12" i="11"/>
  <c r="Z12" i="11" s="1"/>
  <c r="H14" i="11"/>
  <c r="Z14" i="11" s="1"/>
  <c r="H16" i="11"/>
  <c r="Z16" i="11" s="1"/>
  <c r="M9" i="11"/>
  <c r="W9" i="11"/>
  <c r="W11" i="11"/>
  <c r="W13" i="11"/>
  <c r="W15" i="11"/>
  <c r="N9" i="11"/>
  <c r="O9" i="11" s="1"/>
  <c r="H11" i="11"/>
  <c r="Z11" i="11" s="1"/>
  <c r="H13" i="11"/>
  <c r="Z13" i="11" s="1"/>
  <c r="H55" i="11"/>
  <c r="Z55" i="11" s="1"/>
  <c r="H56" i="11"/>
  <c r="Z56" i="11" s="1"/>
  <c r="H57" i="11"/>
  <c r="Z57" i="11" s="1"/>
  <c r="H58" i="11"/>
  <c r="Z58" i="11" s="1"/>
  <c r="H59" i="11"/>
  <c r="Z59" i="11" s="1"/>
  <c r="W10" i="11"/>
  <c r="W12" i="11"/>
  <c r="H106" i="11"/>
  <c r="Z106" i="11" s="1"/>
  <c r="H108" i="11"/>
  <c r="Z108" i="11" s="1"/>
  <c r="H110" i="11"/>
  <c r="Z110" i="11" s="1"/>
  <c r="H143" i="11"/>
  <c r="Z143" i="11" s="1"/>
  <c r="H218" i="11"/>
  <c r="Z218" i="11" s="1"/>
  <c r="H198" i="11"/>
  <c r="Z198" i="11" s="1"/>
  <c r="H220" i="11"/>
  <c r="Z220" i="11" s="1"/>
  <c r="H195" i="11"/>
  <c r="Z195" i="11" s="1"/>
  <c r="H202" i="11"/>
  <c r="Z202" i="11" s="1"/>
  <c r="H203" i="11"/>
  <c r="Z203" i="11" s="1"/>
  <c r="H199" i="11"/>
  <c r="Z199" i="11" s="1"/>
  <c r="H188" i="11"/>
  <c r="Z188" i="11" s="1"/>
  <c r="H189" i="11"/>
  <c r="Z189" i="11" s="1"/>
  <c r="H190" i="11"/>
  <c r="Z190" i="11" s="1"/>
  <c r="H191" i="11"/>
  <c r="Z191" i="11" s="1"/>
  <c r="H192" i="11"/>
  <c r="Z192" i="11" s="1"/>
  <c r="H193" i="11"/>
  <c r="Z193" i="11" s="1"/>
  <c r="H196" i="11"/>
  <c r="Z196" i="11" s="1"/>
  <c r="H201" i="11"/>
  <c r="Z201" i="11" s="1"/>
  <c r="H200" i="11"/>
  <c r="Z200" i="11" s="1"/>
  <c r="H215" i="11"/>
  <c r="Z215" i="11" s="1"/>
  <c r="H223" i="11"/>
  <c r="Z223" i="11" s="1"/>
  <c r="H224" i="11"/>
  <c r="Z224" i="11" s="1"/>
  <c r="H256" i="11"/>
  <c r="Z256" i="11" s="1"/>
  <c r="H216" i="11"/>
  <c r="Z216" i="11" s="1"/>
  <c r="H217" i="11"/>
  <c r="Z217" i="11" s="1"/>
  <c r="H219" i="11"/>
  <c r="Z219" i="11" s="1"/>
  <c r="H221" i="11"/>
  <c r="Z221" i="11" s="1"/>
  <c r="H225" i="11"/>
  <c r="Z225" i="11" s="1"/>
  <c r="H212" i="11"/>
  <c r="Z212" i="11" s="1"/>
  <c r="H213" i="11"/>
  <c r="Z213" i="11" s="1"/>
  <c r="H214" i="11"/>
  <c r="Z214" i="11" s="1"/>
  <c r="H226" i="11"/>
  <c r="Z226" i="11" s="1"/>
  <c r="H227" i="11"/>
  <c r="Z227" i="11" s="1"/>
  <c r="H228" i="11"/>
  <c r="Z228" i="11" s="1"/>
  <c r="H230" i="11"/>
  <c r="Z230" i="11" s="1"/>
  <c r="H250" i="11"/>
  <c r="Z250" i="11" s="1"/>
  <c r="H251" i="11"/>
  <c r="Z251" i="11" s="1"/>
  <c r="H252" i="11"/>
  <c r="Z252" i="11" s="1"/>
  <c r="H253" i="11"/>
  <c r="Z253" i="11" s="1"/>
  <c r="H254" i="11"/>
  <c r="Z254" i="11" s="1"/>
  <c r="H255" i="11"/>
  <c r="Z255" i="11" s="1"/>
  <c r="H261" i="11"/>
  <c r="Z261" i="11" s="1"/>
  <c r="H260" i="11"/>
  <c r="Z260" i="11" s="1"/>
  <c r="H259" i="11"/>
  <c r="Z259" i="11" s="1"/>
  <c r="H258" i="11"/>
  <c r="Z258" i="11" s="1"/>
  <c r="H281" i="11"/>
  <c r="Z281" i="11" s="1"/>
  <c r="H280" i="11"/>
  <c r="Z280" i="11" s="1"/>
  <c r="H279" i="11"/>
  <c r="Z279" i="11" s="1"/>
  <c r="H362" i="11"/>
  <c r="Z362" i="11" s="1"/>
  <c r="H360" i="11"/>
  <c r="Z360" i="11" s="1"/>
  <c r="H357" i="11"/>
  <c r="Z357" i="11" s="1"/>
  <c r="H358" i="11"/>
  <c r="Z358" i="11" s="1"/>
  <c r="H349" i="11"/>
  <c r="Z349" i="11" s="1"/>
  <c r="H365" i="11"/>
  <c r="Z365" i="11" s="1"/>
  <c r="H361" i="11"/>
  <c r="Z361" i="11" s="1"/>
  <c r="H372" i="11"/>
  <c r="Z372" i="11" s="1"/>
  <c r="X16" i="10"/>
  <c r="Y16" i="10"/>
  <c r="F17" i="10"/>
  <c r="G17" i="10"/>
  <c r="N9" i="10"/>
  <c r="P9" i="10" s="1"/>
  <c r="R9" i="10" s="1"/>
  <c r="C10" i="10" s="1"/>
  <c r="H48" i="10"/>
  <c r="H52" i="10"/>
  <c r="H56" i="10"/>
  <c r="H60" i="10"/>
  <c r="H64" i="10"/>
  <c r="H68" i="10"/>
  <c r="H11" i="10"/>
  <c r="H13" i="10"/>
  <c r="H15" i="10"/>
  <c r="H69" i="10"/>
  <c r="I9" i="10"/>
  <c r="L9" i="10" s="1"/>
  <c r="H70" i="10"/>
  <c r="H72" i="10"/>
  <c r="H74" i="10"/>
  <c r="H76" i="10"/>
  <c r="H78" i="10"/>
  <c r="H82" i="10"/>
  <c r="H84" i="10"/>
  <c r="H50" i="10"/>
  <c r="H54" i="10"/>
  <c r="H58" i="10"/>
  <c r="H62" i="10"/>
  <c r="H66" i="10"/>
  <c r="H10" i="10"/>
  <c r="H12" i="10"/>
  <c r="H14" i="10"/>
  <c r="H47" i="10"/>
  <c r="H51" i="10"/>
  <c r="H55" i="10"/>
  <c r="H59" i="10"/>
  <c r="H63" i="10"/>
  <c r="H67" i="10"/>
  <c r="H133" i="10"/>
  <c r="H126" i="10"/>
  <c r="H122" i="10"/>
  <c r="H177" i="10"/>
  <c r="H176" i="10"/>
  <c r="H173" i="10"/>
  <c r="H172" i="10"/>
  <c r="H169" i="10"/>
  <c r="H168" i="10"/>
  <c r="H171" i="10"/>
  <c r="H164" i="10"/>
  <c r="H181" i="10"/>
  <c r="H180" i="10"/>
  <c r="H179" i="10"/>
  <c r="H123" i="10"/>
  <c r="H127" i="10"/>
  <c r="H131" i="10"/>
  <c r="H135" i="10"/>
  <c r="H139" i="10"/>
  <c r="H143" i="10"/>
  <c r="H147" i="10"/>
  <c r="H151" i="10"/>
  <c r="H155" i="10"/>
  <c r="H159" i="10"/>
  <c r="H178" i="10"/>
  <c r="H116" i="10"/>
  <c r="H117" i="10"/>
  <c r="H118" i="10"/>
  <c r="H119" i="10"/>
  <c r="H120" i="10"/>
  <c r="H121" i="10"/>
  <c r="H124" i="10"/>
  <c r="H128" i="10"/>
  <c r="H132" i="10"/>
  <c r="H136" i="10"/>
  <c r="H140" i="10"/>
  <c r="H144" i="10"/>
  <c r="H148" i="10"/>
  <c r="H152" i="10"/>
  <c r="H156" i="10"/>
  <c r="H160" i="10"/>
  <c r="H175" i="10"/>
  <c r="H191" i="10"/>
  <c r="H183" i="10"/>
  <c r="H187" i="10"/>
  <c r="H194" i="10"/>
  <c r="H184" i="10"/>
  <c r="H188" i="10"/>
  <c r="H195" i="10"/>
  <c r="H199" i="10"/>
  <c r="H201" i="10"/>
  <c r="H203" i="10"/>
  <c r="H205" i="10"/>
  <c r="H207" i="10"/>
  <c r="H209" i="10"/>
  <c r="H211" i="10"/>
  <c r="H192" i="10"/>
  <c r="H196" i="10"/>
  <c r="H198" i="10"/>
  <c r="H215" i="10"/>
  <c r="H219" i="10"/>
  <c r="H263" i="10"/>
  <c r="H264" i="10"/>
  <c r="H261" i="10"/>
  <c r="H213" i="10"/>
  <c r="H217" i="10"/>
  <c r="H221" i="10"/>
  <c r="H225" i="10"/>
  <c r="H229" i="10"/>
  <c r="H233" i="10"/>
  <c r="H237" i="10"/>
  <c r="H241" i="10"/>
  <c r="H245" i="10"/>
  <c r="H252" i="10"/>
  <c r="H262" i="10"/>
  <c r="H248" i="10"/>
  <c r="H214" i="10"/>
  <c r="H218" i="10"/>
  <c r="H222" i="10"/>
  <c r="H226" i="10"/>
  <c r="H230" i="10"/>
  <c r="H234" i="10"/>
  <c r="H238" i="10"/>
  <c r="H244" i="10"/>
  <c r="H260" i="10"/>
  <c r="H299" i="10"/>
  <c r="H298" i="10"/>
  <c r="H293" i="10"/>
  <c r="H297" i="10"/>
  <c r="H296" i="10"/>
  <c r="H304" i="10"/>
  <c r="H301" i="10"/>
  <c r="H253" i="10"/>
  <c r="H257" i="10"/>
  <c r="H265" i="10"/>
  <c r="H335" i="10"/>
  <c r="H334" i="10"/>
  <c r="H242" i="10"/>
  <c r="H246" i="10"/>
  <c r="H250" i="10"/>
  <c r="H254" i="10"/>
  <c r="H258" i="10"/>
  <c r="H326" i="10"/>
  <c r="H311" i="10"/>
  <c r="H310" i="10"/>
  <c r="H309" i="10"/>
  <c r="H324" i="10"/>
  <c r="H322" i="10"/>
  <c r="H295" i="10"/>
  <c r="H307" i="10"/>
  <c r="H306" i="10"/>
  <c r="H320" i="10"/>
  <c r="H329" i="10"/>
  <c r="H294" i="10"/>
  <c r="H303" i="10"/>
  <c r="H302" i="10"/>
  <c r="H325" i="10"/>
  <c r="H330" i="10"/>
  <c r="H316" i="10"/>
  <c r="H331" i="10"/>
  <c r="H340" i="10"/>
  <c r="H336" i="10"/>
  <c r="H313" i="10"/>
  <c r="H317" i="10"/>
  <c r="H319" i="10"/>
  <c r="H321" i="10"/>
  <c r="H323" i="10"/>
  <c r="H327" i="10"/>
  <c r="H314" i="10"/>
  <c r="H318" i="10"/>
  <c r="H339" i="10"/>
  <c r="H347" i="10"/>
  <c r="H345" i="10"/>
  <c r="H332" i="10"/>
  <c r="H348" i="10"/>
  <c r="H333" i="10"/>
  <c r="H338" i="10"/>
  <c r="H341" i="10"/>
  <c r="H350" i="10"/>
  <c r="H362" i="10"/>
  <c r="H372" i="10"/>
  <c r="H346" i="10"/>
  <c r="H366" i="10"/>
  <c r="H351" i="10"/>
  <c r="H356" i="10"/>
  <c r="H370" i="10"/>
  <c r="H364" i="10"/>
  <c r="H361" i="10"/>
  <c r="H363" i="10"/>
  <c r="H365" i="10"/>
  <c r="H367" i="10"/>
  <c r="H369" i="10"/>
  <c r="H371" i="10"/>
  <c r="H373" i="10"/>
  <c r="H355" i="10"/>
  <c r="H359" i="10"/>
  <c r="H360" i="10"/>
  <c r="H98" i="1"/>
  <c r="H71" i="1"/>
  <c r="H48" i="1"/>
  <c r="H40" i="1"/>
  <c r="H32" i="1"/>
  <c r="H86" i="1"/>
  <c r="H76" i="1"/>
  <c r="H92" i="1"/>
  <c r="H101" i="1"/>
  <c r="H83" i="1"/>
  <c r="H75" i="1"/>
  <c r="H94" i="1"/>
  <c r="H88" i="1"/>
  <c r="H100" i="1"/>
  <c r="H87" i="1"/>
  <c r="H78" i="1"/>
  <c r="H49" i="1"/>
  <c r="H41" i="1"/>
  <c r="H33" i="1"/>
  <c r="H72" i="1"/>
  <c r="H96" i="1"/>
  <c r="H85" i="1"/>
  <c r="H84" i="1"/>
  <c r="H45" i="1"/>
  <c r="H37" i="1"/>
  <c r="H29" i="1"/>
  <c r="H44" i="1"/>
  <c r="H36" i="1"/>
  <c r="H28" i="1"/>
  <c r="H79" i="1"/>
  <c r="H80" i="1"/>
  <c r="H47" i="1"/>
  <c r="H43" i="1"/>
  <c r="H39" i="1"/>
  <c r="H35" i="1"/>
  <c r="H31" i="1"/>
  <c r="H99" i="1"/>
  <c r="H95" i="1"/>
  <c r="H91" i="1"/>
  <c r="H74" i="1"/>
  <c r="H46" i="1"/>
  <c r="H42" i="1"/>
  <c r="H38" i="1"/>
  <c r="H34" i="1"/>
  <c r="H30" i="1"/>
  <c r="H82" i="1"/>
  <c r="H77" i="1"/>
  <c r="H97" i="1"/>
  <c r="H93" i="1"/>
  <c r="H89" i="1"/>
  <c r="H81" i="1"/>
  <c r="H68" i="1"/>
  <c r="H70" i="1"/>
  <c r="H63" i="1"/>
  <c r="H67" i="1"/>
  <c r="H50" i="1"/>
  <c r="H51" i="1"/>
  <c r="H52" i="1"/>
  <c r="H53" i="1"/>
  <c r="H54" i="1"/>
  <c r="H55" i="1"/>
  <c r="H56" i="1"/>
  <c r="H60" i="1"/>
  <c r="H73" i="1"/>
  <c r="H64" i="1"/>
  <c r="H59" i="1"/>
  <c r="H69" i="1"/>
  <c r="H65" i="1"/>
  <c r="H61" i="1"/>
  <c r="H57" i="1"/>
  <c r="H66" i="1"/>
  <c r="H62" i="1"/>
  <c r="H58" i="1"/>
  <c r="D9" i="1"/>
  <c r="B9" i="1"/>
  <c r="C9" i="1"/>
  <c r="T10" i="1"/>
  <c r="T11" i="1"/>
  <c r="T12" i="1"/>
  <c r="T13" i="1"/>
  <c r="T14" i="1"/>
  <c r="T15" i="1"/>
  <c r="T16" i="1"/>
  <c r="T17" i="1"/>
  <c r="T18" i="1"/>
  <c r="T19" i="1"/>
  <c r="T20" i="1"/>
  <c r="H27" i="1" s="1"/>
  <c r="T9" i="1"/>
  <c r="J6" i="1"/>
  <c r="W10" i="1" s="1"/>
  <c r="V16" i="1"/>
  <c r="E10" i="1"/>
  <c r="E11" i="1" s="1"/>
  <c r="E12" i="1" s="1"/>
  <c r="E13" i="1" s="1"/>
  <c r="E14" i="1" s="1"/>
  <c r="E15" i="1" s="1"/>
  <c r="E16" i="1" s="1"/>
  <c r="O9" i="10" l="1"/>
  <c r="P9" i="12"/>
  <c r="R9" i="12" s="1"/>
  <c r="C10" i="12" s="1"/>
  <c r="P9" i="11"/>
  <c r="R9" i="11" s="1"/>
  <c r="C10" i="11" s="1"/>
  <c r="O9" i="12"/>
  <c r="Q9" i="11"/>
  <c r="B10" i="11" s="1"/>
  <c r="S9" i="11"/>
  <c r="S9" i="10"/>
  <c r="Q9" i="10"/>
  <c r="B10" i="10" s="1"/>
  <c r="H26" i="1"/>
  <c r="H25" i="1"/>
  <c r="H22" i="1"/>
  <c r="H21" i="1"/>
  <c r="H24" i="1"/>
  <c r="H23" i="1"/>
  <c r="J9" i="1"/>
  <c r="M9" i="1" s="1"/>
  <c r="I9" i="1"/>
  <c r="L9" i="1" s="1"/>
  <c r="K9" i="1"/>
  <c r="N9" i="1" s="1"/>
  <c r="H18" i="1"/>
  <c r="H20" i="1"/>
  <c r="H19" i="1"/>
  <c r="H14" i="1"/>
  <c r="H17" i="1"/>
  <c r="H13" i="1"/>
  <c r="H12" i="1"/>
  <c r="H11" i="1"/>
  <c r="H10" i="1"/>
  <c r="H16" i="1"/>
  <c r="H15" i="1"/>
  <c r="W14" i="1"/>
  <c r="W16" i="1"/>
  <c r="W15" i="1"/>
  <c r="W13" i="1"/>
  <c r="W9" i="1"/>
  <c r="W12" i="1"/>
  <c r="W11" i="1"/>
  <c r="S9" i="12" l="1"/>
  <c r="Q9" i="12"/>
  <c r="B10" i="12" s="1"/>
  <c r="U16" i="11"/>
  <c r="D10" i="11"/>
  <c r="J10" i="11" s="1"/>
  <c r="M10" i="11" s="1"/>
  <c r="U16" i="10"/>
  <c r="D10" i="10"/>
  <c r="Y16" i="1"/>
  <c r="G17" i="1" s="1"/>
  <c r="X16" i="1"/>
  <c r="O9" i="1"/>
  <c r="P9" i="1"/>
  <c r="F10" i="1"/>
  <c r="I10" i="11" l="1"/>
  <c r="L10" i="11" s="1"/>
  <c r="U16" i="12"/>
  <c r="D10" i="12"/>
  <c r="J10" i="12" s="1"/>
  <c r="M10" i="12" s="1"/>
  <c r="K10" i="11"/>
  <c r="N10" i="11" s="1"/>
  <c r="V17" i="11"/>
  <c r="W17" i="11" s="1"/>
  <c r="E17" i="11"/>
  <c r="K10" i="10"/>
  <c r="N10" i="10" s="1"/>
  <c r="V17" i="10"/>
  <c r="W17" i="10" s="1"/>
  <c r="E17" i="10"/>
  <c r="I10" i="10"/>
  <c r="L10" i="10" s="1"/>
  <c r="J10" i="10"/>
  <c r="M10" i="10" s="1"/>
  <c r="R9" i="1"/>
  <c r="C10" i="1" s="1"/>
  <c r="Q9" i="1"/>
  <c r="B10" i="1" s="1"/>
  <c r="S9" i="1"/>
  <c r="F11" i="1"/>
  <c r="F12" i="1" s="1"/>
  <c r="F13" i="1" s="1"/>
  <c r="F14" i="1" s="1"/>
  <c r="F15" i="1" s="1"/>
  <c r="F16" i="1" s="1"/>
  <c r="O10" i="11" l="1"/>
  <c r="Q10" i="11" s="1"/>
  <c r="B11" i="11" s="1"/>
  <c r="V17" i="12"/>
  <c r="W17" i="12" s="1"/>
  <c r="E17" i="12"/>
  <c r="K10" i="12"/>
  <c r="N10" i="12" s="1"/>
  <c r="P10" i="12" s="1"/>
  <c r="R10" i="12" s="1"/>
  <c r="C11" i="12" s="1"/>
  <c r="I10" i="12"/>
  <c r="L10" i="12" s="1"/>
  <c r="P10" i="11"/>
  <c r="R10" i="11" s="1"/>
  <c r="C11" i="11" s="1"/>
  <c r="Y17" i="11"/>
  <c r="G18" i="11" s="1"/>
  <c r="X17" i="11"/>
  <c r="F18" i="11" s="1"/>
  <c r="O10" i="10"/>
  <c r="X17" i="10"/>
  <c r="F18" i="10" s="1"/>
  <c r="Y17" i="10"/>
  <c r="G18" i="10" s="1"/>
  <c r="P10" i="10"/>
  <c r="R10" i="10" s="1"/>
  <c r="C11" i="10" s="1"/>
  <c r="D10" i="1"/>
  <c r="I10" i="1" s="1"/>
  <c r="L10" i="1" s="1"/>
  <c r="U16" i="1"/>
  <c r="F17" i="1"/>
  <c r="O10" i="12" l="1"/>
  <c r="S10" i="12" s="1"/>
  <c r="Y17" i="12"/>
  <c r="G18" i="12" s="1"/>
  <c r="X17" i="12"/>
  <c r="F18" i="12" s="1"/>
  <c r="S10" i="11"/>
  <c r="S10" i="10"/>
  <c r="Q10" i="10"/>
  <c r="B11" i="10" s="1"/>
  <c r="J10" i="1"/>
  <c r="M10" i="1" s="1"/>
  <c r="K10" i="1"/>
  <c r="N10" i="1" s="1"/>
  <c r="O10" i="1" s="1"/>
  <c r="Q10" i="1" s="1"/>
  <c r="V17" i="1"/>
  <c r="W17" i="1" s="1"/>
  <c r="E17" i="1"/>
  <c r="Q10" i="12" l="1"/>
  <c r="B11" i="12" s="1"/>
  <c r="U17" i="12"/>
  <c r="D11" i="12"/>
  <c r="U17" i="11"/>
  <c r="D11" i="11"/>
  <c r="U17" i="10"/>
  <c r="D11" i="10"/>
  <c r="J11" i="10" s="1"/>
  <c r="M11" i="10" s="1"/>
  <c r="P10" i="1"/>
  <c r="S10" i="1" s="1"/>
  <c r="X17" i="1"/>
  <c r="Y17" i="1"/>
  <c r="G18" i="1" s="1"/>
  <c r="B11" i="1"/>
  <c r="K11" i="12" l="1"/>
  <c r="N11" i="12" s="1"/>
  <c r="J11" i="12"/>
  <c r="M11" i="12" s="1"/>
  <c r="V18" i="12"/>
  <c r="W18" i="12" s="1"/>
  <c r="E18" i="12"/>
  <c r="I11" i="12"/>
  <c r="L11" i="12" s="1"/>
  <c r="K11" i="11"/>
  <c r="N11" i="11" s="1"/>
  <c r="J11" i="11"/>
  <c r="M11" i="11" s="1"/>
  <c r="I11" i="11"/>
  <c r="L11" i="11" s="1"/>
  <c r="V18" i="11"/>
  <c r="W18" i="11" s="1"/>
  <c r="E18" i="11"/>
  <c r="K11" i="10"/>
  <c r="N11" i="10" s="1"/>
  <c r="P11" i="10" s="1"/>
  <c r="R11" i="10" s="1"/>
  <c r="C12" i="10" s="1"/>
  <c r="V18" i="10"/>
  <c r="W18" i="10" s="1"/>
  <c r="E18" i="10"/>
  <c r="I11" i="10"/>
  <c r="L11" i="10" s="1"/>
  <c r="U17" i="1"/>
  <c r="E18" i="1" s="1"/>
  <c r="D11" i="1"/>
  <c r="R10" i="1"/>
  <c r="C11" i="1" s="1"/>
  <c r="F18" i="1"/>
  <c r="Y18" i="12" l="1"/>
  <c r="G19" i="12" s="1"/>
  <c r="X18" i="12"/>
  <c r="F19" i="12" s="1"/>
  <c r="P11" i="12"/>
  <c r="R11" i="12" s="1"/>
  <c r="C12" i="12" s="1"/>
  <c r="O11" i="12"/>
  <c r="P11" i="11"/>
  <c r="R11" i="11" s="1"/>
  <c r="C12" i="11" s="1"/>
  <c r="Y18" i="11"/>
  <c r="G19" i="11" s="1"/>
  <c r="X18" i="11"/>
  <c r="F19" i="11" s="1"/>
  <c r="O11" i="11"/>
  <c r="O11" i="10"/>
  <c r="X18" i="10"/>
  <c r="F19" i="10" s="1"/>
  <c r="Y18" i="10"/>
  <c r="G19" i="10" s="1"/>
  <c r="I11" i="1"/>
  <c r="L11" i="1" s="1"/>
  <c r="V18" i="1"/>
  <c r="W18" i="1" s="1"/>
  <c r="X18" i="1" s="1"/>
  <c r="J11" i="1"/>
  <c r="M11" i="1" s="1"/>
  <c r="K11" i="1"/>
  <c r="N11" i="1" s="1"/>
  <c r="S11" i="12" l="1"/>
  <c r="Q11" i="12"/>
  <c r="B12" i="12" s="1"/>
  <c r="Q11" i="11"/>
  <c r="B12" i="11" s="1"/>
  <c r="S11" i="11"/>
  <c r="S11" i="10"/>
  <c r="Q11" i="10"/>
  <c r="B12" i="10" s="1"/>
  <c r="O11" i="1"/>
  <c r="Q11" i="1" s="1"/>
  <c r="B12" i="1" s="1"/>
  <c r="Y18" i="1"/>
  <c r="G19" i="1" s="1"/>
  <c r="P11" i="1"/>
  <c r="U18" i="12" l="1"/>
  <c r="D12" i="12"/>
  <c r="I12" i="12" s="1"/>
  <c r="L12" i="12" s="1"/>
  <c r="U18" i="11"/>
  <c r="D12" i="11"/>
  <c r="U18" i="10"/>
  <c r="D12" i="10"/>
  <c r="S11" i="1"/>
  <c r="D12" i="1" s="1"/>
  <c r="R11" i="1"/>
  <c r="C12" i="1" s="1"/>
  <c r="J12" i="12" l="1"/>
  <c r="M12" i="12" s="1"/>
  <c r="K12" i="12"/>
  <c r="N12" i="12" s="1"/>
  <c r="O12" i="12" s="1"/>
  <c r="V19" i="12"/>
  <c r="W19" i="12" s="1"/>
  <c r="E19" i="12"/>
  <c r="K12" i="11"/>
  <c r="N12" i="11" s="1"/>
  <c r="J12" i="11"/>
  <c r="M12" i="11" s="1"/>
  <c r="I12" i="11"/>
  <c r="L12" i="11" s="1"/>
  <c r="V19" i="11"/>
  <c r="W19" i="11" s="1"/>
  <c r="E19" i="11"/>
  <c r="K12" i="10"/>
  <c r="N12" i="10" s="1"/>
  <c r="V19" i="10"/>
  <c r="W19" i="10" s="1"/>
  <c r="E19" i="10"/>
  <c r="J12" i="10"/>
  <c r="M12" i="10" s="1"/>
  <c r="I12" i="10"/>
  <c r="L12" i="10" s="1"/>
  <c r="U18" i="1"/>
  <c r="E19" i="1" s="1"/>
  <c r="K12" i="1"/>
  <c r="N12" i="1" s="1"/>
  <c r="F19" i="1"/>
  <c r="J12" i="1"/>
  <c r="M12" i="1" s="1"/>
  <c r="I12" i="1"/>
  <c r="L12" i="1" s="1"/>
  <c r="P12" i="11" l="1"/>
  <c r="R12" i="11" s="1"/>
  <c r="C13" i="11" s="1"/>
  <c r="O12" i="11"/>
  <c r="Q12" i="11" s="1"/>
  <c r="B13" i="11" s="1"/>
  <c r="Q12" i="12"/>
  <c r="B13" i="12" s="1"/>
  <c r="Y19" i="12"/>
  <c r="G20" i="12" s="1"/>
  <c r="X19" i="12"/>
  <c r="F20" i="12" s="1"/>
  <c r="P12" i="12"/>
  <c r="R12" i="12" s="1"/>
  <c r="C13" i="12" s="1"/>
  <c r="Y19" i="11"/>
  <c r="G20" i="11" s="1"/>
  <c r="X19" i="11"/>
  <c r="F20" i="11" s="1"/>
  <c r="O12" i="10"/>
  <c r="P12" i="10"/>
  <c r="R12" i="10" s="1"/>
  <c r="C13" i="10" s="1"/>
  <c r="X19" i="10"/>
  <c r="F20" i="10" s="1"/>
  <c r="Y19" i="10"/>
  <c r="G20" i="10" s="1"/>
  <c r="O12" i="1"/>
  <c r="Q12" i="1" s="1"/>
  <c r="B13" i="1" s="1"/>
  <c r="P12" i="1"/>
  <c r="R12" i="1" s="1"/>
  <c r="C13" i="1" s="1"/>
  <c r="V19" i="1"/>
  <c r="W19" i="1" s="1"/>
  <c r="X19" i="1" s="1"/>
  <c r="S12" i="11" l="1"/>
  <c r="U19" i="11" s="1"/>
  <c r="S12" i="12"/>
  <c r="S12" i="10"/>
  <c r="Q12" i="10"/>
  <c r="B13" i="10" s="1"/>
  <c r="S12" i="1"/>
  <c r="U19" i="1" s="1"/>
  <c r="E20" i="1" s="1"/>
  <c r="Y19" i="1"/>
  <c r="G20" i="1" s="1"/>
  <c r="F20" i="1"/>
  <c r="D13" i="11" l="1"/>
  <c r="J13" i="11" s="1"/>
  <c r="M13" i="11" s="1"/>
  <c r="U19" i="12"/>
  <c r="D13" i="12"/>
  <c r="V20" i="11"/>
  <c r="W20" i="11" s="1"/>
  <c r="E20" i="11"/>
  <c r="U19" i="10"/>
  <c r="D13" i="10"/>
  <c r="J13" i="10" s="1"/>
  <c r="M13" i="10" s="1"/>
  <c r="D13" i="1"/>
  <c r="K13" i="1" s="1"/>
  <c r="N13" i="1" s="1"/>
  <c r="V20" i="1"/>
  <c r="W20" i="1" s="1"/>
  <c r="X20" i="1" s="1"/>
  <c r="F21" i="1" s="1"/>
  <c r="K13" i="11" l="1"/>
  <c r="N13" i="11" s="1"/>
  <c r="P13" i="11" s="1"/>
  <c r="R13" i="11" s="1"/>
  <c r="C14" i="11" s="1"/>
  <c r="I13" i="11"/>
  <c r="L13" i="11" s="1"/>
  <c r="K13" i="12"/>
  <c r="N13" i="12" s="1"/>
  <c r="J13" i="12"/>
  <c r="M13" i="12" s="1"/>
  <c r="I13" i="12"/>
  <c r="L13" i="12" s="1"/>
  <c r="V20" i="12"/>
  <c r="W20" i="12" s="1"/>
  <c r="E20" i="12"/>
  <c r="Y20" i="11"/>
  <c r="G21" i="11" s="1"/>
  <c r="X20" i="11"/>
  <c r="F21" i="11" s="1"/>
  <c r="V20" i="10"/>
  <c r="W20" i="10" s="1"/>
  <c r="E20" i="10"/>
  <c r="K13" i="10"/>
  <c r="N13" i="10" s="1"/>
  <c r="P13" i="10" s="1"/>
  <c r="R13" i="10" s="1"/>
  <c r="C14" i="10" s="1"/>
  <c r="I13" i="10"/>
  <c r="L13" i="10" s="1"/>
  <c r="J13" i="1"/>
  <c r="M13" i="1" s="1"/>
  <c r="P13" i="1" s="1"/>
  <c r="R13" i="1" s="1"/>
  <c r="C14" i="1" s="1"/>
  <c r="I13" i="1"/>
  <c r="L13" i="1" s="1"/>
  <c r="O13" i="1" s="1"/>
  <c r="Q13" i="1" s="1"/>
  <c r="B14" i="1" s="1"/>
  <c r="Y20" i="1"/>
  <c r="G21" i="1" s="1"/>
  <c r="O13" i="10" l="1"/>
  <c r="O13" i="11"/>
  <c r="Q13" i="11" s="1"/>
  <c r="B14" i="11" s="1"/>
  <c r="O13" i="12"/>
  <c r="Y20" i="12"/>
  <c r="G21" i="12" s="1"/>
  <c r="X20" i="12"/>
  <c r="F21" i="12" s="1"/>
  <c r="P13" i="12"/>
  <c r="R13" i="12" s="1"/>
  <c r="C14" i="12" s="1"/>
  <c r="S13" i="10"/>
  <c r="Q13" i="10"/>
  <c r="B14" i="10" s="1"/>
  <c r="X20" i="10"/>
  <c r="F21" i="10" s="1"/>
  <c r="Y20" i="10"/>
  <c r="G21" i="10" s="1"/>
  <c r="S13" i="1"/>
  <c r="D14" i="1" s="1"/>
  <c r="K14" i="1" s="1"/>
  <c r="N14" i="1" s="1"/>
  <c r="U20" i="1"/>
  <c r="S13" i="11" l="1"/>
  <c r="U20" i="11" s="1"/>
  <c r="S13" i="12"/>
  <c r="Q13" i="12"/>
  <c r="B14" i="12" s="1"/>
  <c r="U20" i="10"/>
  <c r="D14" i="10"/>
  <c r="V21" i="1"/>
  <c r="W21" i="1" s="1"/>
  <c r="E21" i="1"/>
  <c r="J14" i="1"/>
  <c r="M14" i="1" s="1"/>
  <c r="P14" i="1" s="1"/>
  <c r="I14" i="1"/>
  <c r="L14" i="1" s="1"/>
  <c r="O14" i="1" s="1"/>
  <c r="Q14" i="1" s="1"/>
  <c r="D14" i="11" l="1"/>
  <c r="K14" i="11" s="1"/>
  <c r="N14" i="11" s="1"/>
  <c r="U20" i="12"/>
  <c r="D14" i="12"/>
  <c r="J14" i="12" s="1"/>
  <c r="M14" i="12" s="1"/>
  <c r="V21" i="11"/>
  <c r="W21" i="11" s="1"/>
  <c r="E21" i="11"/>
  <c r="K14" i="10"/>
  <c r="N14" i="10" s="1"/>
  <c r="J14" i="10"/>
  <c r="M14" i="10" s="1"/>
  <c r="V21" i="10"/>
  <c r="W21" i="10" s="1"/>
  <c r="E21" i="10"/>
  <c r="I14" i="10"/>
  <c r="L14" i="10" s="1"/>
  <c r="Y21" i="1"/>
  <c r="G22" i="1" s="1"/>
  <c r="X21" i="1"/>
  <c r="F22" i="1" s="1"/>
  <c r="S14" i="1"/>
  <c r="U21" i="1" s="1"/>
  <c r="R14" i="1"/>
  <c r="C15" i="1" s="1"/>
  <c r="B15" i="1"/>
  <c r="I14" i="11" l="1"/>
  <c r="L14" i="11" s="1"/>
  <c r="O14" i="11" s="1"/>
  <c r="J14" i="11"/>
  <c r="M14" i="11" s="1"/>
  <c r="P14" i="11" s="1"/>
  <c r="R14" i="11" s="1"/>
  <c r="C15" i="11" s="1"/>
  <c r="V21" i="12"/>
  <c r="W21" i="12" s="1"/>
  <c r="E21" i="12"/>
  <c r="K14" i="12"/>
  <c r="N14" i="12" s="1"/>
  <c r="P14" i="12" s="1"/>
  <c r="R14" i="12" s="1"/>
  <c r="C15" i="12" s="1"/>
  <c r="I14" i="12"/>
  <c r="L14" i="12" s="1"/>
  <c r="Y21" i="11"/>
  <c r="G22" i="11" s="1"/>
  <c r="X21" i="11"/>
  <c r="F22" i="11" s="1"/>
  <c r="O14" i="10"/>
  <c r="P14" i="10"/>
  <c r="R14" i="10" s="1"/>
  <c r="C15" i="10" s="1"/>
  <c r="X21" i="10"/>
  <c r="F22" i="10" s="1"/>
  <c r="Y21" i="10"/>
  <c r="G22" i="10" s="1"/>
  <c r="V22" i="1"/>
  <c r="W22" i="1" s="1"/>
  <c r="E22" i="1"/>
  <c r="D15" i="1"/>
  <c r="K15" i="1" s="1"/>
  <c r="N15" i="1" s="1"/>
  <c r="O14" i="12" l="1"/>
  <c r="Y21" i="12"/>
  <c r="G22" i="12" s="1"/>
  <c r="X21" i="12"/>
  <c r="F22" i="12" s="1"/>
  <c r="S14" i="12"/>
  <c r="Q14" i="12"/>
  <c r="B15" i="12" s="1"/>
  <c r="S14" i="11"/>
  <c r="Q14" i="11"/>
  <c r="B15" i="11" s="1"/>
  <c r="S14" i="10"/>
  <c r="Q14" i="10"/>
  <c r="B15" i="10" s="1"/>
  <c r="X22" i="1"/>
  <c r="F23" i="1" s="1"/>
  <c r="Y22" i="1"/>
  <c r="G23" i="1" s="1"/>
  <c r="I15" i="1"/>
  <c r="L15" i="1" s="1"/>
  <c r="O15" i="1" s="1"/>
  <c r="Q15" i="1" s="1"/>
  <c r="J15" i="1"/>
  <c r="M15" i="1" s="1"/>
  <c r="P15" i="1" s="1"/>
  <c r="R15" i="1" s="1"/>
  <c r="U21" i="12" l="1"/>
  <c r="D15" i="12"/>
  <c r="J15" i="12" s="1"/>
  <c r="M15" i="12" s="1"/>
  <c r="U21" i="11"/>
  <c r="D15" i="11"/>
  <c r="U21" i="10"/>
  <c r="D15" i="10"/>
  <c r="J15" i="10" s="1"/>
  <c r="M15" i="10" s="1"/>
  <c r="S15" i="1"/>
  <c r="U22" i="1" s="1"/>
  <c r="B16" i="1"/>
  <c r="C16" i="1"/>
  <c r="K15" i="12" l="1"/>
  <c r="N15" i="12" s="1"/>
  <c r="P15" i="12" s="1"/>
  <c r="R15" i="12" s="1"/>
  <c r="C16" i="12" s="1"/>
  <c r="V22" i="12"/>
  <c r="W22" i="12" s="1"/>
  <c r="E22" i="12"/>
  <c r="I15" i="12"/>
  <c r="L15" i="12" s="1"/>
  <c r="K15" i="11"/>
  <c r="N15" i="11" s="1"/>
  <c r="V22" i="11"/>
  <c r="W22" i="11" s="1"/>
  <c r="E22" i="11"/>
  <c r="I15" i="11"/>
  <c r="L15" i="11" s="1"/>
  <c r="J15" i="11"/>
  <c r="M15" i="11" s="1"/>
  <c r="V22" i="10"/>
  <c r="W22" i="10" s="1"/>
  <c r="E22" i="10"/>
  <c r="K15" i="10"/>
  <c r="N15" i="10" s="1"/>
  <c r="P15" i="10" s="1"/>
  <c r="R15" i="10" s="1"/>
  <c r="C16" i="10" s="1"/>
  <c r="I15" i="10"/>
  <c r="L15" i="10" s="1"/>
  <c r="V23" i="1"/>
  <c r="W23" i="1" s="1"/>
  <c r="E23" i="1"/>
  <c r="D16" i="1"/>
  <c r="J16" i="1" s="1"/>
  <c r="M16" i="1" s="1"/>
  <c r="O15" i="10" l="1"/>
  <c r="Y22" i="12"/>
  <c r="G23" i="12" s="1"/>
  <c r="X22" i="12"/>
  <c r="F23" i="12" s="1"/>
  <c r="O15" i="12"/>
  <c r="Y22" i="11"/>
  <c r="G23" i="11" s="1"/>
  <c r="X22" i="11"/>
  <c r="F23" i="11" s="1"/>
  <c r="P15" i="11"/>
  <c r="R15" i="11" s="1"/>
  <c r="C16" i="11" s="1"/>
  <c r="O15" i="11"/>
  <c r="X22" i="10"/>
  <c r="F23" i="10" s="1"/>
  <c r="Y22" i="10"/>
  <c r="G23" i="10" s="1"/>
  <c r="S15" i="10"/>
  <c r="Q15" i="10"/>
  <c r="B16" i="10" s="1"/>
  <c r="X23" i="1"/>
  <c r="F24" i="1" s="1"/>
  <c r="Y23" i="1"/>
  <c r="G24" i="1" s="1"/>
  <c r="I16" i="1"/>
  <c r="L16" i="1" s="1"/>
  <c r="K16" i="1"/>
  <c r="N16" i="1" s="1"/>
  <c r="S15" i="12" l="1"/>
  <c r="Q15" i="12"/>
  <c r="B16" i="12" s="1"/>
  <c r="Q15" i="11"/>
  <c r="B16" i="11" s="1"/>
  <c r="S15" i="11"/>
  <c r="U22" i="10"/>
  <c r="D16" i="10"/>
  <c r="J16" i="10" s="1"/>
  <c r="M16" i="10" s="1"/>
  <c r="O16" i="1"/>
  <c r="Q16" i="1" s="1"/>
  <c r="B17" i="1" s="1"/>
  <c r="P16" i="1"/>
  <c r="U22" i="12" l="1"/>
  <c r="D16" i="12"/>
  <c r="U22" i="11"/>
  <c r="D16" i="11"/>
  <c r="I16" i="11" s="1"/>
  <c r="L16" i="11" s="1"/>
  <c r="V23" i="10"/>
  <c r="W23" i="10" s="1"/>
  <c r="E23" i="10"/>
  <c r="K16" i="10"/>
  <c r="N16" i="10" s="1"/>
  <c r="P16" i="10" s="1"/>
  <c r="R16" i="10" s="1"/>
  <c r="C17" i="10" s="1"/>
  <c r="I16" i="10"/>
  <c r="L16" i="10" s="1"/>
  <c r="S16" i="1"/>
  <c r="U23" i="1" s="1"/>
  <c r="V24" i="1" s="1"/>
  <c r="W24" i="1" s="1"/>
  <c r="R16" i="1"/>
  <c r="C17" i="1" s="1"/>
  <c r="K16" i="12" l="1"/>
  <c r="N16" i="12"/>
  <c r="V23" i="12"/>
  <c r="W23" i="12" s="1"/>
  <c r="E23" i="12"/>
  <c r="J16" i="12"/>
  <c r="M16" i="12" s="1"/>
  <c r="I16" i="12"/>
  <c r="L16" i="12" s="1"/>
  <c r="K16" i="11"/>
  <c r="N16" i="11" s="1"/>
  <c r="O16" i="11" s="1"/>
  <c r="J16" i="11"/>
  <c r="M16" i="11" s="1"/>
  <c r="V23" i="11"/>
  <c r="W23" i="11" s="1"/>
  <c r="E23" i="11"/>
  <c r="O16" i="10"/>
  <c r="X23" i="10"/>
  <c r="F24" i="10" s="1"/>
  <c r="Y23" i="10"/>
  <c r="G24" i="10" s="1"/>
  <c r="D17" i="1"/>
  <c r="J17" i="1" s="1"/>
  <c r="M17" i="1" s="1"/>
  <c r="E24" i="1"/>
  <c r="X24" i="1"/>
  <c r="F25" i="1" s="1"/>
  <c r="Y24" i="1"/>
  <c r="G25" i="1" s="1"/>
  <c r="O16" i="12" l="1"/>
  <c r="P16" i="12"/>
  <c r="R16" i="12" s="1"/>
  <c r="C17" i="12" s="1"/>
  <c r="Y23" i="12"/>
  <c r="G24" i="12" s="1"/>
  <c r="X23" i="12"/>
  <c r="F24" i="12" s="1"/>
  <c r="Q16" i="11"/>
  <c r="B17" i="11" s="1"/>
  <c r="P16" i="11"/>
  <c r="R16" i="11" s="1"/>
  <c r="C17" i="11" s="1"/>
  <c r="Y23" i="11"/>
  <c r="G24" i="11" s="1"/>
  <c r="X23" i="11"/>
  <c r="F24" i="11" s="1"/>
  <c r="S16" i="10"/>
  <c r="Q16" i="10"/>
  <c r="B17" i="10" s="1"/>
  <c r="I17" i="1"/>
  <c r="L17" i="1" s="1"/>
  <c r="K17" i="1"/>
  <c r="N17" i="1" s="1"/>
  <c r="P17" i="1" s="1"/>
  <c r="R17" i="1" s="1"/>
  <c r="C18" i="1" s="1"/>
  <c r="S16" i="12" l="1"/>
  <c r="Q16" i="12"/>
  <c r="B17" i="12" s="1"/>
  <c r="U23" i="12"/>
  <c r="D17" i="12"/>
  <c r="I17" i="12" s="1"/>
  <c r="L17" i="12" s="1"/>
  <c r="S16" i="11"/>
  <c r="U23" i="10"/>
  <c r="D17" i="10"/>
  <c r="O17" i="1"/>
  <c r="Q17" i="1" s="1"/>
  <c r="B18" i="1" s="1"/>
  <c r="K17" i="12" l="1"/>
  <c r="N17" i="12"/>
  <c r="O17" i="12" s="1"/>
  <c r="V24" i="12"/>
  <c r="W24" i="12" s="1"/>
  <c r="E24" i="12"/>
  <c r="J17" i="12"/>
  <c r="M17" i="12" s="1"/>
  <c r="P17" i="12" s="1"/>
  <c r="R17" i="12" s="1"/>
  <c r="C18" i="12" s="1"/>
  <c r="U23" i="11"/>
  <c r="D17" i="11"/>
  <c r="V24" i="10"/>
  <c r="W24" i="10" s="1"/>
  <c r="E24" i="10"/>
  <c r="K17" i="10"/>
  <c r="N17" i="10" s="1"/>
  <c r="J17" i="10"/>
  <c r="M17" i="10" s="1"/>
  <c r="I17" i="10"/>
  <c r="L17" i="10" s="1"/>
  <c r="S17" i="1"/>
  <c r="U24" i="1" s="1"/>
  <c r="V25" i="1" s="1"/>
  <c r="W25" i="1" s="1"/>
  <c r="X25" i="1" s="1"/>
  <c r="F26" i="1" s="1"/>
  <c r="S17" i="12" l="1"/>
  <c r="Q17" i="12"/>
  <c r="B18" i="12" s="1"/>
  <c r="X24" i="12"/>
  <c r="F25" i="12" s="1"/>
  <c r="Y24" i="12"/>
  <c r="G25" i="12" s="1"/>
  <c r="K17" i="11"/>
  <c r="N17" i="11" s="1"/>
  <c r="I17" i="11"/>
  <c r="L17" i="11" s="1"/>
  <c r="J17" i="11"/>
  <c r="M17" i="11" s="1"/>
  <c r="V24" i="11"/>
  <c r="W24" i="11" s="1"/>
  <c r="E24" i="11"/>
  <c r="O17" i="10"/>
  <c r="P17" i="10"/>
  <c r="R17" i="10" s="1"/>
  <c r="C18" i="10" s="1"/>
  <c r="X24" i="10"/>
  <c r="F25" i="10" s="1"/>
  <c r="Y24" i="10"/>
  <c r="G25" i="10" s="1"/>
  <c r="D18" i="1"/>
  <c r="Y25" i="1"/>
  <c r="G26" i="1" s="1"/>
  <c r="E25" i="1"/>
  <c r="U24" i="12" l="1"/>
  <c r="D18" i="12"/>
  <c r="P17" i="11"/>
  <c r="R17" i="11" s="1"/>
  <c r="C18" i="11" s="1"/>
  <c r="O17" i="11"/>
  <c r="Y24" i="11"/>
  <c r="G25" i="11" s="1"/>
  <c r="X24" i="11"/>
  <c r="F25" i="11" s="1"/>
  <c r="S17" i="10"/>
  <c r="Q17" i="10"/>
  <c r="B18" i="10" s="1"/>
  <c r="K18" i="1"/>
  <c r="N18" i="1" s="1"/>
  <c r="J18" i="1"/>
  <c r="M18" i="1" s="1"/>
  <c r="I18" i="1"/>
  <c r="L18" i="1" s="1"/>
  <c r="K18" i="12" l="1"/>
  <c r="N18" i="12" s="1"/>
  <c r="J18" i="12"/>
  <c r="M18" i="12" s="1"/>
  <c r="I18" i="12"/>
  <c r="L18" i="12" s="1"/>
  <c r="V25" i="12"/>
  <c r="W25" i="12" s="1"/>
  <c r="E25" i="12"/>
  <c r="S17" i="11"/>
  <c r="Q17" i="11"/>
  <c r="B18" i="11" s="1"/>
  <c r="U24" i="10"/>
  <c r="D18" i="10"/>
  <c r="J18" i="10"/>
  <c r="M18" i="10" s="1"/>
  <c r="O18" i="1"/>
  <c r="P18" i="1"/>
  <c r="R18" i="1" s="1"/>
  <c r="C19" i="1" s="1"/>
  <c r="Q18" i="1"/>
  <c r="B19" i="1" s="1"/>
  <c r="S18" i="1"/>
  <c r="P18" i="12" l="1"/>
  <c r="R18" i="12" s="1"/>
  <c r="C19" i="12" s="1"/>
  <c r="O18" i="12"/>
  <c r="Y25" i="12"/>
  <c r="G26" i="12" s="1"/>
  <c r="X25" i="12"/>
  <c r="F26" i="12" s="1"/>
  <c r="U24" i="11"/>
  <c r="D18" i="11"/>
  <c r="I18" i="11" s="1"/>
  <c r="L18" i="11" s="1"/>
  <c r="V25" i="10"/>
  <c r="W25" i="10" s="1"/>
  <c r="E25" i="10"/>
  <c r="K18" i="10"/>
  <c r="N18" i="10" s="1"/>
  <c r="P18" i="10" s="1"/>
  <c r="R18" i="10" s="1"/>
  <c r="C19" i="10" s="1"/>
  <c r="I18" i="10"/>
  <c r="L18" i="10" s="1"/>
  <c r="U25" i="1"/>
  <c r="D19" i="1"/>
  <c r="S18" i="12" l="1"/>
  <c r="Q18" i="12"/>
  <c r="B19" i="12" s="1"/>
  <c r="K18" i="11"/>
  <c r="N18" i="11" s="1"/>
  <c r="O18" i="11" s="1"/>
  <c r="J18" i="11"/>
  <c r="M18" i="11" s="1"/>
  <c r="V25" i="11"/>
  <c r="W25" i="11" s="1"/>
  <c r="E25" i="11"/>
  <c r="O18" i="10"/>
  <c r="X25" i="10"/>
  <c r="F26" i="10" s="1"/>
  <c r="Y25" i="10"/>
  <c r="G26" i="10" s="1"/>
  <c r="J19" i="1"/>
  <c r="M19" i="1" s="1"/>
  <c r="K19" i="1"/>
  <c r="N19" i="1" s="1"/>
  <c r="I19" i="1"/>
  <c r="L19" i="1" s="1"/>
  <c r="E26" i="1"/>
  <c r="V26" i="1"/>
  <c r="W26" i="1" s="1"/>
  <c r="U25" i="12" l="1"/>
  <c r="D19" i="12"/>
  <c r="Q18" i="11"/>
  <c r="B19" i="11" s="1"/>
  <c r="P18" i="11"/>
  <c r="R18" i="11" s="1"/>
  <c r="C19" i="11" s="1"/>
  <c r="Y25" i="11"/>
  <c r="G26" i="11" s="1"/>
  <c r="X25" i="11"/>
  <c r="F26" i="11" s="1"/>
  <c r="S18" i="10"/>
  <c r="Q18" i="10"/>
  <c r="B19" i="10" s="1"/>
  <c r="P19" i="1"/>
  <c r="R19" i="1" s="1"/>
  <c r="C20" i="1" s="1"/>
  <c r="O19" i="1"/>
  <c r="Q19" i="1" s="1"/>
  <c r="B20" i="1" s="1"/>
  <c r="S19" i="1"/>
  <c r="U26" i="1" s="1"/>
  <c r="V27" i="1" s="1"/>
  <c r="W27" i="1" s="1"/>
  <c r="X26" i="1"/>
  <c r="F27" i="1" s="1"/>
  <c r="Y26" i="1"/>
  <c r="G27" i="1" s="1"/>
  <c r="K19" i="12" l="1"/>
  <c r="N19" i="12" s="1"/>
  <c r="V26" i="12"/>
  <c r="W26" i="12" s="1"/>
  <c r="E26" i="12"/>
  <c r="J19" i="12"/>
  <c r="M19" i="12" s="1"/>
  <c r="I19" i="12"/>
  <c r="L19" i="12" s="1"/>
  <c r="S18" i="11"/>
  <c r="U25" i="10"/>
  <c r="D19" i="10"/>
  <c r="J19" i="10" s="1"/>
  <c r="M19" i="10" s="1"/>
  <c r="E27" i="1"/>
  <c r="D20" i="1"/>
  <c r="J20" i="1" s="1"/>
  <c r="M20" i="1" s="1"/>
  <c r="I20" i="1"/>
  <c r="L20" i="1" s="1"/>
  <c r="X27" i="1"/>
  <c r="F28" i="1" s="1"/>
  <c r="Y27" i="1"/>
  <c r="G28" i="1" s="1"/>
  <c r="O19" i="12" l="1"/>
  <c r="X26" i="12"/>
  <c r="F27" i="12" s="1"/>
  <c r="Y26" i="12"/>
  <c r="G27" i="12" s="1"/>
  <c r="P19" i="12"/>
  <c r="R19" i="12" s="1"/>
  <c r="C20" i="12" s="1"/>
  <c r="U25" i="11"/>
  <c r="D19" i="11"/>
  <c r="K19" i="10"/>
  <c r="N19" i="10" s="1"/>
  <c r="P19" i="10" s="1"/>
  <c r="R19" i="10" s="1"/>
  <c r="C20" i="10" s="1"/>
  <c r="V26" i="10"/>
  <c r="W26" i="10" s="1"/>
  <c r="E26" i="10"/>
  <c r="I19" i="10"/>
  <c r="L19" i="10" s="1"/>
  <c r="K20" i="1"/>
  <c r="N20" i="1" s="1"/>
  <c r="P20" i="1" s="1"/>
  <c r="R20" i="1" s="1"/>
  <c r="C21" i="1" s="1"/>
  <c r="O20" i="1"/>
  <c r="Q20" i="1" s="1"/>
  <c r="B21" i="1" s="1"/>
  <c r="S19" i="12" l="1"/>
  <c r="Q19" i="12"/>
  <c r="B20" i="12" s="1"/>
  <c r="K19" i="11"/>
  <c r="N19" i="11" s="1"/>
  <c r="I19" i="11"/>
  <c r="L19" i="11" s="1"/>
  <c r="J19" i="11"/>
  <c r="M19" i="11" s="1"/>
  <c r="V26" i="11"/>
  <c r="W26" i="11" s="1"/>
  <c r="E26" i="11"/>
  <c r="X26" i="10"/>
  <c r="F27" i="10" s="1"/>
  <c r="Y26" i="10"/>
  <c r="G27" i="10" s="1"/>
  <c r="O19" i="10"/>
  <c r="S20" i="1"/>
  <c r="U27" i="1" s="1"/>
  <c r="U26" i="12" l="1"/>
  <c r="D20" i="12"/>
  <c r="I20" i="12" s="1"/>
  <c r="L20" i="12" s="1"/>
  <c r="O19" i="11"/>
  <c r="P19" i="11"/>
  <c r="R19" i="11" s="1"/>
  <c r="C20" i="11" s="1"/>
  <c r="Y26" i="11"/>
  <c r="G27" i="11" s="1"/>
  <c r="X26" i="11"/>
  <c r="F27" i="11" s="1"/>
  <c r="S19" i="10"/>
  <c r="Q19" i="10"/>
  <c r="B20" i="10" s="1"/>
  <c r="D21" i="1"/>
  <c r="J21" i="1"/>
  <c r="M21" i="1" s="1"/>
  <c r="K21" i="1"/>
  <c r="N21" i="1" s="1"/>
  <c r="I21" i="1"/>
  <c r="L21" i="1" s="1"/>
  <c r="V28" i="1"/>
  <c r="W28" i="1" s="1"/>
  <c r="E28" i="1"/>
  <c r="J20" i="12" l="1"/>
  <c r="M20" i="12" s="1"/>
  <c r="K20" i="12"/>
  <c r="N20" i="12" s="1"/>
  <c r="O20" i="12" s="1"/>
  <c r="V27" i="12"/>
  <c r="W27" i="12" s="1"/>
  <c r="E27" i="12"/>
  <c r="S19" i="11"/>
  <c r="Q19" i="11"/>
  <c r="B20" i="11" s="1"/>
  <c r="U26" i="10"/>
  <c r="D20" i="10"/>
  <c r="P21" i="1"/>
  <c r="R21" i="1" s="1"/>
  <c r="C22" i="1" s="1"/>
  <c r="X28" i="1"/>
  <c r="F29" i="1" s="1"/>
  <c r="Y28" i="1"/>
  <c r="G29" i="1" s="1"/>
  <c r="O21" i="1"/>
  <c r="Q20" i="12" l="1"/>
  <c r="B21" i="12" s="1"/>
  <c r="P20" i="12"/>
  <c r="R20" i="12" s="1"/>
  <c r="C21" i="12" s="1"/>
  <c r="Y27" i="12"/>
  <c r="G28" i="12" s="1"/>
  <c r="X27" i="12"/>
  <c r="F28" i="12" s="1"/>
  <c r="U26" i="11"/>
  <c r="D20" i="11"/>
  <c r="J20" i="11" s="1"/>
  <c r="M20" i="11" s="1"/>
  <c r="V27" i="10"/>
  <c r="W27" i="10" s="1"/>
  <c r="E27" i="10"/>
  <c r="K20" i="10"/>
  <c r="N20" i="10" s="1"/>
  <c r="J20" i="10"/>
  <c r="M20" i="10" s="1"/>
  <c r="I20" i="10"/>
  <c r="L20" i="10" s="1"/>
  <c r="Q21" i="1"/>
  <c r="B22" i="1" s="1"/>
  <c r="S21" i="1"/>
  <c r="S20" i="12" l="1"/>
  <c r="K20" i="11"/>
  <c r="N20" i="11" s="1"/>
  <c r="P20" i="11" s="1"/>
  <c r="R20" i="11" s="1"/>
  <c r="C21" i="11" s="1"/>
  <c r="V27" i="11"/>
  <c r="W27" i="11" s="1"/>
  <c r="E27" i="11"/>
  <c r="I20" i="11"/>
  <c r="L20" i="11" s="1"/>
  <c r="P20" i="10"/>
  <c r="R20" i="10" s="1"/>
  <c r="C21" i="10" s="1"/>
  <c r="O20" i="10"/>
  <c r="X27" i="10"/>
  <c r="F28" i="10" s="1"/>
  <c r="Y27" i="10"/>
  <c r="G28" i="10" s="1"/>
  <c r="U28" i="1"/>
  <c r="D22" i="1"/>
  <c r="O20" i="11" l="1"/>
  <c r="S20" i="11" s="1"/>
  <c r="U27" i="12"/>
  <c r="D21" i="12"/>
  <c r="X27" i="11"/>
  <c r="F28" i="11" s="1"/>
  <c r="Y27" i="11"/>
  <c r="G28" i="11" s="1"/>
  <c r="S20" i="10"/>
  <c r="Q20" i="10"/>
  <c r="B21" i="10" s="1"/>
  <c r="K22" i="1"/>
  <c r="N22" i="1" s="1"/>
  <c r="J22" i="1"/>
  <c r="M22" i="1" s="1"/>
  <c r="I22" i="1"/>
  <c r="L22" i="1" s="1"/>
  <c r="V29" i="1"/>
  <c r="W29" i="1" s="1"/>
  <c r="E29" i="1"/>
  <c r="Q20" i="11" l="1"/>
  <c r="B21" i="11" s="1"/>
  <c r="K21" i="12"/>
  <c r="N21" i="12"/>
  <c r="I21" i="12"/>
  <c r="L21" i="12" s="1"/>
  <c r="O21" i="12" s="1"/>
  <c r="J21" i="12"/>
  <c r="M21" i="12" s="1"/>
  <c r="P21" i="12" s="1"/>
  <c r="R21" i="12" s="1"/>
  <c r="C22" i="12" s="1"/>
  <c r="V28" i="12"/>
  <c r="W28" i="12" s="1"/>
  <c r="E28" i="12"/>
  <c r="U27" i="11"/>
  <c r="D21" i="11"/>
  <c r="U27" i="10"/>
  <c r="D21" i="10"/>
  <c r="O22" i="1"/>
  <c r="Q22" i="1" s="1"/>
  <c r="B23" i="1" s="1"/>
  <c r="P22" i="1"/>
  <c r="R22" i="1" s="1"/>
  <c r="C23" i="1" s="1"/>
  <c r="Y29" i="1"/>
  <c r="G30" i="1" s="1"/>
  <c r="X29" i="1"/>
  <c r="F30" i="1" s="1"/>
  <c r="I21" i="11" l="1"/>
  <c r="L21" i="11" s="1"/>
  <c r="S21" i="12"/>
  <c r="Q21" i="12"/>
  <c r="B22" i="12" s="1"/>
  <c r="X28" i="12"/>
  <c r="F29" i="12" s="1"/>
  <c r="Y28" i="12"/>
  <c r="G29" i="12" s="1"/>
  <c r="V28" i="11"/>
  <c r="W28" i="11" s="1"/>
  <c r="E28" i="11"/>
  <c r="K21" i="11"/>
  <c r="N21" i="11" s="1"/>
  <c r="J21" i="11"/>
  <c r="M21" i="11" s="1"/>
  <c r="K21" i="10"/>
  <c r="N21" i="10" s="1"/>
  <c r="J21" i="10"/>
  <c r="M21" i="10" s="1"/>
  <c r="V28" i="10"/>
  <c r="W28" i="10" s="1"/>
  <c r="E28" i="10"/>
  <c r="I21" i="10"/>
  <c r="L21" i="10" s="1"/>
  <c r="S22" i="1"/>
  <c r="D23" i="1" s="1"/>
  <c r="U29" i="1"/>
  <c r="O21" i="11" l="1"/>
  <c r="Q21" i="11" s="1"/>
  <c r="B22" i="11" s="1"/>
  <c r="U28" i="12"/>
  <c r="D22" i="12"/>
  <c r="J22" i="12" s="1"/>
  <c r="M22" i="12" s="1"/>
  <c r="Y28" i="11"/>
  <c r="G29" i="11" s="1"/>
  <c r="X28" i="11"/>
  <c r="F29" i="11" s="1"/>
  <c r="P21" i="11"/>
  <c r="R21" i="11" s="1"/>
  <c r="C22" i="11" s="1"/>
  <c r="O21" i="10"/>
  <c r="P21" i="10"/>
  <c r="R21" i="10" s="1"/>
  <c r="C22" i="10" s="1"/>
  <c r="X28" i="10"/>
  <c r="F29" i="10" s="1"/>
  <c r="Y28" i="10"/>
  <c r="G29" i="10" s="1"/>
  <c r="K23" i="1"/>
  <c r="N23" i="1" s="1"/>
  <c r="J23" i="1"/>
  <c r="M23" i="1" s="1"/>
  <c r="I23" i="1"/>
  <c r="L23" i="1" s="1"/>
  <c r="V30" i="1"/>
  <c r="W30" i="1" s="1"/>
  <c r="E30" i="1"/>
  <c r="V29" i="12" l="1"/>
  <c r="W29" i="12" s="1"/>
  <c r="E29" i="12"/>
  <c r="K22" i="12"/>
  <c r="N22" i="12"/>
  <c r="P22" i="12" s="1"/>
  <c r="R22" i="12" s="1"/>
  <c r="C23" i="12" s="1"/>
  <c r="I22" i="12"/>
  <c r="L22" i="12" s="1"/>
  <c r="O22" i="12" s="1"/>
  <c r="S21" i="11"/>
  <c r="S21" i="10"/>
  <c r="Q21" i="10"/>
  <c r="B22" i="10" s="1"/>
  <c r="O23" i="1"/>
  <c r="Q23" i="1" s="1"/>
  <c r="B24" i="1" s="1"/>
  <c r="P23" i="1"/>
  <c r="R23" i="1" s="1"/>
  <c r="C24" i="1" s="1"/>
  <c r="X30" i="1"/>
  <c r="F31" i="1" s="1"/>
  <c r="Y30" i="1"/>
  <c r="G31" i="1" s="1"/>
  <c r="S22" i="12" l="1"/>
  <c r="Q22" i="12"/>
  <c r="B23" i="12" s="1"/>
  <c r="Y29" i="12"/>
  <c r="G30" i="12" s="1"/>
  <c r="X29" i="12"/>
  <c r="F30" i="12" s="1"/>
  <c r="U28" i="11"/>
  <c r="D22" i="11"/>
  <c r="U28" i="10"/>
  <c r="D22" i="10"/>
  <c r="S23" i="1"/>
  <c r="U30" i="1" s="1"/>
  <c r="U29" i="12" l="1"/>
  <c r="D23" i="12"/>
  <c r="K22" i="11"/>
  <c r="N22" i="11" s="1"/>
  <c r="J22" i="11"/>
  <c r="M22" i="11" s="1"/>
  <c r="I22" i="11"/>
  <c r="L22" i="11" s="1"/>
  <c r="V29" i="11"/>
  <c r="W29" i="11" s="1"/>
  <c r="E29" i="11"/>
  <c r="K22" i="10"/>
  <c r="N22" i="10" s="1"/>
  <c r="J22" i="10"/>
  <c r="M22" i="10" s="1"/>
  <c r="V29" i="10"/>
  <c r="W29" i="10" s="1"/>
  <c r="E29" i="10"/>
  <c r="I22" i="10"/>
  <c r="L22" i="10" s="1"/>
  <c r="D24" i="1"/>
  <c r="J24" i="1" s="1"/>
  <c r="M24" i="1" s="1"/>
  <c r="K24" i="1"/>
  <c r="N24" i="1" s="1"/>
  <c r="P24" i="1" s="1"/>
  <c r="R24" i="1" s="1"/>
  <c r="C25" i="1" s="1"/>
  <c r="V31" i="1"/>
  <c r="W31" i="1" s="1"/>
  <c r="E31" i="1"/>
  <c r="I24" i="1" l="1"/>
  <c r="L24" i="1" s="1"/>
  <c r="K23" i="12"/>
  <c r="N23" i="12"/>
  <c r="J23" i="12"/>
  <c r="M23" i="12" s="1"/>
  <c r="V30" i="12"/>
  <c r="W30" i="12" s="1"/>
  <c r="E30" i="12"/>
  <c r="I23" i="12"/>
  <c r="L23" i="12" s="1"/>
  <c r="O23" i="12" s="1"/>
  <c r="P22" i="11"/>
  <c r="R22" i="11" s="1"/>
  <c r="C23" i="11" s="1"/>
  <c r="O22" i="11"/>
  <c r="X29" i="11"/>
  <c r="F30" i="11" s="1"/>
  <c r="Y29" i="11"/>
  <c r="G30" i="11" s="1"/>
  <c r="O22" i="10"/>
  <c r="X29" i="10"/>
  <c r="F30" i="10" s="1"/>
  <c r="Y29" i="10"/>
  <c r="G30" i="10" s="1"/>
  <c r="P22" i="10"/>
  <c r="R22" i="10" s="1"/>
  <c r="C23" i="10" s="1"/>
  <c r="O24" i="1"/>
  <c r="S24" i="1" s="1"/>
  <c r="X31" i="1"/>
  <c r="F32" i="1" s="1"/>
  <c r="Y31" i="1"/>
  <c r="G32" i="1" s="1"/>
  <c r="P23" i="12" l="1"/>
  <c r="R23" i="12" s="1"/>
  <c r="C24" i="12" s="1"/>
  <c r="Y30" i="12"/>
  <c r="G31" i="12" s="1"/>
  <c r="X30" i="12"/>
  <c r="F31" i="12" s="1"/>
  <c r="S23" i="12"/>
  <c r="Q23" i="12"/>
  <c r="B24" i="12" s="1"/>
  <c r="S22" i="11"/>
  <c r="Q22" i="11"/>
  <c r="B23" i="11" s="1"/>
  <c r="S22" i="10"/>
  <c r="Q22" i="10"/>
  <c r="B23" i="10" s="1"/>
  <c r="Q24" i="1"/>
  <c r="B25" i="1" s="1"/>
  <c r="U31" i="1"/>
  <c r="D25" i="1"/>
  <c r="U30" i="12" l="1"/>
  <c r="D24" i="12"/>
  <c r="J24" i="12" s="1"/>
  <c r="M24" i="12" s="1"/>
  <c r="U29" i="11"/>
  <c r="D23" i="11"/>
  <c r="U29" i="10"/>
  <c r="D23" i="10"/>
  <c r="J23" i="10" s="1"/>
  <c r="M23" i="10" s="1"/>
  <c r="J25" i="1"/>
  <c r="M25" i="1" s="1"/>
  <c r="K25" i="1"/>
  <c r="N25" i="1" s="1"/>
  <c r="P25" i="1" s="1"/>
  <c r="R25" i="1" s="1"/>
  <c r="C26" i="1" s="1"/>
  <c r="I25" i="1"/>
  <c r="L25" i="1" s="1"/>
  <c r="V32" i="1"/>
  <c r="W32" i="1" s="1"/>
  <c r="E32" i="1"/>
  <c r="K24" i="12" l="1"/>
  <c r="N24" i="12" s="1"/>
  <c r="P24" i="12" s="1"/>
  <c r="R24" i="12" s="1"/>
  <c r="C25" i="12" s="1"/>
  <c r="V31" i="12"/>
  <c r="W31" i="12" s="1"/>
  <c r="E31" i="12"/>
  <c r="I24" i="12"/>
  <c r="L24" i="12" s="1"/>
  <c r="K23" i="11"/>
  <c r="N23" i="11" s="1"/>
  <c r="J23" i="11"/>
  <c r="M23" i="11" s="1"/>
  <c r="V30" i="11"/>
  <c r="W30" i="11" s="1"/>
  <c r="E30" i="11"/>
  <c r="I23" i="11"/>
  <c r="L23" i="11" s="1"/>
  <c r="K23" i="10"/>
  <c r="N23" i="10" s="1"/>
  <c r="P23" i="10" s="1"/>
  <c r="R23" i="10" s="1"/>
  <c r="C24" i="10" s="1"/>
  <c r="I23" i="10"/>
  <c r="L23" i="10" s="1"/>
  <c r="V30" i="10"/>
  <c r="W30" i="10" s="1"/>
  <c r="E30" i="10"/>
  <c r="O25" i="1"/>
  <c r="Q25" i="1" s="1"/>
  <c r="B26" i="1" s="1"/>
  <c r="Y32" i="1"/>
  <c r="G33" i="1" s="1"/>
  <c r="X32" i="1"/>
  <c r="F33" i="1" s="1"/>
  <c r="Y31" i="12" l="1"/>
  <c r="G32" i="12" s="1"/>
  <c r="X31" i="12"/>
  <c r="F32" i="12" s="1"/>
  <c r="O24" i="12"/>
  <c r="P23" i="11"/>
  <c r="R23" i="11" s="1"/>
  <c r="C24" i="11" s="1"/>
  <c r="X30" i="11"/>
  <c r="F31" i="11" s="1"/>
  <c r="Y30" i="11"/>
  <c r="G31" i="11" s="1"/>
  <c r="O23" i="11"/>
  <c r="O23" i="10"/>
  <c r="X30" i="10"/>
  <c r="F31" i="10" s="1"/>
  <c r="Y30" i="10"/>
  <c r="G31" i="10" s="1"/>
  <c r="S25" i="1"/>
  <c r="U32" i="1"/>
  <c r="D26" i="1"/>
  <c r="S24" i="12" l="1"/>
  <c r="Q24" i="12"/>
  <c r="B25" i="12" s="1"/>
  <c r="S23" i="11"/>
  <c r="Q23" i="11"/>
  <c r="B24" i="11" s="1"/>
  <c r="S23" i="10"/>
  <c r="Q23" i="10"/>
  <c r="B24" i="10" s="1"/>
  <c r="K26" i="1"/>
  <c r="N26" i="1" s="1"/>
  <c r="J26" i="1"/>
  <c r="M26" i="1" s="1"/>
  <c r="V33" i="1"/>
  <c r="W33" i="1" s="1"/>
  <c r="E33" i="1"/>
  <c r="I26" i="1"/>
  <c r="L26" i="1" s="1"/>
  <c r="U31" i="12" l="1"/>
  <c r="D25" i="12"/>
  <c r="J25" i="12" s="1"/>
  <c r="M25" i="12" s="1"/>
  <c r="U30" i="11"/>
  <c r="D24" i="11"/>
  <c r="U30" i="10"/>
  <c r="D24" i="10"/>
  <c r="P26" i="1"/>
  <c r="R26" i="1" s="1"/>
  <c r="C27" i="1" s="1"/>
  <c r="O26" i="1"/>
  <c r="X33" i="1"/>
  <c r="F34" i="1" s="1"/>
  <c r="Y33" i="1"/>
  <c r="G34" i="1" s="1"/>
  <c r="K25" i="12" l="1"/>
  <c r="N25" i="12" s="1"/>
  <c r="P25" i="12" s="1"/>
  <c r="R25" i="12" s="1"/>
  <c r="C26" i="12" s="1"/>
  <c r="V32" i="12"/>
  <c r="W32" i="12" s="1"/>
  <c r="E32" i="12"/>
  <c r="I25" i="12"/>
  <c r="L25" i="12" s="1"/>
  <c r="K24" i="11"/>
  <c r="N24" i="11" s="1"/>
  <c r="J24" i="11"/>
  <c r="M24" i="11" s="1"/>
  <c r="V31" i="11"/>
  <c r="W31" i="11" s="1"/>
  <c r="E31" i="11"/>
  <c r="I24" i="11"/>
  <c r="L24" i="11" s="1"/>
  <c r="K24" i="10"/>
  <c r="N24" i="10" s="1"/>
  <c r="V31" i="10"/>
  <c r="W31" i="10" s="1"/>
  <c r="E31" i="10"/>
  <c r="J24" i="10"/>
  <c r="M24" i="10" s="1"/>
  <c r="I24" i="10"/>
  <c r="L24" i="10" s="1"/>
  <c r="Q26" i="1"/>
  <c r="B27" i="1" s="1"/>
  <c r="S26" i="1"/>
  <c r="O25" i="12" l="1"/>
  <c r="Y32" i="12"/>
  <c r="G33" i="12" s="1"/>
  <c r="X32" i="12"/>
  <c r="F33" i="12" s="1"/>
  <c r="P24" i="11"/>
  <c r="R24" i="11" s="1"/>
  <c r="C25" i="11" s="1"/>
  <c r="O24" i="11"/>
  <c r="Y31" i="11"/>
  <c r="G32" i="11" s="1"/>
  <c r="X31" i="11"/>
  <c r="F32" i="11" s="1"/>
  <c r="X31" i="10"/>
  <c r="F32" i="10" s="1"/>
  <c r="Y31" i="10"/>
  <c r="G32" i="10" s="1"/>
  <c r="O24" i="10"/>
  <c r="P24" i="10"/>
  <c r="R24" i="10" s="1"/>
  <c r="C25" i="10" s="1"/>
  <c r="U33" i="1"/>
  <c r="D27" i="1"/>
  <c r="S25" i="12" l="1"/>
  <c r="Q25" i="12"/>
  <c r="B26" i="12" s="1"/>
  <c r="S24" i="11"/>
  <c r="Q24" i="11"/>
  <c r="B25" i="11" s="1"/>
  <c r="S24" i="10"/>
  <c r="Q24" i="10"/>
  <c r="B25" i="10" s="1"/>
  <c r="K27" i="1"/>
  <c r="N27" i="1" s="1"/>
  <c r="J27" i="1"/>
  <c r="M27" i="1" s="1"/>
  <c r="I27" i="1"/>
  <c r="L27" i="1" s="1"/>
  <c r="V34" i="1"/>
  <c r="W34" i="1" s="1"/>
  <c r="E34" i="1"/>
  <c r="U32" i="12" l="1"/>
  <c r="D26" i="12"/>
  <c r="I26" i="12" s="1"/>
  <c r="L26" i="12" s="1"/>
  <c r="U31" i="11"/>
  <c r="D25" i="11"/>
  <c r="I25" i="11" s="1"/>
  <c r="L25" i="11" s="1"/>
  <c r="U31" i="10"/>
  <c r="D25" i="10"/>
  <c r="J25" i="10" s="1"/>
  <c r="M25" i="10" s="1"/>
  <c r="O27" i="1"/>
  <c r="Q27" i="1" s="1"/>
  <c r="B28" i="1" s="1"/>
  <c r="P27" i="1"/>
  <c r="R27" i="1" s="1"/>
  <c r="C28" i="1" s="1"/>
  <c r="X34" i="1"/>
  <c r="F35" i="1" s="1"/>
  <c r="Y34" i="1"/>
  <c r="G35" i="1" s="1"/>
  <c r="J26" i="12" l="1"/>
  <c r="M26" i="12" s="1"/>
  <c r="K26" i="12"/>
  <c r="N26" i="12" s="1"/>
  <c r="V33" i="12"/>
  <c r="W33" i="12" s="1"/>
  <c r="E33" i="12"/>
  <c r="J25" i="11"/>
  <c r="M25" i="11" s="1"/>
  <c r="K25" i="11"/>
  <c r="N25" i="11" s="1"/>
  <c r="O25" i="11" s="1"/>
  <c r="V32" i="11"/>
  <c r="W32" i="11" s="1"/>
  <c r="E32" i="11"/>
  <c r="V32" i="10"/>
  <c r="W32" i="10" s="1"/>
  <c r="E32" i="10"/>
  <c r="K25" i="10"/>
  <c r="N25" i="10" s="1"/>
  <c r="P25" i="10" s="1"/>
  <c r="R25" i="10" s="1"/>
  <c r="C26" i="10" s="1"/>
  <c r="I25" i="10"/>
  <c r="L25" i="10" s="1"/>
  <c r="S27" i="1"/>
  <c r="U34" i="1" s="1"/>
  <c r="O26" i="12" l="1"/>
  <c r="P26" i="12"/>
  <c r="R26" i="12" s="1"/>
  <c r="C27" i="12" s="1"/>
  <c r="X33" i="12"/>
  <c r="F34" i="12" s="1"/>
  <c r="Y33" i="12"/>
  <c r="G34" i="12" s="1"/>
  <c r="Q25" i="11"/>
  <c r="B26" i="11" s="1"/>
  <c r="P25" i="11"/>
  <c r="R25" i="11" s="1"/>
  <c r="C26" i="11" s="1"/>
  <c r="Y32" i="11"/>
  <c r="G33" i="11" s="1"/>
  <c r="X32" i="11"/>
  <c r="F33" i="11" s="1"/>
  <c r="O25" i="10"/>
  <c r="Y32" i="10"/>
  <c r="G33" i="10" s="1"/>
  <c r="X32" i="10"/>
  <c r="F33" i="10" s="1"/>
  <c r="D28" i="1"/>
  <c r="I28" i="1" s="1"/>
  <c r="L28" i="1" s="1"/>
  <c r="K28" i="1"/>
  <c r="N28" i="1" s="1"/>
  <c r="J28" i="1"/>
  <c r="M28" i="1" s="1"/>
  <c r="V35" i="1"/>
  <c r="W35" i="1" s="1"/>
  <c r="E35" i="1"/>
  <c r="S26" i="12" l="1"/>
  <c r="Q26" i="12"/>
  <c r="B27" i="12" s="1"/>
  <c r="S25" i="11"/>
  <c r="S25" i="10"/>
  <c r="Q25" i="10"/>
  <c r="B26" i="10" s="1"/>
  <c r="P28" i="1"/>
  <c r="R28" i="1" s="1"/>
  <c r="C29" i="1" s="1"/>
  <c r="X35" i="1"/>
  <c r="F36" i="1" s="1"/>
  <c r="Y35" i="1"/>
  <c r="G36" i="1" s="1"/>
  <c r="O28" i="1"/>
  <c r="U33" i="12" l="1"/>
  <c r="D27" i="12"/>
  <c r="J27" i="12" s="1"/>
  <c r="M27" i="12" s="1"/>
  <c r="U32" i="11"/>
  <c r="D26" i="11"/>
  <c r="U32" i="10"/>
  <c r="D26" i="10"/>
  <c r="J26" i="10" s="1"/>
  <c r="M26" i="10" s="1"/>
  <c r="I26" i="10"/>
  <c r="L26" i="10" s="1"/>
  <c r="Q28" i="1"/>
  <c r="B29" i="1" s="1"/>
  <c r="S28" i="1"/>
  <c r="K27" i="12" l="1"/>
  <c r="N27" i="12"/>
  <c r="P27" i="12" s="1"/>
  <c r="R27" i="12" s="1"/>
  <c r="C28" i="12" s="1"/>
  <c r="V34" i="12"/>
  <c r="W34" i="12" s="1"/>
  <c r="E34" i="12"/>
  <c r="I27" i="12"/>
  <c r="L27" i="12" s="1"/>
  <c r="O27" i="12" s="1"/>
  <c r="K26" i="11"/>
  <c r="N26" i="11" s="1"/>
  <c r="J26" i="11"/>
  <c r="M26" i="11" s="1"/>
  <c r="I26" i="11"/>
  <c r="L26" i="11" s="1"/>
  <c r="V33" i="11"/>
  <c r="W33" i="11" s="1"/>
  <c r="E33" i="11"/>
  <c r="K26" i="10"/>
  <c r="N26" i="10" s="1"/>
  <c r="V33" i="10"/>
  <c r="W33" i="10" s="1"/>
  <c r="E33" i="10"/>
  <c r="U35" i="1"/>
  <c r="D29" i="1"/>
  <c r="I29" i="1" s="1"/>
  <c r="L29" i="1" s="1"/>
  <c r="X34" i="12" l="1"/>
  <c r="F35" i="12" s="1"/>
  <c r="Y34" i="12"/>
  <c r="G35" i="12" s="1"/>
  <c r="S27" i="12"/>
  <c r="Q27" i="12"/>
  <c r="B28" i="12" s="1"/>
  <c r="O26" i="11"/>
  <c r="P26" i="11"/>
  <c r="R26" i="11" s="1"/>
  <c r="C27" i="11" s="1"/>
  <c r="Y33" i="11"/>
  <c r="G34" i="11" s="1"/>
  <c r="X33" i="11"/>
  <c r="F34" i="11" s="1"/>
  <c r="O26" i="10"/>
  <c r="P26" i="10"/>
  <c r="R26" i="10" s="1"/>
  <c r="C27" i="10" s="1"/>
  <c r="X33" i="10"/>
  <c r="F34" i="10" s="1"/>
  <c r="Y33" i="10"/>
  <c r="G34" i="10" s="1"/>
  <c r="K29" i="1"/>
  <c r="N29" i="1" s="1"/>
  <c r="O29" i="1" s="1"/>
  <c r="J29" i="1"/>
  <c r="M29" i="1" s="1"/>
  <c r="V36" i="1"/>
  <c r="W36" i="1" s="1"/>
  <c r="E36" i="1"/>
  <c r="U34" i="12" l="1"/>
  <c r="D28" i="12"/>
  <c r="I28" i="12"/>
  <c r="L28" i="12" s="1"/>
  <c r="J28" i="12"/>
  <c r="M28" i="12" s="1"/>
  <c r="S26" i="11"/>
  <c r="Q26" i="11"/>
  <c r="B27" i="11" s="1"/>
  <c r="S26" i="10"/>
  <c r="Q26" i="10"/>
  <c r="B27" i="10" s="1"/>
  <c r="Q29" i="1"/>
  <c r="B30" i="1" s="1"/>
  <c r="P29" i="1"/>
  <c r="R29" i="1" s="1"/>
  <c r="C30" i="1" s="1"/>
  <c r="X36" i="1"/>
  <c r="F37" i="1" s="1"/>
  <c r="Y36" i="1"/>
  <c r="G37" i="1" s="1"/>
  <c r="K28" i="12" l="1"/>
  <c r="N28" i="12" s="1"/>
  <c r="V35" i="12"/>
  <c r="W35" i="12" s="1"/>
  <c r="E35" i="12"/>
  <c r="U33" i="11"/>
  <c r="D27" i="11"/>
  <c r="U33" i="10"/>
  <c r="D27" i="10"/>
  <c r="I27" i="10" s="1"/>
  <c r="L27" i="10" s="1"/>
  <c r="S29" i="1"/>
  <c r="J27" i="10" l="1"/>
  <c r="M27" i="10" s="1"/>
  <c r="P28" i="12"/>
  <c r="R28" i="12" s="1"/>
  <c r="C29" i="12" s="1"/>
  <c r="O28" i="12"/>
  <c r="Y35" i="12"/>
  <c r="G36" i="12" s="1"/>
  <c r="X35" i="12"/>
  <c r="F36" i="12" s="1"/>
  <c r="K27" i="11"/>
  <c r="N27" i="11" s="1"/>
  <c r="J27" i="11"/>
  <c r="M27" i="11" s="1"/>
  <c r="V34" i="11"/>
  <c r="W34" i="11" s="1"/>
  <c r="E34" i="11"/>
  <c r="I27" i="11"/>
  <c r="L27" i="11" s="1"/>
  <c r="K27" i="10"/>
  <c r="N27" i="10" s="1"/>
  <c r="V34" i="10"/>
  <c r="W34" i="10" s="1"/>
  <c r="E34" i="10"/>
  <c r="U36" i="1"/>
  <c r="D30" i="1"/>
  <c r="S28" i="12" l="1"/>
  <c r="Q28" i="12"/>
  <c r="B29" i="12" s="1"/>
  <c r="P27" i="11"/>
  <c r="R27" i="11" s="1"/>
  <c r="C28" i="11" s="1"/>
  <c r="Y34" i="11"/>
  <c r="G35" i="11" s="1"/>
  <c r="X34" i="11"/>
  <c r="F35" i="11" s="1"/>
  <c r="O27" i="11"/>
  <c r="O27" i="10"/>
  <c r="P27" i="10"/>
  <c r="R27" i="10" s="1"/>
  <c r="C28" i="10" s="1"/>
  <c r="X34" i="10"/>
  <c r="F35" i="10" s="1"/>
  <c r="Y34" i="10"/>
  <c r="G35" i="10" s="1"/>
  <c r="K30" i="1"/>
  <c r="N30" i="1" s="1"/>
  <c r="I30" i="1"/>
  <c r="L30" i="1" s="1"/>
  <c r="J30" i="1"/>
  <c r="M30" i="1" s="1"/>
  <c r="V37" i="1"/>
  <c r="W37" i="1" s="1"/>
  <c r="E37" i="1"/>
  <c r="U35" i="12" l="1"/>
  <c r="D29" i="12"/>
  <c r="S27" i="11"/>
  <c r="Q27" i="11"/>
  <c r="B28" i="11" s="1"/>
  <c r="S27" i="10"/>
  <c r="Q27" i="10"/>
  <c r="B28" i="10" s="1"/>
  <c r="P30" i="1"/>
  <c r="R30" i="1" s="1"/>
  <c r="C31" i="1" s="1"/>
  <c r="O30" i="1"/>
  <c r="Y37" i="1"/>
  <c r="G38" i="1" s="1"/>
  <c r="X37" i="1"/>
  <c r="F38" i="1" s="1"/>
  <c r="V36" i="12" l="1"/>
  <c r="W36" i="12" s="1"/>
  <c r="E36" i="12"/>
  <c r="K29" i="12"/>
  <c r="N29" i="12" s="1"/>
  <c r="J29" i="12"/>
  <c r="M29" i="12" s="1"/>
  <c r="I29" i="12"/>
  <c r="L29" i="12" s="1"/>
  <c r="U34" i="11"/>
  <c r="D28" i="11"/>
  <c r="U34" i="10"/>
  <c r="D28" i="10"/>
  <c r="J28" i="10"/>
  <c r="M28" i="10" s="1"/>
  <c r="S30" i="1"/>
  <c r="Q30" i="1"/>
  <c r="B31" i="1" s="1"/>
  <c r="U37" i="1"/>
  <c r="D31" i="1"/>
  <c r="O29" i="12" l="1"/>
  <c r="P29" i="12"/>
  <c r="R29" i="12" s="1"/>
  <c r="C30" i="12" s="1"/>
  <c r="S29" i="12"/>
  <c r="Q29" i="12"/>
  <c r="B30" i="12" s="1"/>
  <c r="X36" i="12"/>
  <c r="F37" i="12" s="1"/>
  <c r="Y36" i="12"/>
  <c r="G37" i="12" s="1"/>
  <c r="K28" i="11"/>
  <c r="N28" i="11" s="1"/>
  <c r="J28" i="11"/>
  <c r="M28" i="11" s="1"/>
  <c r="V35" i="11"/>
  <c r="W35" i="11" s="1"/>
  <c r="E35" i="11"/>
  <c r="I28" i="11"/>
  <c r="L28" i="11" s="1"/>
  <c r="K28" i="10"/>
  <c r="N28" i="10" s="1"/>
  <c r="P28" i="10" s="1"/>
  <c r="R28" i="10" s="1"/>
  <c r="C29" i="10" s="1"/>
  <c r="V35" i="10"/>
  <c r="W35" i="10" s="1"/>
  <c r="E35" i="10"/>
  <c r="I28" i="10"/>
  <c r="L28" i="10" s="1"/>
  <c r="V38" i="1"/>
  <c r="W38" i="1" s="1"/>
  <c r="E38" i="1"/>
  <c r="K31" i="1"/>
  <c r="N31" i="1" s="1"/>
  <c r="J31" i="1"/>
  <c r="M31" i="1" s="1"/>
  <c r="I31" i="1"/>
  <c r="L31" i="1" s="1"/>
  <c r="U36" i="12" l="1"/>
  <c r="D30" i="12"/>
  <c r="Y35" i="11"/>
  <c r="G36" i="11" s="1"/>
  <c r="X35" i="11"/>
  <c r="F36" i="11" s="1"/>
  <c r="O28" i="11"/>
  <c r="P28" i="11"/>
  <c r="R28" i="11" s="1"/>
  <c r="C29" i="11" s="1"/>
  <c r="X35" i="10"/>
  <c r="F36" i="10" s="1"/>
  <c r="Y35" i="10"/>
  <c r="G36" i="10" s="1"/>
  <c r="O28" i="10"/>
  <c r="O31" i="1"/>
  <c r="Q31" i="1" s="1"/>
  <c r="B32" i="1" s="1"/>
  <c r="P31" i="1"/>
  <c r="R31" i="1" s="1"/>
  <c r="C32" i="1" s="1"/>
  <c r="X38" i="1"/>
  <c r="F39" i="1" s="1"/>
  <c r="Y38" i="1"/>
  <c r="G39" i="1" s="1"/>
  <c r="K30" i="12" l="1"/>
  <c r="N30" i="12"/>
  <c r="J30" i="12"/>
  <c r="M30" i="12" s="1"/>
  <c r="V37" i="12"/>
  <c r="W37" i="12" s="1"/>
  <c r="E37" i="12"/>
  <c r="I30" i="12"/>
  <c r="L30" i="12" s="1"/>
  <c r="S28" i="11"/>
  <c r="Q28" i="11"/>
  <c r="B29" i="11" s="1"/>
  <c r="S28" i="10"/>
  <c r="Q28" i="10"/>
  <c r="B29" i="10" s="1"/>
  <c r="S31" i="1"/>
  <c r="U38" i="1" s="1"/>
  <c r="P30" i="12" l="1"/>
  <c r="R30" i="12" s="1"/>
  <c r="C31" i="12" s="1"/>
  <c r="O30" i="12"/>
  <c r="S30" i="12" s="1"/>
  <c r="Y37" i="12"/>
  <c r="G38" i="12" s="1"/>
  <c r="X37" i="12"/>
  <c r="F38" i="12" s="1"/>
  <c r="U35" i="11"/>
  <c r="D29" i="11"/>
  <c r="I29" i="11" s="1"/>
  <c r="L29" i="11" s="1"/>
  <c r="U35" i="10"/>
  <c r="D29" i="10"/>
  <c r="J29" i="10" s="1"/>
  <c r="M29" i="10" s="1"/>
  <c r="D32" i="1"/>
  <c r="I32" i="1" s="1"/>
  <c r="L32" i="1" s="1"/>
  <c r="K32" i="1"/>
  <c r="N32" i="1" s="1"/>
  <c r="V39" i="1"/>
  <c r="W39" i="1" s="1"/>
  <c r="E39" i="1"/>
  <c r="Q30" i="12" l="1"/>
  <c r="B31" i="12" s="1"/>
  <c r="U37" i="12"/>
  <c r="D31" i="12"/>
  <c r="I31" i="12"/>
  <c r="L31" i="12" s="1"/>
  <c r="K29" i="11"/>
  <c r="N29" i="11" s="1"/>
  <c r="O29" i="11" s="1"/>
  <c r="J29" i="11"/>
  <c r="M29" i="11" s="1"/>
  <c r="V36" i="11"/>
  <c r="W36" i="11" s="1"/>
  <c r="E36" i="11"/>
  <c r="K29" i="10"/>
  <c r="N29" i="10" s="1"/>
  <c r="P29" i="10" s="1"/>
  <c r="R29" i="10" s="1"/>
  <c r="C30" i="10" s="1"/>
  <c r="I29" i="10"/>
  <c r="L29" i="10" s="1"/>
  <c r="V36" i="10"/>
  <c r="W36" i="10" s="1"/>
  <c r="E36" i="10"/>
  <c r="J32" i="1"/>
  <c r="M32" i="1" s="1"/>
  <c r="P32" i="1"/>
  <c r="R32" i="1" s="1"/>
  <c r="C33" i="1" s="1"/>
  <c r="O32" i="1"/>
  <c r="X39" i="1"/>
  <c r="F40" i="1" s="1"/>
  <c r="Y39" i="1"/>
  <c r="G40" i="1" s="1"/>
  <c r="P29" i="11" l="1"/>
  <c r="R29" i="11" s="1"/>
  <c r="C30" i="11" s="1"/>
  <c r="K31" i="12"/>
  <c r="N31" i="12" s="1"/>
  <c r="O31" i="12" s="1"/>
  <c r="J31" i="12"/>
  <c r="M31" i="12" s="1"/>
  <c r="V38" i="12"/>
  <c r="W38" i="12" s="1"/>
  <c r="E38" i="12"/>
  <c r="Q29" i="11"/>
  <c r="B30" i="11" s="1"/>
  <c r="X36" i="11"/>
  <c r="F37" i="11" s="1"/>
  <c r="Y36" i="11"/>
  <c r="G37" i="11" s="1"/>
  <c r="O29" i="10"/>
  <c r="Y36" i="10"/>
  <c r="G37" i="10" s="1"/>
  <c r="X36" i="10"/>
  <c r="F37" i="10" s="1"/>
  <c r="S32" i="1"/>
  <c r="Q32" i="1"/>
  <c r="B33" i="1" s="1"/>
  <c r="U39" i="1"/>
  <c r="D33" i="1"/>
  <c r="S29" i="11" l="1"/>
  <c r="U36" i="11" s="1"/>
  <c r="Q31" i="12"/>
  <c r="B32" i="12" s="1"/>
  <c r="P31" i="12"/>
  <c r="R31" i="12" s="1"/>
  <c r="C32" i="12" s="1"/>
  <c r="Y38" i="12"/>
  <c r="G39" i="12" s="1"/>
  <c r="X38" i="12"/>
  <c r="F39" i="12" s="1"/>
  <c r="S29" i="10"/>
  <c r="Q29" i="10"/>
  <c r="B30" i="10" s="1"/>
  <c r="V40" i="1"/>
  <c r="W40" i="1" s="1"/>
  <c r="E40" i="1"/>
  <c r="K33" i="1"/>
  <c r="N33" i="1" s="1"/>
  <c r="J33" i="1"/>
  <c r="M33" i="1" s="1"/>
  <c r="I33" i="1"/>
  <c r="L33" i="1" s="1"/>
  <c r="D30" i="11" l="1"/>
  <c r="J30" i="11" s="1"/>
  <c r="M30" i="11" s="1"/>
  <c r="S31" i="12"/>
  <c r="V37" i="11"/>
  <c r="W37" i="11" s="1"/>
  <c r="E37" i="11"/>
  <c r="U36" i="10"/>
  <c r="D30" i="10"/>
  <c r="P33" i="1"/>
  <c r="R33" i="1" s="1"/>
  <c r="C34" i="1" s="1"/>
  <c r="O33" i="1"/>
  <c r="X40" i="1"/>
  <c r="F41" i="1" s="1"/>
  <c r="Y40" i="1"/>
  <c r="G41" i="1" s="1"/>
  <c r="K30" i="11" l="1"/>
  <c r="N30" i="11" s="1"/>
  <c r="I30" i="11"/>
  <c r="L30" i="11" s="1"/>
  <c r="O30" i="11" s="1"/>
  <c r="U38" i="12"/>
  <c r="D32" i="12"/>
  <c r="P30" i="11"/>
  <c r="R30" i="11" s="1"/>
  <c r="C31" i="11" s="1"/>
  <c r="X37" i="11"/>
  <c r="F38" i="11" s="1"/>
  <c r="Y37" i="11"/>
  <c r="G38" i="11" s="1"/>
  <c r="K30" i="10"/>
  <c r="N30" i="10" s="1"/>
  <c r="V37" i="10"/>
  <c r="W37" i="10" s="1"/>
  <c r="E37" i="10"/>
  <c r="J30" i="10"/>
  <c r="M30" i="10" s="1"/>
  <c r="I30" i="10"/>
  <c r="L30" i="10" s="1"/>
  <c r="S33" i="1"/>
  <c r="Q33" i="1"/>
  <c r="B34" i="1" s="1"/>
  <c r="U40" i="1"/>
  <c r="D34" i="1"/>
  <c r="K32" i="12" l="1"/>
  <c r="N32" i="12"/>
  <c r="J32" i="12"/>
  <c r="M32" i="12" s="1"/>
  <c r="I32" i="12"/>
  <c r="L32" i="12" s="1"/>
  <c r="O32" i="12" s="1"/>
  <c r="V39" i="12"/>
  <c r="W39" i="12" s="1"/>
  <c r="E39" i="12"/>
  <c r="S30" i="11"/>
  <c r="Q30" i="11"/>
  <c r="B31" i="11" s="1"/>
  <c r="X37" i="10"/>
  <c r="F38" i="10" s="1"/>
  <c r="Y37" i="10"/>
  <c r="G38" i="10" s="1"/>
  <c r="O30" i="10"/>
  <c r="P30" i="10"/>
  <c r="R30" i="10" s="1"/>
  <c r="C31" i="10" s="1"/>
  <c r="I34" i="1"/>
  <c r="L34" i="1" s="1"/>
  <c r="K34" i="1"/>
  <c r="N34" i="1" s="1"/>
  <c r="V41" i="1"/>
  <c r="W41" i="1" s="1"/>
  <c r="E41" i="1"/>
  <c r="J34" i="1"/>
  <c r="M34" i="1" s="1"/>
  <c r="Q32" i="12" l="1"/>
  <c r="B33" i="12" s="1"/>
  <c r="P32" i="12"/>
  <c r="R32" i="12" s="1"/>
  <c r="C33" i="12" s="1"/>
  <c r="Y39" i="12"/>
  <c r="G40" i="12" s="1"/>
  <c r="X39" i="12"/>
  <c r="F40" i="12" s="1"/>
  <c r="U37" i="11"/>
  <c r="D31" i="11"/>
  <c r="S30" i="10"/>
  <c r="Q30" i="10"/>
  <c r="B31" i="10" s="1"/>
  <c r="O34" i="1"/>
  <c r="P34" i="1"/>
  <c r="R34" i="1" s="1"/>
  <c r="C35" i="1" s="1"/>
  <c r="Y41" i="1"/>
  <c r="G42" i="1" s="1"/>
  <c r="X41" i="1"/>
  <c r="F42" i="1" s="1"/>
  <c r="Q34" i="1"/>
  <c r="B35" i="1" s="1"/>
  <c r="S34" i="1" l="1"/>
  <c r="S32" i="12"/>
  <c r="V38" i="11"/>
  <c r="W38" i="11" s="1"/>
  <c r="E38" i="11"/>
  <c r="K31" i="11"/>
  <c r="N31" i="11" s="1"/>
  <c r="J31" i="11"/>
  <c r="M31" i="11" s="1"/>
  <c r="I31" i="11"/>
  <c r="L31" i="11" s="1"/>
  <c r="U37" i="10"/>
  <c r="D31" i="10"/>
  <c r="U41" i="1"/>
  <c r="D35" i="1"/>
  <c r="J35" i="1" s="1"/>
  <c r="M35" i="1" s="1"/>
  <c r="O31" i="11" l="1"/>
  <c r="Q31" i="11" s="1"/>
  <c r="B32" i="11" s="1"/>
  <c r="P31" i="11"/>
  <c r="R31" i="11" s="1"/>
  <c r="C32" i="11" s="1"/>
  <c r="U39" i="12"/>
  <c r="D33" i="12"/>
  <c r="Y38" i="11"/>
  <c r="G39" i="11" s="1"/>
  <c r="X38" i="11"/>
  <c r="F39" i="11" s="1"/>
  <c r="V38" i="10"/>
  <c r="W38" i="10" s="1"/>
  <c r="E38" i="10"/>
  <c r="K31" i="10"/>
  <c r="N31" i="10" s="1"/>
  <c r="J31" i="10"/>
  <c r="M31" i="10" s="1"/>
  <c r="I31" i="10"/>
  <c r="L31" i="10" s="1"/>
  <c r="K35" i="1"/>
  <c r="N35" i="1" s="1"/>
  <c r="P35" i="1" s="1"/>
  <c r="R35" i="1" s="1"/>
  <c r="C36" i="1" s="1"/>
  <c r="V42" i="1"/>
  <c r="W42" i="1" s="1"/>
  <c r="E42" i="1"/>
  <c r="I35" i="1"/>
  <c r="L35" i="1" s="1"/>
  <c r="S31" i="11" l="1"/>
  <c r="U38" i="11" s="1"/>
  <c r="K33" i="12"/>
  <c r="N33" i="12"/>
  <c r="I33" i="12"/>
  <c r="L33" i="12" s="1"/>
  <c r="J33" i="12"/>
  <c r="M33" i="12" s="1"/>
  <c r="P33" i="12" s="1"/>
  <c r="R33" i="12" s="1"/>
  <c r="C34" i="12" s="1"/>
  <c r="V40" i="12"/>
  <c r="W40" i="12" s="1"/>
  <c r="E40" i="12"/>
  <c r="P31" i="10"/>
  <c r="R31" i="10" s="1"/>
  <c r="C32" i="10" s="1"/>
  <c r="O31" i="10"/>
  <c r="X38" i="10"/>
  <c r="F39" i="10" s="1"/>
  <c r="Y38" i="10"/>
  <c r="G39" i="10" s="1"/>
  <c r="O35" i="1"/>
  <c r="Q35" i="1" s="1"/>
  <c r="B36" i="1" s="1"/>
  <c r="X42" i="1"/>
  <c r="F43" i="1" s="1"/>
  <c r="Y42" i="1"/>
  <c r="G43" i="1" s="1"/>
  <c r="O33" i="12" l="1"/>
  <c r="S33" i="12" s="1"/>
  <c r="D32" i="11"/>
  <c r="K32" i="11" s="1"/>
  <c r="N32" i="11" s="1"/>
  <c r="Y40" i="12"/>
  <c r="G41" i="12" s="1"/>
  <c r="X40" i="12"/>
  <c r="F41" i="12" s="1"/>
  <c r="V39" i="11"/>
  <c r="W39" i="11" s="1"/>
  <c r="E39" i="11"/>
  <c r="S31" i="10"/>
  <c r="Q31" i="10"/>
  <c r="B32" i="10" s="1"/>
  <c r="S35" i="1"/>
  <c r="U42" i="1"/>
  <c r="D36" i="1"/>
  <c r="J36" i="1" s="1"/>
  <c r="M36" i="1" s="1"/>
  <c r="Q33" i="12" l="1"/>
  <c r="B34" i="12" s="1"/>
  <c r="I32" i="11"/>
  <c r="L32" i="11" s="1"/>
  <c r="O32" i="11" s="1"/>
  <c r="J32" i="11"/>
  <c r="M32" i="11" s="1"/>
  <c r="P32" i="11" s="1"/>
  <c r="R32" i="11" s="1"/>
  <c r="C33" i="11" s="1"/>
  <c r="U40" i="12"/>
  <c r="D34" i="12"/>
  <c r="Y39" i="11"/>
  <c r="G40" i="11" s="1"/>
  <c r="X39" i="11"/>
  <c r="F40" i="11" s="1"/>
  <c r="U38" i="10"/>
  <c r="D32" i="10"/>
  <c r="V43" i="1"/>
  <c r="W43" i="1" s="1"/>
  <c r="E43" i="1"/>
  <c r="K36" i="1"/>
  <c r="N36" i="1" s="1"/>
  <c r="P36" i="1" s="1"/>
  <c r="R36" i="1" s="1"/>
  <c r="C37" i="1" s="1"/>
  <c r="I36" i="1"/>
  <c r="L36" i="1" s="1"/>
  <c r="K34" i="12" l="1"/>
  <c r="N34" i="12" s="1"/>
  <c r="J34" i="12"/>
  <c r="M34" i="12" s="1"/>
  <c r="V41" i="12"/>
  <c r="W41" i="12" s="1"/>
  <c r="E41" i="12"/>
  <c r="I34" i="12"/>
  <c r="L34" i="12" s="1"/>
  <c r="S32" i="11"/>
  <c r="Q32" i="11"/>
  <c r="B33" i="11" s="1"/>
  <c r="K32" i="10"/>
  <c r="N32" i="10" s="1"/>
  <c r="J32" i="10"/>
  <c r="M32" i="10" s="1"/>
  <c r="V39" i="10"/>
  <c r="W39" i="10" s="1"/>
  <c r="E39" i="10"/>
  <c r="I32" i="10"/>
  <c r="L32" i="10" s="1"/>
  <c r="O36" i="1"/>
  <c r="Q36" i="1" s="1"/>
  <c r="B37" i="1" s="1"/>
  <c r="X43" i="1"/>
  <c r="F44" i="1" s="1"/>
  <c r="Y43" i="1"/>
  <c r="G44" i="1" s="1"/>
  <c r="P34" i="12" l="1"/>
  <c r="R34" i="12" s="1"/>
  <c r="C35" i="12" s="1"/>
  <c r="Y41" i="12"/>
  <c r="G42" i="12" s="1"/>
  <c r="X41" i="12"/>
  <c r="F42" i="12" s="1"/>
  <c r="O34" i="12"/>
  <c r="U39" i="11"/>
  <c r="D33" i="11"/>
  <c r="I33" i="11" s="1"/>
  <c r="L33" i="11" s="1"/>
  <c r="Y39" i="10"/>
  <c r="G40" i="10" s="1"/>
  <c r="X39" i="10"/>
  <c r="F40" i="10" s="1"/>
  <c r="O32" i="10"/>
  <c r="P32" i="10"/>
  <c r="R32" i="10" s="1"/>
  <c r="C33" i="10" s="1"/>
  <c r="S36" i="1"/>
  <c r="U43" i="1" s="1"/>
  <c r="D37" i="1"/>
  <c r="J33" i="11" l="1"/>
  <c r="M33" i="11" s="1"/>
  <c r="S34" i="12"/>
  <c r="Q34" i="12"/>
  <c r="B35" i="12" s="1"/>
  <c r="K33" i="11"/>
  <c r="N33" i="11" s="1"/>
  <c r="V40" i="11"/>
  <c r="W40" i="11" s="1"/>
  <c r="E40" i="11"/>
  <c r="S32" i="10"/>
  <c r="Q32" i="10"/>
  <c r="B33" i="10" s="1"/>
  <c r="K37" i="1"/>
  <c r="N37" i="1" s="1"/>
  <c r="J37" i="1"/>
  <c r="M37" i="1" s="1"/>
  <c r="I37" i="1"/>
  <c r="L37" i="1" s="1"/>
  <c r="V44" i="1"/>
  <c r="W44" i="1" s="1"/>
  <c r="E44" i="1"/>
  <c r="U41" i="12" l="1"/>
  <c r="D35" i="12"/>
  <c r="I35" i="12"/>
  <c r="L35" i="12" s="1"/>
  <c r="O33" i="11"/>
  <c r="P33" i="11"/>
  <c r="R33" i="11" s="1"/>
  <c r="C34" i="11" s="1"/>
  <c r="Y40" i="11"/>
  <c r="G41" i="11" s="1"/>
  <c r="X40" i="11"/>
  <c r="F41" i="11" s="1"/>
  <c r="U39" i="10"/>
  <c r="D33" i="10"/>
  <c r="J33" i="10"/>
  <c r="M33" i="10" s="1"/>
  <c r="P37" i="1"/>
  <c r="R37" i="1" s="1"/>
  <c r="C38" i="1" s="1"/>
  <c r="O37" i="1"/>
  <c r="X44" i="1"/>
  <c r="F45" i="1" s="1"/>
  <c r="Y44" i="1"/>
  <c r="G45" i="1" s="1"/>
  <c r="K35" i="12" l="1"/>
  <c r="N35" i="12" s="1"/>
  <c r="O35" i="12" s="1"/>
  <c r="J35" i="12"/>
  <c r="M35" i="12" s="1"/>
  <c r="V42" i="12"/>
  <c r="W42" i="12" s="1"/>
  <c r="E42" i="12"/>
  <c r="S33" i="11"/>
  <c r="Q33" i="11"/>
  <c r="B34" i="11" s="1"/>
  <c r="K33" i="10"/>
  <c r="N33" i="10" s="1"/>
  <c r="P33" i="10" s="1"/>
  <c r="R33" i="10" s="1"/>
  <c r="C34" i="10" s="1"/>
  <c r="V40" i="10"/>
  <c r="W40" i="10" s="1"/>
  <c r="E40" i="10"/>
  <c r="I33" i="10"/>
  <c r="L33" i="10" s="1"/>
  <c r="Q37" i="1"/>
  <c r="B38" i="1" s="1"/>
  <c r="S37" i="1"/>
  <c r="P35" i="12" l="1"/>
  <c r="R35" i="12" s="1"/>
  <c r="C36" i="12" s="1"/>
  <c r="S35" i="12"/>
  <c r="Q35" i="12"/>
  <c r="B36" i="12" s="1"/>
  <c r="Y42" i="12"/>
  <c r="G43" i="12" s="1"/>
  <c r="X42" i="12"/>
  <c r="F43" i="12" s="1"/>
  <c r="U40" i="11"/>
  <c r="D34" i="11"/>
  <c r="I34" i="11" s="1"/>
  <c r="L34" i="11" s="1"/>
  <c r="Y40" i="10"/>
  <c r="G41" i="10" s="1"/>
  <c r="X40" i="10"/>
  <c r="F41" i="10" s="1"/>
  <c r="O33" i="10"/>
  <c r="U44" i="1"/>
  <c r="D38" i="1"/>
  <c r="J34" i="11" l="1"/>
  <c r="M34" i="11" s="1"/>
  <c r="U42" i="12"/>
  <c r="D36" i="12"/>
  <c r="I36" i="12" s="1"/>
  <c r="L36" i="12" s="1"/>
  <c r="K34" i="11"/>
  <c r="N34" i="11" s="1"/>
  <c r="O34" i="11" s="1"/>
  <c r="V41" i="11"/>
  <c r="W41" i="11" s="1"/>
  <c r="E41" i="11"/>
  <c r="S33" i="10"/>
  <c r="Q33" i="10"/>
  <c r="B34" i="10" s="1"/>
  <c r="K38" i="1"/>
  <c r="N38" i="1" s="1"/>
  <c r="J38" i="1"/>
  <c r="M38" i="1" s="1"/>
  <c r="I38" i="1"/>
  <c r="L38" i="1" s="1"/>
  <c r="V45" i="1"/>
  <c r="W45" i="1" s="1"/>
  <c r="E45" i="1"/>
  <c r="K36" i="12" l="1"/>
  <c r="N36" i="12"/>
  <c r="O36" i="12" s="1"/>
  <c r="J36" i="12"/>
  <c r="M36" i="12" s="1"/>
  <c r="V43" i="12"/>
  <c r="W43" i="12" s="1"/>
  <c r="E43" i="12"/>
  <c r="Q34" i="11"/>
  <c r="B35" i="11" s="1"/>
  <c r="P34" i="11"/>
  <c r="R34" i="11" s="1"/>
  <c r="C35" i="11" s="1"/>
  <c r="X41" i="11"/>
  <c r="F42" i="11" s="1"/>
  <c r="Y41" i="11"/>
  <c r="G42" i="11" s="1"/>
  <c r="U40" i="10"/>
  <c r="D34" i="10"/>
  <c r="J34" i="10" s="1"/>
  <c r="M34" i="10" s="1"/>
  <c r="P38" i="1"/>
  <c r="R38" i="1" s="1"/>
  <c r="C39" i="1" s="1"/>
  <c r="O38" i="1"/>
  <c r="X45" i="1"/>
  <c r="F46" i="1" s="1"/>
  <c r="Y45" i="1"/>
  <c r="G46" i="1" s="1"/>
  <c r="P36" i="12" l="1"/>
  <c r="R36" i="12" s="1"/>
  <c r="C37" i="12" s="1"/>
  <c r="S36" i="12"/>
  <c r="Q36" i="12"/>
  <c r="B37" i="12" s="1"/>
  <c r="X43" i="12"/>
  <c r="F44" i="12" s="1"/>
  <c r="Y43" i="12"/>
  <c r="G44" i="12" s="1"/>
  <c r="S34" i="11"/>
  <c r="K34" i="10"/>
  <c r="N34" i="10" s="1"/>
  <c r="P34" i="10" s="1"/>
  <c r="R34" i="10" s="1"/>
  <c r="C35" i="10" s="1"/>
  <c r="V41" i="10"/>
  <c r="W41" i="10" s="1"/>
  <c r="E41" i="10"/>
  <c r="I34" i="10"/>
  <c r="L34" i="10" s="1"/>
  <c r="S38" i="1"/>
  <c r="Q38" i="1"/>
  <c r="B39" i="1" s="1"/>
  <c r="U43" i="12" l="1"/>
  <c r="D37" i="12"/>
  <c r="U41" i="11"/>
  <c r="D35" i="11"/>
  <c r="O34" i="10"/>
  <c r="X41" i="10"/>
  <c r="F42" i="10" s="1"/>
  <c r="Y41" i="10"/>
  <c r="G42" i="10" s="1"/>
  <c r="U45" i="1"/>
  <c r="D39" i="1"/>
  <c r="K37" i="12" l="1"/>
  <c r="N37" i="12" s="1"/>
  <c r="J37" i="12"/>
  <c r="M37" i="12" s="1"/>
  <c r="V44" i="12"/>
  <c r="W44" i="12" s="1"/>
  <c r="E44" i="12"/>
  <c r="I37" i="12"/>
  <c r="L37" i="12" s="1"/>
  <c r="K35" i="11"/>
  <c r="N35" i="11" s="1"/>
  <c r="J35" i="11"/>
  <c r="M35" i="11" s="1"/>
  <c r="I35" i="11"/>
  <c r="L35" i="11" s="1"/>
  <c r="V42" i="11"/>
  <c r="W42" i="11" s="1"/>
  <c r="E42" i="11"/>
  <c r="S34" i="10"/>
  <c r="Q34" i="10"/>
  <c r="B35" i="10" s="1"/>
  <c r="K39" i="1"/>
  <c r="N39" i="1" s="1"/>
  <c r="J39" i="1"/>
  <c r="M39" i="1" s="1"/>
  <c r="V46" i="1"/>
  <c r="W46" i="1" s="1"/>
  <c r="E46" i="1"/>
  <c r="I39" i="1"/>
  <c r="L39" i="1" s="1"/>
  <c r="X44" i="12" l="1"/>
  <c r="F45" i="12" s="1"/>
  <c r="Y44" i="12"/>
  <c r="G45" i="12" s="1"/>
  <c r="P37" i="12"/>
  <c r="R37" i="12" s="1"/>
  <c r="C38" i="12" s="1"/>
  <c r="O37" i="12"/>
  <c r="P35" i="11"/>
  <c r="R35" i="11" s="1"/>
  <c r="C36" i="11" s="1"/>
  <c r="O35" i="11"/>
  <c r="Y42" i="11"/>
  <c r="G43" i="11" s="1"/>
  <c r="X42" i="11"/>
  <c r="F43" i="11" s="1"/>
  <c r="U41" i="10"/>
  <c r="D35" i="10"/>
  <c r="P39" i="1"/>
  <c r="R39" i="1" s="1"/>
  <c r="C40" i="1" s="1"/>
  <c r="O39" i="1"/>
  <c r="X46" i="1"/>
  <c r="F47" i="1" s="1"/>
  <c r="Y46" i="1"/>
  <c r="G47" i="1" s="1"/>
  <c r="S37" i="12" l="1"/>
  <c r="Q37" i="12"/>
  <c r="B38" i="12" s="1"/>
  <c r="S35" i="11"/>
  <c r="Q35" i="11"/>
  <c r="B36" i="11" s="1"/>
  <c r="K35" i="10"/>
  <c r="N35" i="10" s="1"/>
  <c r="V42" i="10"/>
  <c r="W42" i="10" s="1"/>
  <c r="E42" i="10"/>
  <c r="J35" i="10"/>
  <c r="M35" i="10" s="1"/>
  <c r="I35" i="10"/>
  <c r="L35" i="10" s="1"/>
  <c r="Q39" i="1"/>
  <c r="B40" i="1" s="1"/>
  <c r="S39" i="1"/>
  <c r="U44" i="12" l="1"/>
  <c r="D38" i="12"/>
  <c r="J38" i="12" s="1"/>
  <c r="M38" i="12" s="1"/>
  <c r="U42" i="11"/>
  <c r="D36" i="11"/>
  <c r="Y42" i="10"/>
  <c r="G43" i="10" s="1"/>
  <c r="X42" i="10"/>
  <c r="F43" i="10" s="1"/>
  <c r="O35" i="10"/>
  <c r="P35" i="10"/>
  <c r="R35" i="10" s="1"/>
  <c r="C36" i="10" s="1"/>
  <c r="U46" i="1"/>
  <c r="D40" i="1"/>
  <c r="I40" i="1" s="1"/>
  <c r="L40" i="1" s="1"/>
  <c r="K38" i="12" l="1"/>
  <c r="N38" i="12" s="1"/>
  <c r="P38" i="12" s="1"/>
  <c r="R38" i="12" s="1"/>
  <c r="C39" i="12" s="1"/>
  <c r="V45" i="12"/>
  <c r="W45" i="12" s="1"/>
  <c r="E45" i="12"/>
  <c r="I38" i="12"/>
  <c r="L38" i="12" s="1"/>
  <c r="V43" i="11"/>
  <c r="W43" i="11" s="1"/>
  <c r="E43" i="11"/>
  <c r="K36" i="11"/>
  <c r="N36" i="11" s="1"/>
  <c r="J36" i="11"/>
  <c r="M36" i="11" s="1"/>
  <c r="I36" i="11"/>
  <c r="L36" i="11" s="1"/>
  <c r="S35" i="10"/>
  <c r="Q35" i="10"/>
  <c r="B36" i="10" s="1"/>
  <c r="J40" i="1"/>
  <c r="M40" i="1" s="1"/>
  <c r="K40" i="1"/>
  <c r="N40" i="1" s="1"/>
  <c r="V47" i="1"/>
  <c r="W47" i="1" s="1"/>
  <c r="E47" i="1"/>
  <c r="O36" i="11" l="1"/>
  <c r="Q36" i="11" s="1"/>
  <c r="B37" i="11" s="1"/>
  <c r="O38" i="12"/>
  <c r="X45" i="12"/>
  <c r="F46" i="12" s="1"/>
  <c r="Y45" i="12"/>
  <c r="G46" i="12" s="1"/>
  <c r="X43" i="11"/>
  <c r="F44" i="11" s="1"/>
  <c r="Y43" i="11"/>
  <c r="G44" i="11" s="1"/>
  <c r="P36" i="11"/>
  <c r="R36" i="11" s="1"/>
  <c r="C37" i="11" s="1"/>
  <c r="U42" i="10"/>
  <c r="D36" i="10"/>
  <c r="I36" i="10" s="1"/>
  <c r="L36" i="10" s="1"/>
  <c r="P40" i="1"/>
  <c r="R40" i="1" s="1"/>
  <c r="C41" i="1" s="1"/>
  <c r="O40" i="1"/>
  <c r="X47" i="1"/>
  <c r="F48" i="1" s="1"/>
  <c r="Y47" i="1"/>
  <c r="G48" i="1" s="1"/>
  <c r="S38" i="12" l="1"/>
  <c r="Q38" i="12"/>
  <c r="B39" i="12" s="1"/>
  <c r="S36" i="11"/>
  <c r="K36" i="10"/>
  <c r="N36" i="10" s="1"/>
  <c r="O36" i="10" s="1"/>
  <c r="V43" i="10"/>
  <c r="W43" i="10" s="1"/>
  <c r="E43" i="10"/>
  <c r="J36" i="10"/>
  <c r="M36" i="10" s="1"/>
  <c r="S40" i="1"/>
  <c r="Q40" i="1"/>
  <c r="B41" i="1" s="1"/>
  <c r="U45" i="12" l="1"/>
  <c r="D39" i="12"/>
  <c r="J39" i="12" s="1"/>
  <c r="M39" i="12" s="1"/>
  <c r="U43" i="11"/>
  <c r="D37" i="11"/>
  <c r="Q36" i="10"/>
  <c r="B37" i="10" s="1"/>
  <c r="X43" i="10"/>
  <c r="F44" i="10" s="1"/>
  <c r="Y43" i="10"/>
  <c r="G44" i="10" s="1"/>
  <c r="P36" i="10"/>
  <c r="R36" i="10" s="1"/>
  <c r="C37" i="10" s="1"/>
  <c r="U47" i="1"/>
  <c r="D41" i="1"/>
  <c r="K39" i="12" l="1"/>
  <c r="N39" i="12"/>
  <c r="P39" i="12" s="1"/>
  <c r="R39" i="12" s="1"/>
  <c r="C40" i="12" s="1"/>
  <c r="I39" i="12"/>
  <c r="L39" i="12" s="1"/>
  <c r="V46" i="12"/>
  <c r="W46" i="12" s="1"/>
  <c r="E46" i="12"/>
  <c r="K37" i="11"/>
  <c r="N37" i="11" s="1"/>
  <c r="I37" i="11"/>
  <c r="L37" i="11" s="1"/>
  <c r="J37" i="11"/>
  <c r="M37" i="11" s="1"/>
  <c r="V44" i="11"/>
  <c r="W44" i="11" s="1"/>
  <c r="E44" i="11"/>
  <c r="S36" i="10"/>
  <c r="K41" i="1"/>
  <c r="N41" i="1" s="1"/>
  <c r="V48" i="1"/>
  <c r="W48" i="1" s="1"/>
  <c r="E48" i="1"/>
  <c r="J41" i="1"/>
  <c r="M41" i="1" s="1"/>
  <c r="I41" i="1"/>
  <c r="L41" i="1" s="1"/>
  <c r="O39" i="12" l="1"/>
  <c r="S39" i="12"/>
  <c r="Q39" i="12"/>
  <c r="B40" i="12" s="1"/>
  <c r="X46" i="12"/>
  <c r="F47" i="12" s="1"/>
  <c r="Y46" i="12"/>
  <c r="G47" i="12" s="1"/>
  <c r="P37" i="11"/>
  <c r="R37" i="11" s="1"/>
  <c r="C38" i="11" s="1"/>
  <c r="O37" i="11"/>
  <c r="Y44" i="11"/>
  <c r="G45" i="11" s="1"/>
  <c r="X44" i="11"/>
  <c r="F45" i="11" s="1"/>
  <c r="U43" i="10"/>
  <c r="D37" i="10"/>
  <c r="P41" i="1"/>
  <c r="R41" i="1" s="1"/>
  <c r="C42" i="1" s="1"/>
  <c r="X48" i="1"/>
  <c r="F49" i="1" s="1"/>
  <c r="Y48" i="1"/>
  <c r="G49" i="1" s="1"/>
  <c r="O41" i="1"/>
  <c r="U46" i="12" l="1"/>
  <c r="D40" i="12"/>
  <c r="J40" i="12" s="1"/>
  <c r="M40" i="12" s="1"/>
  <c r="S37" i="11"/>
  <c r="Q37" i="11"/>
  <c r="B38" i="11" s="1"/>
  <c r="K37" i="10"/>
  <c r="N37" i="10" s="1"/>
  <c r="J37" i="10"/>
  <c r="M37" i="10" s="1"/>
  <c r="I37" i="10"/>
  <c r="L37" i="10" s="1"/>
  <c r="V44" i="10"/>
  <c r="W44" i="10" s="1"/>
  <c r="E44" i="10"/>
  <c r="Q41" i="1"/>
  <c r="B42" i="1" s="1"/>
  <c r="S41" i="1"/>
  <c r="V47" i="12" l="1"/>
  <c r="W47" i="12" s="1"/>
  <c r="E47" i="12"/>
  <c r="K40" i="12"/>
  <c r="N40" i="12"/>
  <c r="P40" i="12" s="1"/>
  <c r="R40" i="12" s="1"/>
  <c r="C41" i="12" s="1"/>
  <c r="I40" i="12"/>
  <c r="L40" i="12" s="1"/>
  <c r="O40" i="12" s="1"/>
  <c r="U44" i="11"/>
  <c r="D38" i="11"/>
  <c r="P37" i="10"/>
  <c r="R37" i="10" s="1"/>
  <c r="C38" i="10" s="1"/>
  <c r="O37" i="10"/>
  <c r="X44" i="10"/>
  <c r="F45" i="10" s="1"/>
  <c r="Y44" i="10"/>
  <c r="G45" i="10" s="1"/>
  <c r="U48" i="1"/>
  <c r="D42" i="1"/>
  <c r="S40" i="12" l="1"/>
  <c r="Q40" i="12"/>
  <c r="B41" i="12" s="1"/>
  <c r="Y47" i="12"/>
  <c r="G48" i="12" s="1"/>
  <c r="X47" i="12"/>
  <c r="F48" i="12" s="1"/>
  <c r="K38" i="11"/>
  <c r="N38" i="11" s="1"/>
  <c r="J38" i="11"/>
  <c r="M38" i="11" s="1"/>
  <c r="V45" i="11"/>
  <c r="W45" i="11" s="1"/>
  <c r="E45" i="11"/>
  <c r="I38" i="11"/>
  <c r="L38" i="11" s="1"/>
  <c r="S37" i="10"/>
  <c r="Q37" i="10"/>
  <c r="B38" i="10" s="1"/>
  <c r="K42" i="1"/>
  <c r="N42" i="1"/>
  <c r="J42" i="1"/>
  <c r="M42" i="1" s="1"/>
  <c r="I42" i="1"/>
  <c r="L42" i="1" s="1"/>
  <c r="V49" i="1"/>
  <c r="W49" i="1" s="1"/>
  <c r="E49" i="1"/>
  <c r="P38" i="11" l="1"/>
  <c r="R38" i="11" s="1"/>
  <c r="C39" i="11" s="1"/>
  <c r="O38" i="11"/>
  <c r="Q38" i="11" s="1"/>
  <c r="B39" i="11" s="1"/>
  <c r="U47" i="12"/>
  <c r="D41" i="12"/>
  <c r="J41" i="12" s="1"/>
  <c r="M41" i="12" s="1"/>
  <c r="X45" i="11"/>
  <c r="F46" i="11" s="1"/>
  <c r="Y45" i="11"/>
  <c r="G46" i="11" s="1"/>
  <c r="U44" i="10"/>
  <c r="D38" i="10"/>
  <c r="O42" i="1"/>
  <c r="Q42" i="1" s="1"/>
  <c r="B43" i="1" s="1"/>
  <c r="P42" i="1"/>
  <c r="R42" i="1" s="1"/>
  <c r="C43" i="1" s="1"/>
  <c r="Y49" i="1"/>
  <c r="G50" i="1" s="1"/>
  <c r="X49" i="1"/>
  <c r="F50" i="1" s="1"/>
  <c r="S38" i="11" l="1"/>
  <c r="U45" i="11" s="1"/>
  <c r="V48" i="12"/>
  <c r="W48" i="12" s="1"/>
  <c r="E48" i="12"/>
  <c r="K41" i="12"/>
  <c r="N41" i="12" s="1"/>
  <c r="P41" i="12" s="1"/>
  <c r="R41" i="12" s="1"/>
  <c r="C42" i="12" s="1"/>
  <c r="I41" i="12"/>
  <c r="L41" i="12" s="1"/>
  <c r="V45" i="10"/>
  <c r="W45" i="10" s="1"/>
  <c r="E45" i="10"/>
  <c r="K38" i="10"/>
  <c r="N38" i="10" s="1"/>
  <c r="J38" i="10"/>
  <c r="M38" i="10" s="1"/>
  <c r="I38" i="10"/>
  <c r="L38" i="10" s="1"/>
  <c r="S42" i="1"/>
  <c r="U49" i="1"/>
  <c r="D43" i="1"/>
  <c r="D39" i="11" l="1"/>
  <c r="J39" i="11" s="1"/>
  <c r="M39" i="11" s="1"/>
  <c r="O41" i="12"/>
  <c r="X48" i="12"/>
  <c r="F49" i="12" s="1"/>
  <c r="Y48" i="12"/>
  <c r="G49" i="12" s="1"/>
  <c r="S41" i="12"/>
  <c r="Q41" i="12"/>
  <c r="B42" i="12" s="1"/>
  <c r="V46" i="11"/>
  <c r="W46" i="11" s="1"/>
  <c r="E46" i="11"/>
  <c r="I39" i="11"/>
  <c r="L39" i="11" s="1"/>
  <c r="O38" i="10"/>
  <c r="P38" i="10"/>
  <c r="R38" i="10" s="1"/>
  <c r="C39" i="10" s="1"/>
  <c r="X45" i="10"/>
  <c r="F46" i="10" s="1"/>
  <c r="Y45" i="10"/>
  <c r="G46" i="10" s="1"/>
  <c r="V50" i="1"/>
  <c r="W50" i="1" s="1"/>
  <c r="E50" i="1"/>
  <c r="I43" i="1"/>
  <c r="L43" i="1" s="1"/>
  <c r="K43" i="1"/>
  <c r="N43" i="1" s="1"/>
  <c r="J43" i="1"/>
  <c r="M43" i="1" s="1"/>
  <c r="K39" i="11" l="1"/>
  <c r="N39" i="11" s="1"/>
  <c r="P39" i="11" s="1"/>
  <c r="R39" i="11" s="1"/>
  <c r="C40" i="11" s="1"/>
  <c r="U48" i="12"/>
  <c r="D42" i="12"/>
  <c r="J42" i="12"/>
  <c r="M42" i="12" s="1"/>
  <c r="Y46" i="11"/>
  <c r="G47" i="11" s="1"/>
  <c r="X46" i="11"/>
  <c r="F47" i="11" s="1"/>
  <c r="S38" i="10"/>
  <c r="Q38" i="10"/>
  <c r="B39" i="10" s="1"/>
  <c r="P43" i="1"/>
  <c r="R43" i="1" s="1"/>
  <c r="C44" i="1" s="1"/>
  <c r="O43" i="1"/>
  <c r="Q43" i="1" s="1"/>
  <c r="B44" i="1" s="1"/>
  <c r="X50" i="1"/>
  <c r="F51" i="1" s="1"/>
  <c r="Y50" i="1"/>
  <c r="G51" i="1" s="1"/>
  <c r="O39" i="11" l="1"/>
  <c r="S39" i="11" s="1"/>
  <c r="K42" i="12"/>
  <c r="N42" i="12"/>
  <c r="P42" i="12" s="1"/>
  <c r="R42" i="12" s="1"/>
  <c r="C43" i="12" s="1"/>
  <c r="V49" i="12"/>
  <c r="W49" i="12" s="1"/>
  <c r="E49" i="12"/>
  <c r="I42" i="12"/>
  <c r="L42" i="12" s="1"/>
  <c r="O42" i="12" s="1"/>
  <c r="U45" i="10"/>
  <c r="D39" i="10"/>
  <c r="J39" i="10" s="1"/>
  <c r="M39" i="10" s="1"/>
  <c r="S43" i="1"/>
  <c r="U50" i="1" s="1"/>
  <c r="Q39" i="11" l="1"/>
  <c r="B40" i="11" s="1"/>
  <c r="Y49" i="12"/>
  <c r="G50" i="12" s="1"/>
  <c r="X49" i="12"/>
  <c r="F50" i="12" s="1"/>
  <c r="S42" i="12"/>
  <c r="Q42" i="12"/>
  <c r="B43" i="12" s="1"/>
  <c r="U46" i="11"/>
  <c r="D40" i="11"/>
  <c r="V46" i="10"/>
  <c r="W46" i="10" s="1"/>
  <c r="E46" i="10"/>
  <c r="K39" i="10"/>
  <c r="N39" i="10" s="1"/>
  <c r="P39" i="10" s="1"/>
  <c r="R39" i="10" s="1"/>
  <c r="C40" i="10" s="1"/>
  <c r="I39" i="10"/>
  <c r="L39" i="10" s="1"/>
  <c r="D44" i="1"/>
  <c r="I44" i="1" s="1"/>
  <c r="L44" i="1" s="1"/>
  <c r="V51" i="1"/>
  <c r="W51" i="1" s="1"/>
  <c r="E51" i="1"/>
  <c r="U49" i="12" l="1"/>
  <c r="D43" i="12"/>
  <c r="I43" i="12" s="1"/>
  <c r="L43" i="12" s="1"/>
  <c r="K40" i="11"/>
  <c r="N40" i="11" s="1"/>
  <c r="I40" i="11"/>
  <c r="L40" i="11" s="1"/>
  <c r="J40" i="11"/>
  <c r="M40" i="11" s="1"/>
  <c r="V47" i="11"/>
  <c r="W47" i="11" s="1"/>
  <c r="E47" i="11"/>
  <c r="O39" i="10"/>
  <c r="Y46" i="10"/>
  <c r="G47" i="10" s="1"/>
  <c r="X46" i="10"/>
  <c r="F47" i="10" s="1"/>
  <c r="K44" i="1"/>
  <c r="N44" i="1" s="1"/>
  <c r="O44" i="1" s="1"/>
  <c r="J44" i="1"/>
  <c r="M44" i="1" s="1"/>
  <c r="Y51" i="1"/>
  <c r="G52" i="1" s="1"/>
  <c r="X51" i="1"/>
  <c r="F52" i="1" s="1"/>
  <c r="V50" i="12" l="1"/>
  <c r="W50" i="12" s="1"/>
  <c r="E50" i="12"/>
  <c r="K43" i="12"/>
  <c r="N43" i="12" s="1"/>
  <c r="O43" i="12" s="1"/>
  <c r="J43" i="12"/>
  <c r="M43" i="12" s="1"/>
  <c r="P40" i="11"/>
  <c r="R40" i="11" s="1"/>
  <c r="C41" i="11" s="1"/>
  <c r="O40" i="11"/>
  <c r="X47" i="11"/>
  <c r="F48" i="11" s="1"/>
  <c r="Y47" i="11"/>
  <c r="G48" i="11" s="1"/>
  <c r="S39" i="10"/>
  <c r="Q39" i="10"/>
  <c r="B40" i="10" s="1"/>
  <c r="P44" i="1"/>
  <c r="R44" i="1" s="1"/>
  <c r="C45" i="1" s="1"/>
  <c r="Q44" i="1"/>
  <c r="B45" i="1" s="1"/>
  <c r="S44" i="1" l="1"/>
  <c r="U51" i="1" s="1"/>
  <c r="Q43" i="12"/>
  <c r="B44" i="12" s="1"/>
  <c r="P43" i="12"/>
  <c r="R43" i="12" s="1"/>
  <c r="C44" i="12" s="1"/>
  <c r="Y50" i="12"/>
  <c r="G51" i="12" s="1"/>
  <c r="X50" i="12"/>
  <c r="F51" i="12" s="1"/>
  <c r="S40" i="11"/>
  <c r="Q40" i="11"/>
  <c r="B41" i="11" s="1"/>
  <c r="U46" i="10"/>
  <c r="D40" i="10"/>
  <c r="D45" i="1"/>
  <c r="S43" i="12" l="1"/>
  <c r="U47" i="11"/>
  <c r="D41" i="11"/>
  <c r="V47" i="10"/>
  <c r="W47" i="10" s="1"/>
  <c r="E47" i="10"/>
  <c r="K40" i="10"/>
  <c r="N40" i="10" s="1"/>
  <c r="J40" i="10"/>
  <c r="M40" i="10" s="1"/>
  <c r="I40" i="10"/>
  <c r="L40" i="10" s="1"/>
  <c r="K45" i="1"/>
  <c r="N45" i="1"/>
  <c r="V52" i="1"/>
  <c r="W52" i="1" s="1"/>
  <c r="E52" i="1"/>
  <c r="J45" i="1"/>
  <c r="M45" i="1" s="1"/>
  <c r="I45" i="1"/>
  <c r="L45" i="1" s="1"/>
  <c r="O45" i="1" s="1"/>
  <c r="U50" i="12" l="1"/>
  <c r="D44" i="12"/>
  <c r="K41" i="11"/>
  <c r="N41" i="11" s="1"/>
  <c r="J41" i="11"/>
  <c r="M41" i="11" s="1"/>
  <c r="V48" i="11"/>
  <c r="W48" i="11" s="1"/>
  <c r="E48" i="11"/>
  <c r="I41" i="11"/>
  <c r="L41" i="11" s="1"/>
  <c r="O40" i="10"/>
  <c r="X47" i="10"/>
  <c r="F48" i="10" s="1"/>
  <c r="Y47" i="10"/>
  <c r="G48" i="10" s="1"/>
  <c r="P40" i="10"/>
  <c r="R40" i="10" s="1"/>
  <c r="C41" i="10" s="1"/>
  <c r="P45" i="1"/>
  <c r="R45" i="1" s="1"/>
  <c r="C46" i="1" s="1"/>
  <c r="S45" i="1"/>
  <c r="Q45" i="1"/>
  <c r="B46" i="1" s="1"/>
  <c r="X52" i="1"/>
  <c r="F53" i="1" s="1"/>
  <c r="Y52" i="1"/>
  <c r="G53" i="1" s="1"/>
  <c r="K44" i="12" l="1"/>
  <c r="N44" i="12" s="1"/>
  <c r="J44" i="12"/>
  <c r="M44" i="12" s="1"/>
  <c r="I44" i="12"/>
  <c r="L44" i="12" s="1"/>
  <c r="V51" i="12"/>
  <c r="W51" i="12" s="1"/>
  <c r="E51" i="12"/>
  <c r="P41" i="11"/>
  <c r="R41" i="11" s="1"/>
  <c r="C42" i="11" s="1"/>
  <c r="O41" i="11"/>
  <c r="X48" i="11"/>
  <c r="F49" i="11" s="1"/>
  <c r="Y48" i="11"/>
  <c r="G49" i="11" s="1"/>
  <c r="S40" i="10"/>
  <c r="Q40" i="10"/>
  <c r="B41" i="10" s="1"/>
  <c r="U52" i="1"/>
  <c r="D46" i="1"/>
  <c r="P44" i="12" l="1"/>
  <c r="R44" i="12" s="1"/>
  <c r="C45" i="12" s="1"/>
  <c r="O44" i="12"/>
  <c r="Y51" i="12"/>
  <c r="G52" i="12" s="1"/>
  <c r="X51" i="12"/>
  <c r="F52" i="12" s="1"/>
  <c r="S41" i="11"/>
  <c r="Q41" i="11"/>
  <c r="B42" i="11" s="1"/>
  <c r="U47" i="10"/>
  <c r="D41" i="10"/>
  <c r="V53" i="1"/>
  <c r="W53" i="1" s="1"/>
  <c r="E53" i="1"/>
  <c r="K46" i="1"/>
  <c r="N46" i="1" s="1"/>
  <c r="J46" i="1"/>
  <c r="M46" i="1" s="1"/>
  <c r="I46" i="1"/>
  <c r="L46" i="1" s="1"/>
  <c r="S44" i="12" l="1"/>
  <c r="Q44" i="12"/>
  <c r="B45" i="12" s="1"/>
  <c r="U48" i="11"/>
  <c r="D42" i="11"/>
  <c r="V48" i="10"/>
  <c r="W48" i="10" s="1"/>
  <c r="E48" i="10"/>
  <c r="K41" i="10"/>
  <c r="N41" i="10" s="1"/>
  <c r="J41" i="10"/>
  <c r="M41" i="10" s="1"/>
  <c r="I41" i="10"/>
  <c r="L41" i="10" s="1"/>
  <c r="P46" i="1"/>
  <c r="R46" i="1" s="1"/>
  <c r="C47" i="1" s="1"/>
  <c r="O46" i="1"/>
  <c r="X53" i="1"/>
  <c r="F54" i="1" s="1"/>
  <c r="Y53" i="1"/>
  <c r="G54" i="1" s="1"/>
  <c r="U51" i="12" l="1"/>
  <c r="D45" i="12"/>
  <c r="V49" i="11"/>
  <c r="W49" i="11" s="1"/>
  <c r="E49" i="11"/>
  <c r="K42" i="11"/>
  <c r="N42" i="11" s="1"/>
  <c r="J42" i="11"/>
  <c r="M42" i="11" s="1"/>
  <c r="I42" i="11"/>
  <c r="L42" i="11" s="1"/>
  <c r="O41" i="10"/>
  <c r="Y48" i="10"/>
  <c r="G49" i="10" s="1"/>
  <c r="X48" i="10"/>
  <c r="F49" i="10" s="1"/>
  <c r="P41" i="10"/>
  <c r="R41" i="10" s="1"/>
  <c r="C42" i="10" s="1"/>
  <c r="S46" i="1"/>
  <c r="U53" i="1" s="1"/>
  <c r="Q46" i="1"/>
  <c r="B47" i="1" s="1"/>
  <c r="K45" i="12" l="1"/>
  <c r="N45" i="12" s="1"/>
  <c r="J45" i="12"/>
  <c r="M45" i="12" s="1"/>
  <c r="V52" i="12"/>
  <c r="W52" i="12" s="1"/>
  <c r="E52" i="12"/>
  <c r="I45" i="12"/>
  <c r="L45" i="12" s="1"/>
  <c r="Y49" i="11"/>
  <c r="G50" i="11" s="1"/>
  <c r="X49" i="11"/>
  <c r="F50" i="11" s="1"/>
  <c r="O42" i="11"/>
  <c r="P42" i="11"/>
  <c r="R42" i="11" s="1"/>
  <c r="C43" i="11" s="1"/>
  <c r="Q41" i="10"/>
  <c r="B42" i="10" s="1"/>
  <c r="S41" i="10"/>
  <c r="D47" i="1"/>
  <c r="K47" i="1" s="1"/>
  <c r="N47" i="1" s="1"/>
  <c r="V54" i="1"/>
  <c r="W54" i="1" s="1"/>
  <c r="E54" i="1"/>
  <c r="Y52" i="12" l="1"/>
  <c r="G53" i="12" s="1"/>
  <c r="X52" i="12"/>
  <c r="F53" i="12" s="1"/>
  <c r="O45" i="12"/>
  <c r="P45" i="12"/>
  <c r="R45" i="12" s="1"/>
  <c r="C46" i="12" s="1"/>
  <c r="S42" i="11"/>
  <c r="Q42" i="11"/>
  <c r="B43" i="11" s="1"/>
  <c r="U48" i="10"/>
  <c r="D42" i="10"/>
  <c r="J42" i="10" s="1"/>
  <c r="M42" i="10" s="1"/>
  <c r="I47" i="1"/>
  <c r="L47" i="1" s="1"/>
  <c r="O47" i="1" s="1"/>
  <c r="J47" i="1"/>
  <c r="M47" i="1" s="1"/>
  <c r="P47" i="1" s="1"/>
  <c r="R47" i="1" s="1"/>
  <c r="C48" i="1" s="1"/>
  <c r="X54" i="1"/>
  <c r="F55" i="1" s="1"/>
  <c r="Y54" i="1"/>
  <c r="G55" i="1" s="1"/>
  <c r="S45" i="12" l="1"/>
  <c r="Q45" i="12"/>
  <c r="B46" i="12" s="1"/>
  <c r="U49" i="11"/>
  <c r="D43" i="11"/>
  <c r="K42" i="10"/>
  <c r="N42" i="10" s="1"/>
  <c r="P42" i="10" s="1"/>
  <c r="R42" i="10" s="1"/>
  <c r="C43" i="10" s="1"/>
  <c r="I42" i="10"/>
  <c r="L42" i="10" s="1"/>
  <c r="V49" i="10"/>
  <c r="W49" i="10" s="1"/>
  <c r="E49" i="10"/>
  <c r="S47" i="1"/>
  <c r="Q47" i="1"/>
  <c r="B48" i="1" s="1"/>
  <c r="U52" i="12" l="1"/>
  <c r="D46" i="12"/>
  <c r="J46" i="12"/>
  <c r="M46" i="12" s="1"/>
  <c r="K43" i="11"/>
  <c r="N43" i="11" s="1"/>
  <c r="V50" i="11"/>
  <c r="W50" i="11" s="1"/>
  <c r="E50" i="11"/>
  <c r="J43" i="11"/>
  <c r="M43" i="11" s="1"/>
  <c r="I43" i="11"/>
  <c r="L43" i="11" s="1"/>
  <c r="O42" i="10"/>
  <c r="X49" i="10"/>
  <c r="F50" i="10" s="1"/>
  <c r="Y49" i="10"/>
  <c r="G50" i="10" s="1"/>
  <c r="U54" i="1"/>
  <c r="D48" i="1"/>
  <c r="J48" i="1" s="1"/>
  <c r="M48" i="1" s="1"/>
  <c r="P43" i="11" l="1"/>
  <c r="R43" i="11" s="1"/>
  <c r="C44" i="11" s="1"/>
  <c r="O43" i="11"/>
  <c r="Q43" i="11" s="1"/>
  <c r="B44" i="11" s="1"/>
  <c r="K46" i="12"/>
  <c r="N46" i="12"/>
  <c r="P46" i="12" s="1"/>
  <c r="R46" i="12" s="1"/>
  <c r="C47" i="12" s="1"/>
  <c r="V53" i="12"/>
  <c r="W53" i="12" s="1"/>
  <c r="E53" i="12"/>
  <c r="I46" i="12"/>
  <c r="L46" i="12" s="1"/>
  <c r="O46" i="12" s="1"/>
  <c r="Y50" i="11"/>
  <c r="G51" i="11" s="1"/>
  <c r="X50" i="11"/>
  <c r="F51" i="11" s="1"/>
  <c r="S42" i="10"/>
  <c r="Q42" i="10"/>
  <c r="B43" i="10" s="1"/>
  <c r="V55" i="1"/>
  <c r="W55" i="1" s="1"/>
  <c r="E55" i="1"/>
  <c r="K48" i="1"/>
  <c r="N48" i="1" s="1"/>
  <c r="I48" i="1"/>
  <c r="L48" i="1" s="1"/>
  <c r="S43" i="11" l="1"/>
  <c r="U50" i="11" s="1"/>
  <c r="Y53" i="12"/>
  <c r="G54" i="12" s="1"/>
  <c r="X53" i="12"/>
  <c r="F54" i="12" s="1"/>
  <c r="S46" i="12"/>
  <c r="Q46" i="12"/>
  <c r="B47" i="12" s="1"/>
  <c r="U49" i="10"/>
  <c r="D43" i="10"/>
  <c r="J43" i="10" s="1"/>
  <c r="M43" i="10" s="1"/>
  <c r="X55" i="1"/>
  <c r="F56" i="1" s="1"/>
  <c r="Y55" i="1"/>
  <c r="G56" i="1" s="1"/>
  <c r="O48" i="1"/>
  <c r="P48" i="1"/>
  <c r="R48" i="1" s="1"/>
  <c r="C49" i="1" s="1"/>
  <c r="D44" i="11" l="1"/>
  <c r="J44" i="11" s="1"/>
  <c r="M44" i="11" s="1"/>
  <c r="U53" i="12"/>
  <c r="D47" i="12"/>
  <c r="I47" i="12"/>
  <c r="L47" i="12" s="1"/>
  <c r="V51" i="11"/>
  <c r="W51" i="11" s="1"/>
  <c r="E51" i="11"/>
  <c r="I44" i="11"/>
  <c r="L44" i="11" s="1"/>
  <c r="K43" i="10"/>
  <c r="N43" i="10" s="1"/>
  <c r="P43" i="10" s="1"/>
  <c r="R43" i="10" s="1"/>
  <c r="C44" i="10" s="1"/>
  <c r="V50" i="10"/>
  <c r="W50" i="10" s="1"/>
  <c r="E50" i="10"/>
  <c r="I43" i="10"/>
  <c r="L43" i="10" s="1"/>
  <c r="Q48" i="1"/>
  <c r="B49" i="1" s="1"/>
  <c r="S48" i="1"/>
  <c r="K44" i="11" l="1"/>
  <c r="N44" i="11" s="1"/>
  <c r="P44" i="11" s="1"/>
  <c r="R44" i="11" s="1"/>
  <c r="C45" i="11" s="1"/>
  <c r="O43" i="10"/>
  <c r="K47" i="12"/>
  <c r="N47" i="12" s="1"/>
  <c r="O47" i="12" s="1"/>
  <c r="V54" i="12"/>
  <c r="W54" i="12" s="1"/>
  <c r="E54" i="12"/>
  <c r="J47" i="12"/>
  <c r="M47" i="12" s="1"/>
  <c r="Y51" i="11"/>
  <c r="G52" i="11" s="1"/>
  <c r="X51" i="11"/>
  <c r="F52" i="11" s="1"/>
  <c r="O44" i="11"/>
  <c r="S43" i="10"/>
  <c r="Q43" i="10"/>
  <c r="B44" i="10" s="1"/>
  <c r="X50" i="10"/>
  <c r="F51" i="10" s="1"/>
  <c r="Y50" i="10"/>
  <c r="G51" i="10" s="1"/>
  <c r="U55" i="1"/>
  <c r="D49" i="1"/>
  <c r="Q47" i="12" l="1"/>
  <c r="B48" i="12" s="1"/>
  <c r="P47" i="12"/>
  <c r="R47" i="12" s="1"/>
  <c r="C48" i="12" s="1"/>
  <c r="Y54" i="12"/>
  <c r="G55" i="12" s="1"/>
  <c r="X54" i="12"/>
  <c r="F55" i="12" s="1"/>
  <c r="S44" i="11"/>
  <c r="Q44" i="11"/>
  <c r="B45" i="11" s="1"/>
  <c r="U50" i="10"/>
  <c r="D44" i="10"/>
  <c r="I44" i="10" s="1"/>
  <c r="L44" i="10" s="1"/>
  <c r="V56" i="1"/>
  <c r="W56" i="1" s="1"/>
  <c r="K49" i="1"/>
  <c r="N49" i="1" s="1"/>
  <c r="J49" i="1"/>
  <c r="M49" i="1" s="1"/>
  <c r="I49" i="1"/>
  <c r="L49" i="1" s="1"/>
  <c r="E56" i="1"/>
  <c r="J44" i="10" l="1"/>
  <c r="M44" i="10" s="1"/>
  <c r="S47" i="12"/>
  <c r="U51" i="11"/>
  <c r="D45" i="11"/>
  <c r="V51" i="10"/>
  <c r="W51" i="10" s="1"/>
  <c r="E51" i="10"/>
  <c r="K44" i="10"/>
  <c r="N44" i="10" s="1"/>
  <c r="Y56" i="1"/>
  <c r="G57" i="1" s="1"/>
  <c r="X56" i="1"/>
  <c r="F57" i="1" s="1"/>
  <c r="O49" i="1"/>
  <c r="Q49" i="1" s="1"/>
  <c r="B50" i="1" s="1"/>
  <c r="P49" i="1"/>
  <c r="R49" i="1" s="1"/>
  <c r="C50" i="1" s="1"/>
  <c r="U54" i="12" l="1"/>
  <c r="D48" i="12"/>
  <c r="K45" i="11"/>
  <c r="N45" i="11" s="1"/>
  <c r="V52" i="11"/>
  <c r="W52" i="11" s="1"/>
  <c r="E52" i="11"/>
  <c r="J45" i="11"/>
  <c r="M45" i="11" s="1"/>
  <c r="I45" i="11"/>
  <c r="L45" i="11" s="1"/>
  <c r="P44" i="10"/>
  <c r="R44" i="10" s="1"/>
  <c r="C45" i="10" s="1"/>
  <c r="O44" i="10"/>
  <c r="X51" i="10"/>
  <c r="F52" i="10" s="1"/>
  <c r="Y51" i="10"/>
  <c r="G52" i="10" s="1"/>
  <c r="S49" i="1"/>
  <c r="D50" i="1" s="1"/>
  <c r="P45" i="11" l="1"/>
  <c r="R45" i="11" s="1"/>
  <c r="C46" i="11" s="1"/>
  <c r="O45" i="11"/>
  <c r="Q45" i="11" s="1"/>
  <c r="B46" i="11" s="1"/>
  <c r="K48" i="12"/>
  <c r="N48" i="12" s="1"/>
  <c r="J48" i="12"/>
  <c r="M48" i="12" s="1"/>
  <c r="I48" i="12"/>
  <c r="L48" i="12" s="1"/>
  <c r="V55" i="12"/>
  <c r="W55" i="12" s="1"/>
  <c r="E55" i="12"/>
  <c r="S45" i="11"/>
  <c r="Y52" i="11"/>
  <c r="G53" i="11" s="1"/>
  <c r="X52" i="11"/>
  <c r="F53" i="11" s="1"/>
  <c r="S44" i="10"/>
  <c r="Q44" i="10"/>
  <c r="B45" i="10" s="1"/>
  <c r="U56" i="1"/>
  <c r="E57" i="1" s="1"/>
  <c r="K50" i="1"/>
  <c r="N50" i="1" s="1"/>
  <c r="I50" i="1"/>
  <c r="L50" i="1" s="1"/>
  <c r="J50" i="1"/>
  <c r="M50" i="1" s="1"/>
  <c r="V57" i="1" l="1"/>
  <c r="W57" i="1" s="1"/>
  <c r="O48" i="12"/>
  <c r="P48" i="12"/>
  <c r="R48" i="12" s="1"/>
  <c r="C49" i="12" s="1"/>
  <c r="Y55" i="12"/>
  <c r="G56" i="12" s="1"/>
  <c r="X55" i="12"/>
  <c r="F56" i="12" s="1"/>
  <c r="U52" i="11"/>
  <c r="D46" i="11"/>
  <c r="U51" i="10"/>
  <c r="D45" i="10"/>
  <c r="O50" i="1"/>
  <c r="Y57" i="1"/>
  <c r="G58" i="1" s="1"/>
  <c r="X57" i="1"/>
  <c r="F58" i="1" s="1"/>
  <c r="Q50" i="1"/>
  <c r="B51" i="1" s="1"/>
  <c r="P50" i="1"/>
  <c r="R50" i="1" s="1"/>
  <c r="C51" i="1" s="1"/>
  <c r="S48" i="12" l="1"/>
  <c r="Q48" i="12"/>
  <c r="B49" i="12" s="1"/>
  <c r="V53" i="11"/>
  <c r="W53" i="11" s="1"/>
  <c r="E53" i="11"/>
  <c r="K46" i="11"/>
  <c r="N46" i="11" s="1"/>
  <c r="J46" i="11"/>
  <c r="M46" i="11" s="1"/>
  <c r="I46" i="11"/>
  <c r="L46" i="11" s="1"/>
  <c r="V52" i="10"/>
  <c r="W52" i="10" s="1"/>
  <c r="E52" i="10"/>
  <c r="K45" i="10"/>
  <c r="N45" i="10" s="1"/>
  <c r="J45" i="10"/>
  <c r="M45" i="10" s="1"/>
  <c r="I45" i="10"/>
  <c r="L45" i="10" s="1"/>
  <c r="S50" i="1"/>
  <c r="P46" i="11" l="1"/>
  <c r="R46" i="11" s="1"/>
  <c r="C47" i="11" s="1"/>
  <c r="O46" i="11"/>
  <c r="Q46" i="11" s="1"/>
  <c r="B47" i="11" s="1"/>
  <c r="U55" i="12"/>
  <c r="D49" i="12"/>
  <c r="Y53" i="11"/>
  <c r="G54" i="11" s="1"/>
  <c r="X53" i="11"/>
  <c r="F54" i="11" s="1"/>
  <c r="O45" i="10"/>
  <c r="X52" i="10"/>
  <c r="F53" i="10" s="1"/>
  <c r="Y52" i="10"/>
  <c r="G53" i="10" s="1"/>
  <c r="P45" i="10"/>
  <c r="R45" i="10" s="1"/>
  <c r="C46" i="10" s="1"/>
  <c r="U57" i="1"/>
  <c r="D51" i="1"/>
  <c r="S46" i="11" l="1"/>
  <c r="U53" i="11" s="1"/>
  <c r="K49" i="12"/>
  <c r="N49" i="12"/>
  <c r="J49" i="12"/>
  <c r="M49" i="12" s="1"/>
  <c r="P49" i="12" s="1"/>
  <c r="R49" i="12" s="1"/>
  <c r="C50" i="12" s="1"/>
  <c r="I49" i="12"/>
  <c r="L49" i="12" s="1"/>
  <c r="O49" i="12" s="1"/>
  <c r="V56" i="12"/>
  <c r="W56" i="12" s="1"/>
  <c r="E56" i="12"/>
  <c r="D47" i="11"/>
  <c r="I47" i="11" s="1"/>
  <c r="L47" i="11" s="1"/>
  <c r="Q45" i="10"/>
  <c r="B46" i="10" s="1"/>
  <c r="S45" i="10"/>
  <c r="V58" i="1"/>
  <c r="W58" i="1" s="1"/>
  <c r="K51" i="1"/>
  <c r="N51" i="1" s="1"/>
  <c r="J51" i="1"/>
  <c r="M51" i="1" s="1"/>
  <c r="I51" i="1"/>
  <c r="L51" i="1" s="1"/>
  <c r="E58" i="1"/>
  <c r="J47" i="11" l="1"/>
  <c r="M47" i="11" s="1"/>
  <c r="S49" i="12"/>
  <c r="Q49" i="12"/>
  <c r="B50" i="12" s="1"/>
  <c r="Y56" i="12"/>
  <c r="G57" i="12" s="1"/>
  <c r="X56" i="12"/>
  <c r="F57" i="12" s="1"/>
  <c r="K47" i="11"/>
  <c r="N47" i="11" s="1"/>
  <c r="O47" i="11" s="1"/>
  <c r="V54" i="11"/>
  <c r="W54" i="11" s="1"/>
  <c r="E54" i="11"/>
  <c r="U52" i="10"/>
  <c r="D46" i="10"/>
  <c r="I46" i="10" s="1"/>
  <c r="L46" i="10" s="1"/>
  <c r="J46" i="10"/>
  <c r="M46" i="10" s="1"/>
  <c r="X58" i="1"/>
  <c r="F59" i="1" s="1"/>
  <c r="Y58" i="1"/>
  <c r="G59" i="1" s="1"/>
  <c r="O51" i="1"/>
  <c r="Q51" i="1" s="1"/>
  <c r="B52" i="1" s="1"/>
  <c r="P51" i="1"/>
  <c r="R51" i="1" s="1"/>
  <c r="C52" i="1" s="1"/>
  <c r="U56" i="12" l="1"/>
  <c r="D50" i="12"/>
  <c r="I50" i="12"/>
  <c r="L50" i="12" s="1"/>
  <c r="Q47" i="11"/>
  <c r="B48" i="11" s="1"/>
  <c r="P47" i="11"/>
  <c r="R47" i="11" s="1"/>
  <c r="C48" i="11" s="1"/>
  <c r="Y54" i="11"/>
  <c r="G55" i="11" s="1"/>
  <c r="X54" i="11"/>
  <c r="F55" i="11" s="1"/>
  <c r="K46" i="10"/>
  <c r="N46" i="10" s="1"/>
  <c r="V53" i="10"/>
  <c r="W53" i="10" s="1"/>
  <c r="E53" i="10"/>
  <c r="S51" i="1"/>
  <c r="V57" i="12" l="1"/>
  <c r="W57" i="12" s="1"/>
  <c r="E57" i="12"/>
  <c r="K50" i="12"/>
  <c r="N50" i="12" s="1"/>
  <c r="O50" i="12" s="1"/>
  <c r="J50" i="12"/>
  <c r="M50" i="12" s="1"/>
  <c r="S47" i="11"/>
  <c r="O46" i="10"/>
  <c r="P46" i="10"/>
  <c r="R46" i="10" s="1"/>
  <c r="C47" i="10" s="1"/>
  <c r="X53" i="10"/>
  <c r="F54" i="10" s="1"/>
  <c r="Y53" i="10"/>
  <c r="G54" i="10" s="1"/>
  <c r="U58" i="1"/>
  <c r="D52" i="1"/>
  <c r="Q50" i="12" l="1"/>
  <c r="B51" i="12" s="1"/>
  <c r="Y57" i="12"/>
  <c r="G58" i="12" s="1"/>
  <c r="X57" i="12"/>
  <c r="F58" i="12" s="1"/>
  <c r="P50" i="12"/>
  <c r="R50" i="12" s="1"/>
  <c r="C51" i="12" s="1"/>
  <c r="U54" i="11"/>
  <c r="D48" i="11"/>
  <c r="S46" i="10"/>
  <c r="Q46" i="10"/>
  <c r="B47" i="10" s="1"/>
  <c r="V59" i="1"/>
  <c r="W59" i="1" s="1"/>
  <c r="K52" i="1"/>
  <c r="N52" i="1" s="1"/>
  <c r="J52" i="1"/>
  <c r="M52" i="1" s="1"/>
  <c r="I52" i="1"/>
  <c r="L52" i="1" s="1"/>
  <c r="E59" i="1"/>
  <c r="S50" i="12" l="1"/>
  <c r="K48" i="11"/>
  <c r="N48" i="11" s="1"/>
  <c r="J48" i="11"/>
  <c r="M48" i="11" s="1"/>
  <c r="I48" i="11"/>
  <c r="L48" i="11" s="1"/>
  <c r="V55" i="11"/>
  <c r="W55" i="11" s="1"/>
  <c r="E55" i="11"/>
  <c r="U53" i="10"/>
  <c r="D47" i="10"/>
  <c r="O52" i="1"/>
  <c r="Q52" i="1" s="1"/>
  <c r="B53" i="1" s="1"/>
  <c r="Y59" i="1"/>
  <c r="G60" i="1" s="1"/>
  <c r="X59" i="1"/>
  <c r="F60" i="1" s="1"/>
  <c r="P52" i="1"/>
  <c r="R52" i="1" s="1"/>
  <c r="C53" i="1" s="1"/>
  <c r="U57" i="12" l="1"/>
  <c r="D51" i="12"/>
  <c r="O48" i="11"/>
  <c r="P48" i="11"/>
  <c r="R48" i="11" s="1"/>
  <c r="C49" i="11" s="1"/>
  <c r="Y55" i="11"/>
  <c r="G56" i="11" s="1"/>
  <c r="X55" i="11"/>
  <c r="F56" i="11" s="1"/>
  <c r="K47" i="10"/>
  <c r="N47" i="10"/>
  <c r="J47" i="10"/>
  <c r="M47" i="10" s="1"/>
  <c r="V54" i="10"/>
  <c r="W54" i="10" s="1"/>
  <c r="E54" i="10"/>
  <c r="I47" i="10"/>
  <c r="L47" i="10" s="1"/>
  <c r="S52" i="1"/>
  <c r="O47" i="10" l="1"/>
  <c r="P47" i="10"/>
  <c r="R47" i="10" s="1"/>
  <c r="C48" i="10" s="1"/>
  <c r="K51" i="12"/>
  <c r="N51" i="12"/>
  <c r="I51" i="12"/>
  <c r="L51" i="12" s="1"/>
  <c r="O51" i="12" s="1"/>
  <c r="J51" i="12"/>
  <c r="M51" i="12" s="1"/>
  <c r="P51" i="12" s="1"/>
  <c r="R51" i="12" s="1"/>
  <c r="C52" i="12" s="1"/>
  <c r="V58" i="12"/>
  <c r="W58" i="12" s="1"/>
  <c r="E58" i="12"/>
  <c r="S48" i="11"/>
  <c r="Q48" i="11"/>
  <c r="B49" i="11" s="1"/>
  <c r="X54" i="10"/>
  <c r="F55" i="10" s="1"/>
  <c r="Y54" i="10"/>
  <c r="G55" i="10" s="1"/>
  <c r="S47" i="10"/>
  <c r="Q47" i="10"/>
  <c r="B48" i="10" s="1"/>
  <c r="U59" i="1"/>
  <c r="D53" i="1"/>
  <c r="S51" i="12" l="1"/>
  <c r="Q51" i="12"/>
  <c r="B52" i="12" s="1"/>
  <c r="X58" i="12"/>
  <c r="F59" i="12" s="1"/>
  <c r="Y58" i="12"/>
  <c r="G59" i="12" s="1"/>
  <c r="U55" i="11"/>
  <c r="D49" i="11"/>
  <c r="U54" i="10"/>
  <c r="D48" i="10"/>
  <c r="J48" i="10" s="1"/>
  <c r="M48" i="10" s="1"/>
  <c r="V60" i="1"/>
  <c r="W60" i="1" s="1"/>
  <c r="K53" i="1"/>
  <c r="N53" i="1" s="1"/>
  <c r="J53" i="1"/>
  <c r="M53" i="1" s="1"/>
  <c r="I53" i="1"/>
  <c r="L53" i="1" s="1"/>
  <c r="E60" i="1"/>
  <c r="U58" i="12" l="1"/>
  <c r="D52" i="12"/>
  <c r="K49" i="11"/>
  <c r="N49" i="11" s="1"/>
  <c r="I49" i="11"/>
  <c r="L49" i="11" s="1"/>
  <c r="J49" i="11"/>
  <c r="M49" i="11" s="1"/>
  <c r="V56" i="11"/>
  <c r="W56" i="11" s="1"/>
  <c r="E56" i="11"/>
  <c r="V55" i="10"/>
  <c r="W55" i="10" s="1"/>
  <c r="E55" i="10"/>
  <c r="K48" i="10"/>
  <c r="N48" i="10" s="1"/>
  <c r="P48" i="10" s="1"/>
  <c r="R48" i="10" s="1"/>
  <c r="C49" i="10" s="1"/>
  <c r="I48" i="10"/>
  <c r="L48" i="10" s="1"/>
  <c r="Y60" i="1"/>
  <c r="G61" i="1" s="1"/>
  <c r="X60" i="1"/>
  <c r="F61" i="1" s="1"/>
  <c r="O53" i="1"/>
  <c r="Q53" i="1" s="1"/>
  <c r="B54" i="1" s="1"/>
  <c r="P53" i="1"/>
  <c r="R53" i="1" s="1"/>
  <c r="C54" i="1" s="1"/>
  <c r="K52" i="12" l="1"/>
  <c r="N52" i="12" s="1"/>
  <c r="J52" i="12"/>
  <c r="M52" i="12" s="1"/>
  <c r="V59" i="12"/>
  <c r="W59" i="12" s="1"/>
  <c r="E59" i="12"/>
  <c r="I52" i="12"/>
  <c r="L52" i="12" s="1"/>
  <c r="O49" i="11"/>
  <c r="P49" i="11"/>
  <c r="R49" i="11" s="1"/>
  <c r="C50" i="11" s="1"/>
  <c r="Y56" i="11"/>
  <c r="G57" i="11" s="1"/>
  <c r="X56" i="11"/>
  <c r="F57" i="11" s="1"/>
  <c r="Y55" i="10"/>
  <c r="G56" i="10" s="1"/>
  <c r="X55" i="10"/>
  <c r="F56" i="10" s="1"/>
  <c r="O48" i="10"/>
  <c r="S53" i="1"/>
  <c r="O52" i="12" l="1"/>
  <c r="P52" i="12"/>
  <c r="R52" i="12" s="1"/>
  <c r="C53" i="12" s="1"/>
  <c r="Y59" i="12"/>
  <c r="G60" i="12" s="1"/>
  <c r="X59" i="12"/>
  <c r="F60" i="12" s="1"/>
  <c r="S49" i="11"/>
  <c r="Q49" i="11"/>
  <c r="B50" i="11" s="1"/>
  <c r="S48" i="10"/>
  <c r="Q48" i="10"/>
  <c r="B49" i="10" s="1"/>
  <c r="U60" i="1"/>
  <c r="D54" i="1"/>
  <c r="S52" i="12" l="1"/>
  <c r="Q52" i="12"/>
  <c r="B53" i="12" s="1"/>
  <c r="U56" i="11"/>
  <c r="D50" i="11"/>
  <c r="U55" i="10"/>
  <c r="D49" i="10"/>
  <c r="V61" i="1"/>
  <c r="W61" i="1" s="1"/>
  <c r="K54" i="1"/>
  <c r="N54" i="1" s="1"/>
  <c r="I54" i="1"/>
  <c r="L54" i="1" s="1"/>
  <c r="J54" i="1"/>
  <c r="M54" i="1" s="1"/>
  <c r="E61" i="1"/>
  <c r="U59" i="12" l="1"/>
  <c r="D53" i="12"/>
  <c r="K50" i="11"/>
  <c r="N50" i="11" s="1"/>
  <c r="V57" i="11"/>
  <c r="W57" i="11" s="1"/>
  <c r="E57" i="11"/>
  <c r="J50" i="11"/>
  <c r="M50" i="11" s="1"/>
  <c r="I50" i="11"/>
  <c r="L50" i="11" s="1"/>
  <c r="V56" i="10"/>
  <c r="W56" i="10" s="1"/>
  <c r="E56" i="10"/>
  <c r="K49" i="10"/>
  <c r="N49" i="10" s="1"/>
  <c r="J49" i="10"/>
  <c r="M49" i="10" s="1"/>
  <c r="I49" i="10"/>
  <c r="L49" i="10" s="1"/>
  <c r="O54" i="1"/>
  <c r="Q54" i="1" s="1"/>
  <c r="B55" i="1" s="1"/>
  <c r="P54" i="1"/>
  <c r="R54" i="1" s="1"/>
  <c r="C55" i="1" s="1"/>
  <c r="Y61" i="1"/>
  <c r="G62" i="1" s="1"/>
  <c r="X61" i="1"/>
  <c r="F62" i="1" s="1"/>
  <c r="S54" i="1" l="1"/>
  <c r="K53" i="12"/>
  <c r="N53" i="12" s="1"/>
  <c r="V60" i="12"/>
  <c r="W60" i="12" s="1"/>
  <c r="E60" i="12"/>
  <c r="J53" i="12"/>
  <c r="M53" i="12" s="1"/>
  <c r="I53" i="12"/>
  <c r="L53" i="12" s="1"/>
  <c r="O50" i="11"/>
  <c r="X57" i="11"/>
  <c r="F58" i="11" s="1"/>
  <c r="Y57" i="11"/>
  <c r="G58" i="11" s="1"/>
  <c r="P50" i="11"/>
  <c r="R50" i="11" s="1"/>
  <c r="C51" i="11" s="1"/>
  <c r="O49" i="10"/>
  <c r="P49" i="10"/>
  <c r="R49" i="10" s="1"/>
  <c r="C50" i="10" s="1"/>
  <c r="X56" i="10"/>
  <c r="F57" i="10" s="1"/>
  <c r="Y56" i="10"/>
  <c r="G57" i="10" s="1"/>
  <c r="U61" i="1"/>
  <c r="D55" i="1"/>
  <c r="O53" i="12" l="1"/>
  <c r="Y60" i="12"/>
  <c r="G61" i="12" s="1"/>
  <c r="X60" i="12"/>
  <c r="F61" i="12" s="1"/>
  <c r="P53" i="12"/>
  <c r="R53" i="12" s="1"/>
  <c r="C54" i="12" s="1"/>
  <c r="S50" i="11"/>
  <c r="Q50" i="11"/>
  <c r="B51" i="11" s="1"/>
  <c r="Q49" i="10"/>
  <c r="B50" i="10" s="1"/>
  <c r="S49" i="10"/>
  <c r="V62" i="1"/>
  <c r="W62" i="1" s="1"/>
  <c r="I55" i="1"/>
  <c r="L55" i="1" s="1"/>
  <c r="K55" i="1"/>
  <c r="N55" i="1" s="1"/>
  <c r="J55" i="1"/>
  <c r="M55" i="1" s="1"/>
  <c r="E62" i="1"/>
  <c r="S53" i="12" l="1"/>
  <c r="Q53" i="12"/>
  <c r="B54" i="12" s="1"/>
  <c r="U57" i="11"/>
  <c r="D51" i="11"/>
  <c r="I51" i="11" s="1"/>
  <c r="L51" i="11" s="1"/>
  <c r="U56" i="10"/>
  <c r="D50" i="10"/>
  <c r="I50" i="10" s="1"/>
  <c r="L50" i="10" s="1"/>
  <c r="J50" i="10"/>
  <c r="M50" i="10" s="1"/>
  <c r="O55" i="1"/>
  <c r="Q55" i="1" s="1"/>
  <c r="B56" i="1" s="1"/>
  <c r="X62" i="1"/>
  <c r="F63" i="1" s="1"/>
  <c r="Y62" i="1"/>
  <c r="G63" i="1" s="1"/>
  <c r="P55" i="1"/>
  <c r="R55" i="1" s="1"/>
  <c r="C56" i="1" s="1"/>
  <c r="J51" i="11" l="1"/>
  <c r="M51" i="11" s="1"/>
  <c r="U60" i="12"/>
  <c r="D54" i="12"/>
  <c r="J54" i="12" s="1"/>
  <c r="M54" i="12" s="1"/>
  <c r="K51" i="11"/>
  <c r="N51" i="11" s="1"/>
  <c r="O51" i="11" s="1"/>
  <c r="V58" i="11"/>
  <c r="W58" i="11" s="1"/>
  <c r="E58" i="11"/>
  <c r="K50" i="10"/>
  <c r="N50" i="10" s="1"/>
  <c r="V57" i="10"/>
  <c r="W57" i="10" s="1"/>
  <c r="E57" i="10"/>
  <c r="S55" i="1"/>
  <c r="U62" i="1" s="1"/>
  <c r="D56" i="1"/>
  <c r="J56" i="1" s="1"/>
  <c r="M56" i="1" s="1"/>
  <c r="K54" i="12" l="1"/>
  <c r="N54" i="12"/>
  <c r="P54" i="12" s="1"/>
  <c r="R54" i="12" s="1"/>
  <c r="C55" i="12" s="1"/>
  <c r="V61" i="12"/>
  <c r="W61" i="12" s="1"/>
  <c r="E61" i="12"/>
  <c r="I54" i="12"/>
  <c r="L54" i="12" s="1"/>
  <c r="O54" i="12" s="1"/>
  <c r="Q51" i="11"/>
  <c r="B52" i="11" s="1"/>
  <c r="P51" i="11"/>
  <c r="R51" i="11" s="1"/>
  <c r="C52" i="11" s="1"/>
  <c r="X58" i="11"/>
  <c r="F59" i="11" s="1"/>
  <c r="Y58" i="11"/>
  <c r="G59" i="11" s="1"/>
  <c r="O50" i="10"/>
  <c r="P50" i="10"/>
  <c r="R50" i="10" s="1"/>
  <c r="C51" i="10" s="1"/>
  <c r="X57" i="10"/>
  <c r="F58" i="10" s="1"/>
  <c r="Y57" i="10"/>
  <c r="G58" i="10" s="1"/>
  <c r="V63" i="1"/>
  <c r="W63" i="1" s="1"/>
  <c r="K56" i="1"/>
  <c r="N56" i="1" s="1"/>
  <c r="P56" i="1" s="1"/>
  <c r="R56" i="1" s="1"/>
  <c r="C57" i="1" s="1"/>
  <c r="E63" i="1"/>
  <c r="I56" i="1"/>
  <c r="L56" i="1" s="1"/>
  <c r="S54" i="12" l="1"/>
  <c r="Q54" i="12"/>
  <c r="B55" i="12" s="1"/>
  <c r="X61" i="12"/>
  <c r="F62" i="12" s="1"/>
  <c r="Y61" i="12"/>
  <c r="G62" i="12" s="1"/>
  <c r="S51" i="11"/>
  <c r="S50" i="10"/>
  <c r="Q50" i="10"/>
  <c r="B51" i="10" s="1"/>
  <c r="O56" i="1"/>
  <c r="Q56" i="1" s="1"/>
  <c r="B57" i="1" s="1"/>
  <c r="X63" i="1"/>
  <c r="F64" i="1" s="1"/>
  <c r="Y63" i="1"/>
  <c r="G64" i="1" s="1"/>
  <c r="S56" i="1" l="1"/>
  <c r="U61" i="12"/>
  <c r="D55" i="12"/>
  <c r="I55" i="12"/>
  <c r="L55" i="12" s="1"/>
  <c r="J55" i="12"/>
  <c r="M55" i="12" s="1"/>
  <c r="U58" i="11"/>
  <c r="D52" i="11"/>
  <c r="U57" i="10"/>
  <c r="D51" i="10"/>
  <c r="U63" i="1"/>
  <c r="D57" i="1"/>
  <c r="I57" i="1" s="1"/>
  <c r="L57" i="1" s="1"/>
  <c r="V62" i="12" l="1"/>
  <c r="W62" i="12" s="1"/>
  <c r="E62" i="12"/>
  <c r="K55" i="12"/>
  <c r="N55" i="12" s="1"/>
  <c r="K52" i="11"/>
  <c r="N52" i="11" s="1"/>
  <c r="I52" i="11"/>
  <c r="L52" i="11" s="1"/>
  <c r="J52" i="11"/>
  <c r="M52" i="11" s="1"/>
  <c r="V59" i="11"/>
  <c r="W59" i="11" s="1"/>
  <c r="E59" i="11"/>
  <c r="K51" i="10"/>
  <c r="N51" i="10"/>
  <c r="J51" i="10"/>
  <c r="M51" i="10" s="1"/>
  <c r="P51" i="10" s="1"/>
  <c r="R51" i="10" s="1"/>
  <c r="C52" i="10" s="1"/>
  <c r="V58" i="10"/>
  <c r="W58" i="10" s="1"/>
  <c r="E58" i="10"/>
  <c r="I51" i="10"/>
  <c r="L51" i="10" s="1"/>
  <c r="O51" i="10" s="1"/>
  <c r="J57" i="1"/>
  <c r="M57" i="1" s="1"/>
  <c r="V64" i="1"/>
  <c r="W64" i="1" s="1"/>
  <c r="K57" i="1"/>
  <c r="N57" i="1" s="1"/>
  <c r="E64" i="1"/>
  <c r="P57" i="1" l="1"/>
  <c r="R57" i="1" s="1"/>
  <c r="C58" i="1" s="1"/>
  <c r="P52" i="11"/>
  <c r="R52" i="11" s="1"/>
  <c r="C53" i="11" s="1"/>
  <c r="O52" i="11"/>
  <c r="Q52" i="11" s="1"/>
  <c r="B53" i="11" s="1"/>
  <c r="O55" i="12"/>
  <c r="P55" i="12"/>
  <c r="R55" i="12" s="1"/>
  <c r="C56" i="12" s="1"/>
  <c r="Y62" i="12"/>
  <c r="G63" i="12" s="1"/>
  <c r="X62" i="12"/>
  <c r="F63" i="12" s="1"/>
  <c r="Y59" i="11"/>
  <c r="G60" i="11" s="1"/>
  <c r="X59" i="11"/>
  <c r="F60" i="11" s="1"/>
  <c r="S51" i="10"/>
  <c r="Q51" i="10"/>
  <c r="B52" i="10" s="1"/>
  <c r="X58" i="10"/>
  <c r="F59" i="10" s="1"/>
  <c r="Y58" i="10"/>
  <c r="G59" i="10" s="1"/>
  <c r="Y64" i="1"/>
  <c r="G65" i="1" s="1"/>
  <c r="X64" i="1"/>
  <c r="F65" i="1" s="1"/>
  <c r="O57" i="1"/>
  <c r="S52" i="11" l="1"/>
  <c r="U59" i="11" s="1"/>
  <c r="S55" i="12"/>
  <c r="Q55" i="12"/>
  <c r="B56" i="12" s="1"/>
  <c r="U58" i="10"/>
  <c r="D52" i="10"/>
  <c r="S57" i="1"/>
  <c r="Q57" i="1"/>
  <c r="B58" i="1" s="1"/>
  <c r="D53" i="11" l="1"/>
  <c r="I53" i="11" s="1"/>
  <c r="L53" i="11" s="1"/>
  <c r="U62" i="12"/>
  <c r="D56" i="12"/>
  <c r="I56" i="12" s="1"/>
  <c r="L56" i="12" s="1"/>
  <c r="J56" i="12"/>
  <c r="M56" i="12" s="1"/>
  <c r="V60" i="11"/>
  <c r="W60" i="11" s="1"/>
  <c r="E60" i="11"/>
  <c r="K52" i="10"/>
  <c r="N52" i="10" s="1"/>
  <c r="J52" i="10"/>
  <c r="M52" i="10" s="1"/>
  <c r="V59" i="10"/>
  <c r="W59" i="10" s="1"/>
  <c r="E59" i="10"/>
  <c r="I52" i="10"/>
  <c r="L52" i="10" s="1"/>
  <c r="U64" i="1"/>
  <c r="D58" i="1"/>
  <c r="J53" i="11" l="1"/>
  <c r="M53" i="11" s="1"/>
  <c r="K53" i="11"/>
  <c r="N53" i="11" s="1"/>
  <c r="O53" i="11" s="1"/>
  <c r="K56" i="12"/>
  <c r="N56" i="12" s="1"/>
  <c r="V63" i="12"/>
  <c r="W63" i="12" s="1"/>
  <c r="E63" i="12"/>
  <c r="Y60" i="11"/>
  <c r="G61" i="11" s="1"/>
  <c r="X60" i="11"/>
  <c r="F61" i="11" s="1"/>
  <c r="X59" i="10"/>
  <c r="F60" i="10" s="1"/>
  <c r="Y59" i="10"/>
  <c r="G60" i="10" s="1"/>
  <c r="O52" i="10"/>
  <c r="P52" i="10"/>
  <c r="R52" i="10" s="1"/>
  <c r="C53" i="10" s="1"/>
  <c r="V65" i="1"/>
  <c r="W65" i="1" s="1"/>
  <c r="K58" i="1"/>
  <c r="N58" i="1" s="1"/>
  <c r="E65" i="1"/>
  <c r="J58" i="1"/>
  <c r="M58" i="1" s="1"/>
  <c r="I58" i="1"/>
  <c r="L58" i="1" s="1"/>
  <c r="P53" i="11" l="1"/>
  <c r="R53" i="11" s="1"/>
  <c r="C54" i="11" s="1"/>
  <c r="O56" i="12"/>
  <c r="P56" i="12"/>
  <c r="R56" i="12" s="1"/>
  <c r="C57" i="12" s="1"/>
  <c r="X63" i="12"/>
  <c r="F64" i="12" s="1"/>
  <c r="Y63" i="12"/>
  <c r="G64" i="12" s="1"/>
  <c r="Q53" i="11"/>
  <c r="B54" i="11" s="1"/>
  <c r="S53" i="11"/>
  <c r="S52" i="10"/>
  <c r="Q52" i="10"/>
  <c r="B53" i="10" s="1"/>
  <c r="Y65" i="1"/>
  <c r="G66" i="1" s="1"/>
  <c r="X65" i="1"/>
  <c r="F66" i="1" s="1"/>
  <c r="O58" i="1"/>
  <c r="P58" i="1"/>
  <c r="R58" i="1" s="1"/>
  <c r="C59" i="1" s="1"/>
  <c r="S56" i="12" l="1"/>
  <c r="Q56" i="12"/>
  <c r="B57" i="12" s="1"/>
  <c r="U60" i="11"/>
  <c r="D54" i="11"/>
  <c r="I54" i="11" s="1"/>
  <c r="L54" i="11" s="1"/>
  <c r="U59" i="10"/>
  <c r="D53" i="10"/>
  <c r="S58" i="1"/>
  <c r="U65" i="1" s="1"/>
  <c r="Q58" i="1"/>
  <c r="B59" i="1" s="1"/>
  <c r="D59" i="1" l="1"/>
  <c r="U63" i="12"/>
  <c r="D57" i="12"/>
  <c r="J54" i="11"/>
  <c r="M54" i="11" s="1"/>
  <c r="V61" i="11"/>
  <c r="W61" i="11" s="1"/>
  <c r="E61" i="11"/>
  <c r="K54" i="11"/>
  <c r="N54" i="11" s="1"/>
  <c r="O54" i="11" s="1"/>
  <c r="K53" i="10"/>
  <c r="N53" i="10" s="1"/>
  <c r="V60" i="10"/>
  <c r="W60" i="10" s="1"/>
  <c r="E60" i="10"/>
  <c r="I53" i="10"/>
  <c r="L53" i="10" s="1"/>
  <c r="J53" i="10"/>
  <c r="M53" i="10" s="1"/>
  <c r="J59" i="1"/>
  <c r="M59" i="1" s="1"/>
  <c r="V66" i="1"/>
  <c r="W66" i="1" s="1"/>
  <c r="K59" i="1"/>
  <c r="N59" i="1" s="1"/>
  <c r="E66" i="1"/>
  <c r="I59" i="1"/>
  <c r="L59" i="1" s="1"/>
  <c r="K57" i="12" l="1"/>
  <c r="N57" i="12"/>
  <c r="J57" i="12"/>
  <c r="M57" i="12" s="1"/>
  <c r="V64" i="12"/>
  <c r="W64" i="12" s="1"/>
  <c r="E64" i="12"/>
  <c r="I57" i="12"/>
  <c r="L57" i="12" s="1"/>
  <c r="O57" i="12" s="1"/>
  <c r="Q54" i="11"/>
  <c r="B55" i="11" s="1"/>
  <c r="P54" i="11"/>
  <c r="R54" i="11" s="1"/>
  <c r="C55" i="11" s="1"/>
  <c r="X61" i="11"/>
  <c r="F62" i="11" s="1"/>
  <c r="Y61" i="11"/>
  <c r="G62" i="11" s="1"/>
  <c r="Y60" i="10"/>
  <c r="G61" i="10" s="1"/>
  <c r="X60" i="10"/>
  <c r="F61" i="10" s="1"/>
  <c r="O53" i="10"/>
  <c r="P53" i="10"/>
  <c r="R53" i="10" s="1"/>
  <c r="C54" i="10" s="1"/>
  <c r="P59" i="1"/>
  <c r="R59" i="1" s="1"/>
  <c r="C60" i="1" s="1"/>
  <c r="O59" i="1"/>
  <c r="Q59" i="1" s="1"/>
  <c r="B60" i="1" s="1"/>
  <c r="Y66" i="1"/>
  <c r="G67" i="1" s="1"/>
  <c r="X66" i="1"/>
  <c r="F67" i="1" s="1"/>
  <c r="P57" i="12" l="1"/>
  <c r="R57" i="12" s="1"/>
  <c r="C58" i="12" s="1"/>
  <c r="Y64" i="12"/>
  <c r="G65" i="12" s="1"/>
  <c r="X64" i="12"/>
  <c r="F65" i="12" s="1"/>
  <c r="S57" i="12"/>
  <c r="Q57" i="12"/>
  <c r="B58" i="12" s="1"/>
  <c r="S54" i="11"/>
  <c r="Q53" i="10"/>
  <c r="B54" i="10" s="1"/>
  <c r="S53" i="10"/>
  <c r="S59" i="1"/>
  <c r="U66" i="1" s="1"/>
  <c r="D60" i="1"/>
  <c r="I60" i="1" s="1"/>
  <c r="L60" i="1" s="1"/>
  <c r="U64" i="12" l="1"/>
  <c r="D58" i="12"/>
  <c r="I58" i="12"/>
  <c r="L58" i="12" s="1"/>
  <c r="J58" i="12"/>
  <c r="M58" i="12" s="1"/>
  <c r="U61" i="11"/>
  <c r="D55" i="11"/>
  <c r="U60" i="10"/>
  <c r="D54" i="10"/>
  <c r="J54" i="10" s="1"/>
  <c r="M54" i="10" s="1"/>
  <c r="J60" i="1"/>
  <c r="M60" i="1" s="1"/>
  <c r="V67" i="1"/>
  <c r="W67" i="1" s="1"/>
  <c r="K60" i="1"/>
  <c r="N60" i="1" s="1"/>
  <c r="E67" i="1"/>
  <c r="K58" i="12" l="1"/>
  <c r="N58" i="12" s="1"/>
  <c r="V65" i="12"/>
  <c r="W65" i="12" s="1"/>
  <c r="E65" i="12"/>
  <c r="K55" i="11"/>
  <c r="N55" i="11" s="1"/>
  <c r="I55" i="11"/>
  <c r="L55" i="11" s="1"/>
  <c r="J55" i="11"/>
  <c r="M55" i="11" s="1"/>
  <c r="V62" i="11"/>
  <c r="W62" i="11" s="1"/>
  <c r="E62" i="11"/>
  <c r="K54" i="10"/>
  <c r="N54" i="10" s="1"/>
  <c r="P54" i="10" s="1"/>
  <c r="R54" i="10" s="1"/>
  <c r="C55" i="10" s="1"/>
  <c r="V61" i="10"/>
  <c r="W61" i="10" s="1"/>
  <c r="E61" i="10"/>
  <c r="I54" i="10"/>
  <c r="L54" i="10" s="1"/>
  <c r="P60" i="1"/>
  <c r="R60" i="1" s="1"/>
  <c r="C61" i="1" s="1"/>
  <c r="Y67" i="1"/>
  <c r="G68" i="1" s="1"/>
  <c r="X67" i="1"/>
  <c r="F68" i="1" s="1"/>
  <c r="O60" i="1"/>
  <c r="O58" i="12" l="1"/>
  <c r="P58" i="12"/>
  <c r="R58" i="12" s="1"/>
  <c r="C59" i="12" s="1"/>
  <c r="X65" i="12"/>
  <c r="F66" i="12" s="1"/>
  <c r="Y65" i="12"/>
  <c r="G66" i="12" s="1"/>
  <c r="P55" i="11"/>
  <c r="R55" i="11" s="1"/>
  <c r="C56" i="11" s="1"/>
  <c r="O55" i="11"/>
  <c r="Y62" i="11"/>
  <c r="G63" i="11" s="1"/>
  <c r="X62" i="11"/>
  <c r="F63" i="11" s="1"/>
  <c r="O54" i="10"/>
  <c r="X61" i="10"/>
  <c r="F62" i="10" s="1"/>
  <c r="Y61" i="10"/>
  <c r="G62" i="10" s="1"/>
  <c r="S60" i="1"/>
  <c r="Q60" i="1"/>
  <c r="B61" i="1" s="1"/>
  <c r="S58" i="12" l="1"/>
  <c r="Q58" i="12"/>
  <c r="B59" i="12" s="1"/>
  <c r="Q55" i="11"/>
  <c r="B56" i="11" s="1"/>
  <c r="S55" i="11"/>
  <c r="S54" i="10"/>
  <c r="Q54" i="10"/>
  <c r="B55" i="10" s="1"/>
  <c r="U67" i="1"/>
  <c r="D61" i="1"/>
  <c r="J61" i="1" s="1"/>
  <c r="M61" i="1" s="1"/>
  <c r="U65" i="12" l="1"/>
  <c r="D59" i="12"/>
  <c r="U62" i="11"/>
  <c r="D56" i="11"/>
  <c r="U61" i="10"/>
  <c r="D55" i="10"/>
  <c r="I55" i="10" s="1"/>
  <c r="L55" i="10" s="1"/>
  <c r="J55" i="10"/>
  <c r="M55" i="10" s="1"/>
  <c r="V68" i="1"/>
  <c r="W68" i="1" s="1"/>
  <c r="K61" i="1"/>
  <c r="N61" i="1" s="1"/>
  <c r="P61" i="1" s="1"/>
  <c r="R61" i="1" s="1"/>
  <c r="C62" i="1" s="1"/>
  <c r="E68" i="1"/>
  <c r="I61" i="1"/>
  <c r="L61" i="1" s="1"/>
  <c r="V66" i="12" l="1"/>
  <c r="W66" i="12" s="1"/>
  <c r="E66" i="12"/>
  <c r="K59" i="12"/>
  <c r="N59" i="12" s="1"/>
  <c r="I59" i="12"/>
  <c r="L59" i="12" s="1"/>
  <c r="J59" i="12"/>
  <c r="M59" i="12" s="1"/>
  <c r="K56" i="11"/>
  <c r="N56" i="11" s="1"/>
  <c r="J56" i="11"/>
  <c r="M56" i="11" s="1"/>
  <c r="V63" i="11"/>
  <c r="W63" i="11" s="1"/>
  <c r="E63" i="11"/>
  <c r="I56" i="11"/>
  <c r="L56" i="11" s="1"/>
  <c r="K55" i="10"/>
  <c r="N55" i="10"/>
  <c r="O55" i="10" s="1"/>
  <c r="V62" i="10"/>
  <c r="W62" i="10" s="1"/>
  <c r="E62" i="10"/>
  <c r="X68" i="1"/>
  <c r="F69" i="1" s="1"/>
  <c r="Y68" i="1"/>
  <c r="G69" i="1" s="1"/>
  <c r="O61" i="1"/>
  <c r="S61" i="1" s="1"/>
  <c r="O59" i="12" l="1"/>
  <c r="P59" i="12"/>
  <c r="R59" i="12" s="1"/>
  <c r="C60" i="12" s="1"/>
  <c r="Y66" i="12"/>
  <c r="G67" i="12" s="1"/>
  <c r="X66" i="12"/>
  <c r="F67" i="12" s="1"/>
  <c r="S59" i="12"/>
  <c r="Q59" i="12"/>
  <c r="B60" i="12" s="1"/>
  <c r="O56" i="11"/>
  <c r="Y63" i="11"/>
  <c r="G64" i="11" s="1"/>
  <c r="X63" i="11"/>
  <c r="F64" i="11" s="1"/>
  <c r="P56" i="11"/>
  <c r="R56" i="11" s="1"/>
  <c r="C57" i="11" s="1"/>
  <c r="Q55" i="10"/>
  <c r="B56" i="10" s="1"/>
  <c r="P55" i="10"/>
  <c r="R55" i="10" s="1"/>
  <c r="C56" i="10" s="1"/>
  <c r="X62" i="10"/>
  <c r="F63" i="10" s="1"/>
  <c r="Y62" i="10"/>
  <c r="G63" i="10" s="1"/>
  <c r="Q61" i="1"/>
  <c r="B62" i="1" s="1"/>
  <c r="U68" i="1"/>
  <c r="D62" i="1"/>
  <c r="U66" i="12" l="1"/>
  <c r="D60" i="12"/>
  <c r="Q56" i="11"/>
  <c r="B57" i="11" s="1"/>
  <c r="S56" i="11"/>
  <c r="S55" i="10"/>
  <c r="I62" i="1"/>
  <c r="L62" i="1" s="1"/>
  <c r="J62" i="1"/>
  <c r="M62" i="1" s="1"/>
  <c r="V69" i="1"/>
  <c r="W69" i="1" s="1"/>
  <c r="K62" i="1"/>
  <c r="N62" i="1" s="1"/>
  <c r="E69" i="1"/>
  <c r="P62" i="1" l="1"/>
  <c r="R62" i="1" s="1"/>
  <c r="C63" i="1" s="1"/>
  <c r="K60" i="12"/>
  <c r="N60" i="12" s="1"/>
  <c r="J60" i="12"/>
  <c r="M60" i="12" s="1"/>
  <c r="V67" i="12"/>
  <c r="W67" i="12" s="1"/>
  <c r="E67" i="12"/>
  <c r="I60" i="12"/>
  <c r="L60" i="12" s="1"/>
  <c r="U63" i="11"/>
  <c r="D57" i="11"/>
  <c r="J57" i="11" s="1"/>
  <c r="M57" i="11" s="1"/>
  <c r="U62" i="10"/>
  <c r="D56" i="10"/>
  <c r="X69" i="1"/>
  <c r="F70" i="1" s="1"/>
  <c r="Y69" i="1"/>
  <c r="G70" i="1" s="1"/>
  <c r="O62" i="1"/>
  <c r="I57" i="11" l="1"/>
  <c r="L57" i="11" s="1"/>
  <c r="X67" i="12"/>
  <c r="F68" i="12" s="1"/>
  <c r="Y67" i="12"/>
  <c r="G68" i="12" s="1"/>
  <c r="O60" i="12"/>
  <c r="P60" i="12"/>
  <c r="R60" i="12" s="1"/>
  <c r="C61" i="12" s="1"/>
  <c r="V64" i="11"/>
  <c r="W64" i="11" s="1"/>
  <c r="E64" i="11"/>
  <c r="K57" i="11"/>
  <c r="N57" i="11" s="1"/>
  <c r="K56" i="10"/>
  <c r="N56" i="10" s="1"/>
  <c r="J56" i="10"/>
  <c r="M56" i="10" s="1"/>
  <c r="I56" i="10"/>
  <c r="L56" i="10" s="1"/>
  <c r="V63" i="10"/>
  <c r="W63" i="10" s="1"/>
  <c r="E63" i="10"/>
  <c r="Q62" i="1"/>
  <c r="B63" i="1" s="1"/>
  <c r="S62" i="1"/>
  <c r="S60" i="12" l="1"/>
  <c r="Q60" i="12"/>
  <c r="B61" i="12" s="1"/>
  <c r="O57" i="11"/>
  <c r="P57" i="11"/>
  <c r="R57" i="11" s="1"/>
  <c r="C58" i="11" s="1"/>
  <c r="X64" i="11"/>
  <c r="F65" i="11" s="1"/>
  <c r="Y64" i="11"/>
  <c r="G65" i="11" s="1"/>
  <c r="O56" i="10"/>
  <c r="P56" i="10"/>
  <c r="R56" i="10" s="1"/>
  <c r="C57" i="10" s="1"/>
  <c r="X63" i="10"/>
  <c r="F64" i="10" s="1"/>
  <c r="Y63" i="10"/>
  <c r="G64" i="10" s="1"/>
  <c r="U69" i="1"/>
  <c r="D63" i="1"/>
  <c r="U67" i="12" l="1"/>
  <c r="D61" i="12"/>
  <c r="J61" i="12" s="1"/>
  <c r="M61" i="12" s="1"/>
  <c r="Q57" i="11"/>
  <c r="B58" i="11" s="1"/>
  <c r="S57" i="11"/>
  <c r="S56" i="10"/>
  <c r="Q56" i="10"/>
  <c r="B57" i="10" s="1"/>
  <c r="V70" i="1"/>
  <c r="W70" i="1" s="1"/>
  <c r="K63" i="1"/>
  <c r="N63" i="1" s="1"/>
  <c r="J63" i="1"/>
  <c r="M63" i="1" s="1"/>
  <c r="I63" i="1"/>
  <c r="L63" i="1" s="1"/>
  <c r="E70" i="1"/>
  <c r="K61" i="12" l="1"/>
  <c r="N61" i="12" s="1"/>
  <c r="P61" i="12" s="1"/>
  <c r="R61" i="12" s="1"/>
  <c r="C62" i="12" s="1"/>
  <c r="V68" i="12"/>
  <c r="W68" i="12" s="1"/>
  <c r="E68" i="12"/>
  <c r="I61" i="12"/>
  <c r="L61" i="12" s="1"/>
  <c r="U64" i="11"/>
  <c r="D58" i="11"/>
  <c r="I58" i="11" s="1"/>
  <c r="L58" i="11" s="1"/>
  <c r="U63" i="10"/>
  <c r="D57" i="10"/>
  <c r="I57" i="10" s="1"/>
  <c r="L57" i="10" s="1"/>
  <c r="O63" i="1"/>
  <c r="Q63" i="1" s="1"/>
  <c r="B64" i="1" s="1"/>
  <c r="Y70" i="1"/>
  <c r="G71" i="1" s="1"/>
  <c r="X70" i="1"/>
  <c r="F71" i="1" s="1"/>
  <c r="P63" i="1"/>
  <c r="R63" i="1" s="1"/>
  <c r="C64" i="1" s="1"/>
  <c r="Y68" i="12" l="1"/>
  <c r="G69" i="12" s="1"/>
  <c r="X68" i="12"/>
  <c r="F69" i="12" s="1"/>
  <c r="O61" i="12"/>
  <c r="K58" i="11"/>
  <c r="N58" i="11" s="1"/>
  <c r="O58" i="11" s="1"/>
  <c r="V65" i="11"/>
  <c r="W65" i="11" s="1"/>
  <c r="E65" i="11"/>
  <c r="J58" i="11"/>
  <c r="M58" i="11" s="1"/>
  <c r="K57" i="10"/>
  <c r="N57" i="10" s="1"/>
  <c r="O57" i="10" s="1"/>
  <c r="J57" i="10"/>
  <c r="M57" i="10" s="1"/>
  <c r="V64" i="10"/>
  <c r="W64" i="10" s="1"/>
  <c r="E64" i="10"/>
  <c r="S63" i="1"/>
  <c r="S61" i="12" l="1"/>
  <c r="Q61" i="12"/>
  <c r="B62" i="12" s="1"/>
  <c r="Q58" i="11"/>
  <c r="B59" i="11" s="1"/>
  <c r="X65" i="11"/>
  <c r="F66" i="11" s="1"/>
  <c r="Y65" i="11"/>
  <c r="G66" i="11" s="1"/>
  <c r="P58" i="11"/>
  <c r="R58" i="11" s="1"/>
  <c r="C59" i="11" s="1"/>
  <c r="Q57" i="10"/>
  <c r="B58" i="10" s="1"/>
  <c r="P57" i="10"/>
  <c r="R57" i="10" s="1"/>
  <c r="C58" i="10" s="1"/>
  <c r="X64" i="10"/>
  <c r="F65" i="10" s="1"/>
  <c r="Y64" i="10"/>
  <c r="G65" i="10" s="1"/>
  <c r="U70" i="1"/>
  <c r="D64" i="1"/>
  <c r="U68" i="12" l="1"/>
  <c r="D62" i="12"/>
  <c r="S58" i="11"/>
  <c r="S57" i="10"/>
  <c r="V71" i="1"/>
  <c r="W71" i="1" s="1"/>
  <c r="K64" i="1"/>
  <c r="N64" i="1" s="1"/>
  <c r="J64" i="1"/>
  <c r="M64" i="1" s="1"/>
  <c r="I64" i="1"/>
  <c r="L64" i="1" s="1"/>
  <c r="E71" i="1"/>
  <c r="K62" i="12" l="1"/>
  <c r="N62" i="12" s="1"/>
  <c r="J62" i="12"/>
  <c r="M62" i="12" s="1"/>
  <c r="V69" i="12"/>
  <c r="W69" i="12" s="1"/>
  <c r="E69" i="12"/>
  <c r="I62" i="12"/>
  <c r="L62" i="12" s="1"/>
  <c r="U65" i="11"/>
  <c r="D59" i="11"/>
  <c r="U64" i="10"/>
  <c r="D58" i="10"/>
  <c r="P64" i="1"/>
  <c r="R64" i="1" s="1"/>
  <c r="C65" i="1" s="1"/>
  <c r="Y71" i="1"/>
  <c r="G72" i="1" s="1"/>
  <c r="X71" i="1"/>
  <c r="F72" i="1" s="1"/>
  <c r="O64" i="1"/>
  <c r="Q64" i="1" s="1"/>
  <c r="B65" i="1" s="1"/>
  <c r="O62" i="12" l="1"/>
  <c r="X69" i="12"/>
  <c r="F70" i="12" s="1"/>
  <c r="Y69" i="12"/>
  <c r="G70" i="12" s="1"/>
  <c r="P62" i="12"/>
  <c r="R62" i="12" s="1"/>
  <c r="C63" i="12" s="1"/>
  <c r="K59" i="11"/>
  <c r="N59" i="11" s="1"/>
  <c r="I59" i="11"/>
  <c r="L59" i="11" s="1"/>
  <c r="J59" i="11"/>
  <c r="M59" i="11" s="1"/>
  <c r="V66" i="11"/>
  <c r="W66" i="11" s="1"/>
  <c r="E66" i="11"/>
  <c r="K58" i="10"/>
  <c r="N58" i="10" s="1"/>
  <c r="I58" i="10"/>
  <c r="L58" i="10" s="1"/>
  <c r="J58" i="10"/>
  <c r="M58" i="10" s="1"/>
  <c r="V65" i="10"/>
  <c r="W65" i="10" s="1"/>
  <c r="E65" i="10"/>
  <c r="S64" i="1"/>
  <c r="U71" i="1" s="1"/>
  <c r="S62" i="12" l="1"/>
  <c r="Q62" i="12"/>
  <c r="B63" i="12" s="1"/>
  <c r="P59" i="11"/>
  <c r="R59" i="11" s="1"/>
  <c r="C60" i="11" s="1"/>
  <c r="O59" i="11"/>
  <c r="X66" i="11"/>
  <c r="F67" i="11" s="1"/>
  <c r="Y66" i="11"/>
  <c r="G67" i="11" s="1"/>
  <c r="P58" i="10"/>
  <c r="R58" i="10" s="1"/>
  <c r="C59" i="10" s="1"/>
  <c r="O58" i="10"/>
  <c r="X65" i="10"/>
  <c r="F66" i="10" s="1"/>
  <c r="Y65" i="10"/>
  <c r="G66" i="10" s="1"/>
  <c r="D65" i="1"/>
  <c r="J65" i="1" s="1"/>
  <c r="M65" i="1" s="1"/>
  <c r="V72" i="1"/>
  <c r="W72" i="1" s="1"/>
  <c r="K65" i="1"/>
  <c r="N65" i="1" s="1"/>
  <c r="E72" i="1"/>
  <c r="I65" i="1"/>
  <c r="L65" i="1" s="1"/>
  <c r="U69" i="12" l="1"/>
  <c r="D63" i="12"/>
  <c r="Q59" i="11"/>
  <c r="B60" i="11" s="1"/>
  <c r="S59" i="11"/>
  <c r="S58" i="10"/>
  <c r="Q58" i="10"/>
  <c r="B59" i="10" s="1"/>
  <c r="Y72" i="1"/>
  <c r="G73" i="1" s="1"/>
  <c r="X72" i="1"/>
  <c r="F73" i="1" s="1"/>
  <c r="O65" i="1"/>
  <c r="P65" i="1"/>
  <c r="R65" i="1" s="1"/>
  <c r="C66" i="1" s="1"/>
  <c r="K63" i="12" l="1"/>
  <c r="N63" i="12" s="1"/>
  <c r="J63" i="12"/>
  <c r="M63" i="12" s="1"/>
  <c r="V70" i="12"/>
  <c r="W70" i="12" s="1"/>
  <c r="E70" i="12"/>
  <c r="I63" i="12"/>
  <c r="L63" i="12" s="1"/>
  <c r="U66" i="11"/>
  <c r="D60" i="11"/>
  <c r="I60" i="11" s="1"/>
  <c r="L60" i="11" s="1"/>
  <c r="U65" i="10"/>
  <c r="D59" i="10"/>
  <c r="J59" i="10" s="1"/>
  <c r="M59" i="10" s="1"/>
  <c r="Q65" i="1"/>
  <c r="B66" i="1" s="1"/>
  <c r="S65" i="1"/>
  <c r="P63" i="12" l="1"/>
  <c r="R63" i="12" s="1"/>
  <c r="C64" i="12" s="1"/>
  <c r="O63" i="12"/>
  <c r="X70" i="12"/>
  <c r="F71" i="12" s="1"/>
  <c r="Y70" i="12"/>
  <c r="G71" i="12" s="1"/>
  <c r="K60" i="11"/>
  <c r="N60" i="11" s="1"/>
  <c r="O60" i="11" s="1"/>
  <c r="J60" i="11"/>
  <c r="M60" i="11" s="1"/>
  <c r="V67" i="11"/>
  <c r="W67" i="11" s="1"/>
  <c r="E67" i="11"/>
  <c r="K59" i="10"/>
  <c r="N59" i="10"/>
  <c r="P59" i="10" s="1"/>
  <c r="R59" i="10" s="1"/>
  <c r="C60" i="10" s="1"/>
  <c r="V66" i="10"/>
  <c r="W66" i="10" s="1"/>
  <c r="E66" i="10"/>
  <c r="I59" i="10"/>
  <c r="L59" i="10" s="1"/>
  <c r="O59" i="10" s="1"/>
  <c r="U72" i="1"/>
  <c r="D66" i="1"/>
  <c r="I66" i="1" s="1"/>
  <c r="L66" i="1" s="1"/>
  <c r="S63" i="12" l="1"/>
  <c r="Q63" i="12"/>
  <c r="B64" i="12" s="1"/>
  <c r="Q60" i="11"/>
  <c r="B61" i="11" s="1"/>
  <c r="P60" i="11"/>
  <c r="R60" i="11" s="1"/>
  <c r="C61" i="11" s="1"/>
  <c r="Y67" i="11"/>
  <c r="G68" i="11" s="1"/>
  <c r="X67" i="11"/>
  <c r="F68" i="11" s="1"/>
  <c r="S59" i="10"/>
  <c r="Q59" i="10"/>
  <c r="B60" i="10" s="1"/>
  <c r="X66" i="10"/>
  <c r="F67" i="10" s="1"/>
  <c r="Y66" i="10"/>
  <c r="G67" i="10" s="1"/>
  <c r="V73" i="1"/>
  <c r="W73" i="1" s="1"/>
  <c r="K66" i="1"/>
  <c r="N66" i="1" s="1"/>
  <c r="O66" i="1" s="1"/>
  <c r="J66" i="1"/>
  <c r="M66" i="1" s="1"/>
  <c r="E73" i="1"/>
  <c r="U70" i="12" l="1"/>
  <c r="D64" i="12"/>
  <c r="S60" i="11"/>
  <c r="U66" i="10"/>
  <c r="D60" i="10"/>
  <c r="I60" i="10" s="1"/>
  <c r="L60" i="10" s="1"/>
  <c r="J60" i="10"/>
  <c r="M60" i="10" s="1"/>
  <c r="X73" i="1"/>
  <c r="F74" i="1" s="1"/>
  <c r="Y73" i="1"/>
  <c r="G74" i="1" s="1"/>
  <c r="Q66" i="1"/>
  <c r="B67" i="1" s="1"/>
  <c r="P66" i="1"/>
  <c r="R66" i="1" s="1"/>
  <c r="C67" i="1" s="1"/>
  <c r="K64" i="12" l="1"/>
  <c r="N64" i="12" s="1"/>
  <c r="J64" i="12"/>
  <c r="M64" i="12" s="1"/>
  <c r="V71" i="12"/>
  <c r="W71" i="12" s="1"/>
  <c r="E71" i="12"/>
  <c r="I64" i="12"/>
  <c r="L64" i="12" s="1"/>
  <c r="U67" i="11"/>
  <c r="D61" i="11"/>
  <c r="K60" i="10"/>
  <c r="N60" i="10" s="1"/>
  <c r="V67" i="10"/>
  <c r="W67" i="10" s="1"/>
  <c r="E67" i="10"/>
  <c r="S66" i="1"/>
  <c r="Y71" i="12" l="1"/>
  <c r="G72" i="12" s="1"/>
  <c r="X71" i="12"/>
  <c r="F72" i="12" s="1"/>
  <c r="O64" i="12"/>
  <c r="P64" i="12"/>
  <c r="R64" i="12" s="1"/>
  <c r="C65" i="12" s="1"/>
  <c r="K61" i="11"/>
  <c r="N61" i="11" s="1"/>
  <c r="I61" i="11"/>
  <c r="L61" i="11" s="1"/>
  <c r="J61" i="11"/>
  <c r="M61" i="11" s="1"/>
  <c r="V68" i="11"/>
  <c r="W68" i="11" s="1"/>
  <c r="E68" i="11"/>
  <c r="P60" i="10"/>
  <c r="R60" i="10" s="1"/>
  <c r="C61" i="10" s="1"/>
  <c r="O60" i="10"/>
  <c r="X67" i="10"/>
  <c r="F68" i="10" s="1"/>
  <c r="Y67" i="10"/>
  <c r="G68" i="10" s="1"/>
  <c r="U73" i="1"/>
  <c r="D67" i="1"/>
  <c r="S64" i="12" l="1"/>
  <c r="Q64" i="12"/>
  <c r="B65" i="12" s="1"/>
  <c r="O61" i="11"/>
  <c r="P61" i="11"/>
  <c r="R61" i="11" s="1"/>
  <c r="C62" i="11" s="1"/>
  <c r="X68" i="11"/>
  <c r="F69" i="11" s="1"/>
  <c r="Y68" i="11"/>
  <c r="G69" i="11" s="1"/>
  <c r="S60" i="10"/>
  <c r="Q60" i="10"/>
  <c r="B61" i="10" s="1"/>
  <c r="V74" i="1"/>
  <c r="W74" i="1" s="1"/>
  <c r="K67" i="1"/>
  <c r="N67" i="1" s="1"/>
  <c r="J67" i="1"/>
  <c r="M67" i="1" s="1"/>
  <c r="I67" i="1"/>
  <c r="L67" i="1" s="1"/>
  <c r="E74" i="1"/>
  <c r="U71" i="12" l="1"/>
  <c r="D65" i="12"/>
  <c r="Q61" i="11"/>
  <c r="B62" i="11" s="1"/>
  <c r="S61" i="11"/>
  <c r="U67" i="10"/>
  <c r="D61" i="10"/>
  <c r="X74" i="1"/>
  <c r="F75" i="1" s="1"/>
  <c r="Y74" i="1"/>
  <c r="G75" i="1" s="1"/>
  <c r="O67" i="1"/>
  <c r="Q67" i="1" s="1"/>
  <c r="B68" i="1" s="1"/>
  <c r="P67" i="1"/>
  <c r="R67" i="1" s="1"/>
  <c r="C68" i="1" s="1"/>
  <c r="K65" i="12" l="1"/>
  <c r="N65" i="12"/>
  <c r="V72" i="12"/>
  <c r="W72" i="12" s="1"/>
  <c r="E72" i="12"/>
  <c r="J65" i="12"/>
  <c r="M65" i="12" s="1"/>
  <c r="P65" i="12" s="1"/>
  <c r="R65" i="12" s="1"/>
  <c r="C66" i="12" s="1"/>
  <c r="I65" i="12"/>
  <c r="L65" i="12" s="1"/>
  <c r="O65" i="12" s="1"/>
  <c r="U68" i="11"/>
  <c r="D62" i="11"/>
  <c r="I62" i="11" s="1"/>
  <c r="L62" i="11" s="1"/>
  <c r="K61" i="10"/>
  <c r="N61" i="10" s="1"/>
  <c r="V68" i="10"/>
  <c r="W68" i="10" s="1"/>
  <c r="E68" i="10"/>
  <c r="J61" i="10"/>
  <c r="M61" i="10" s="1"/>
  <c r="I61" i="10"/>
  <c r="L61" i="10" s="1"/>
  <c r="S67" i="1"/>
  <c r="S65" i="12" l="1"/>
  <c r="Q65" i="12"/>
  <c r="B66" i="12" s="1"/>
  <c r="Y72" i="12"/>
  <c r="G73" i="12" s="1"/>
  <c r="X72" i="12"/>
  <c r="F73" i="12" s="1"/>
  <c r="V69" i="11"/>
  <c r="W69" i="11" s="1"/>
  <c r="E69" i="11"/>
  <c r="K62" i="11"/>
  <c r="N62" i="11" s="1"/>
  <c r="O62" i="11" s="1"/>
  <c r="J62" i="11"/>
  <c r="M62" i="11" s="1"/>
  <c r="X68" i="10"/>
  <c r="F69" i="10" s="1"/>
  <c r="Y68" i="10"/>
  <c r="G69" i="10" s="1"/>
  <c r="O61" i="10"/>
  <c r="P61" i="10"/>
  <c r="R61" i="10" s="1"/>
  <c r="C62" i="10" s="1"/>
  <c r="U74" i="1"/>
  <c r="D68" i="1"/>
  <c r="U72" i="12" l="1"/>
  <c r="D66" i="12"/>
  <c r="Q62" i="11"/>
  <c r="B63" i="11" s="1"/>
  <c r="P62" i="11"/>
  <c r="R62" i="11" s="1"/>
  <c r="C63" i="11" s="1"/>
  <c r="Y69" i="11"/>
  <c r="G70" i="11" s="1"/>
  <c r="X69" i="11"/>
  <c r="F70" i="11" s="1"/>
  <c r="Q61" i="10"/>
  <c r="B62" i="10" s="1"/>
  <c r="S61" i="10"/>
  <c r="V75" i="1"/>
  <c r="W75" i="1" s="1"/>
  <c r="K68" i="1"/>
  <c r="N68" i="1" s="1"/>
  <c r="J68" i="1"/>
  <c r="M68" i="1" s="1"/>
  <c r="I68" i="1"/>
  <c r="L68" i="1" s="1"/>
  <c r="E75" i="1"/>
  <c r="V73" i="12" l="1"/>
  <c r="W73" i="12" s="1"/>
  <c r="E73" i="12"/>
  <c r="K66" i="12"/>
  <c r="N66" i="12" s="1"/>
  <c r="J66" i="12"/>
  <c r="M66" i="12" s="1"/>
  <c r="I66" i="12"/>
  <c r="L66" i="12" s="1"/>
  <c r="S62" i="11"/>
  <c r="U68" i="10"/>
  <c r="D62" i="10"/>
  <c r="P68" i="1"/>
  <c r="R68" i="1" s="1"/>
  <c r="C69" i="1" s="1"/>
  <c r="O68" i="1"/>
  <c r="S68" i="1" s="1"/>
  <c r="X75" i="1"/>
  <c r="F76" i="1" s="1"/>
  <c r="Y75" i="1"/>
  <c r="G76" i="1" s="1"/>
  <c r="O66" i="12" l="1"/>
  <c r="X73" i="12"/>
  <c r="F74" i="12" s="1"/>
  <c r="Y73" i="12"/>
  <c r="G74" i="12" s="1"/>
  <c r="P66" i="12"/>
  <c r="R66" i="12" s="1"/>
  <c r="C67" i="12" s="1"/>
  <c r="U69" i="11"/>
  <c r="D63" i="11"/>
  <c r="K62" i="10"/>
  <c r="N62" i="10" s="1"/>
  <c r="V69" i="10"/>
  <c r="W69" i="10" s="1"/>
  <c r="E69" i="10"/>
  <c r="J62" i="10"/>
  <c r="M62" i="10" s="1"/>
  <c r="I62" i="10"/>
  <c r="L62" i="10" s="1"/>
  <c r="Q68" i="1"/>
  <c r="B69" i="1" s="1"/>
  <c r="U75" i="1"/>
  <c r="D69" i="1"/>
  <c r="S66" i="12" l="1"/>
  <c r="Q66" i="12"/>
  <c r="B67" i="12" s="1"/>
  <c r="K63" i="11"/>
  <c r="N63" i="11" s="1"/>
  <c r="I63" i="11"/>
  <c r="L63" i="11" s="1"/>
  <c r="J63" i="11"/>
  <c r="M63" i="11" s="1"/>
  <c r="V70" i="11"/>
  <c r="W70" i="11" s="1"/>
  <c r="E70" i="11"/>
  <c r="Y69" i="10"/>
  <c r="G70" i="10" s="1"/>
  <c r="X69" i="10"/>
  <c r="F70" i="10" s="1"/>
  <c r="O62" i="10"/>
  <c r="P62" i="10"/>
  <c r="R62" i="10" s="1"/>
  <c r="C63" i="10" s="1"/>
  <c r="J69" i="1"/>
  <c r="M69" i="1" s="1"/>
  <c r="V76" i="1"/>
  <c r="W76" i="1" s="1"/>
  <c r="K69" i="1"/>
  <c r="N69" i="1" s="1"/>
  <c r="E76" i="1"/>
  <c r="I69" i="1"/>
  <c r="L69" i="1" s="1"/>
  <c r="U73" i="12" l="1"/>
  <c r="D67" i="12"/>
  <c r="J67" i="12" s="1"/>
  <c r="M67" i="12" s="1"/>
  <c r="O63" i="11"/>
  <c r="P63" i="11"/>
  <c r="R63" i="11" s="1"/>
  <c r="C64" i="11" s="1"/>
  <c r="X70" i="11"/>
  <c r="F71" i="11" s="1"/>
  <c r="Y70" i="11"/>
  <c r="G71" i="11" s="1"/>
  <c r="S62" i="10"/>
  <c r="Q62" i="10"/>
  <c r="B63" i="10" s="1"/>
  <c r="P69" i="1"/>
  <c r="R69" i="1" s="1"/>
  <c r="C70" i="1" s="1"/>
  <c r="O69" i="1"/>
  <c r="Q69" i="1" s="1"/>
  <c r="B70" i="1" s="1"/>
  <c r="Y76" i="1"/>
  <c r="G77" i="1" s="1"/>
  <c r="X76" i="1"/>
  <c r="F77" i="1" s="1"/>
  <c r="V74" i="12" l="1"/>
  <c r="W74" i="12" s="1"/>
  <c r="E74" i="12"/>
  <c r="K67" i="12"/>
  <c r="N67" i="12" s="1"/>
  <c r="P67" i="12" s="1"/>
  <c r="R67" i="12" s="1"/>
  <c r="C68" i="12" s="1"/>
  <c r="I67" i="12"/>
  <c r="L67" i="12" s="1"/>
  <c r="Q63" i="11"/>
  <c r="B64" i="11" s="1"/>
  <c r="S63" i="11"/>
  <c r="U69" i="10"/>
  <c r="D63" i="10"/>
  <c r="S69" i="1"/>
  <c r="U76" i="1"/>
  <c r="D70" i="1"/>
  <c r="O67" i="12" l="1"/>
  <c r="S67" i="12"/>
  <c r="Q67" i="12"/>
  <c r="B68" i="12" s="1"/>
  <c r="X74" i="12"/>
  <c r="F75" i="12" s="1"/>
  <c r="Y74" i="12"/>
  <c r="G75" i="12" s="1"/>
  <c r="U70" i="11"/>
  <c r="D64" i="11"/>
  <c r="I64" i="11" s="1"/>
  <c r="L64" i="11" s="1"/>
  <c r="K63" i="10"/>
  <c r="N63" i="10" s="1"/>
  <c r="V70" i="10"/>
  <c r="W70" i="10" s="1"/>
  <c r="E70" i="10"/>
  <c r="I63" i="10"/>
  <c r="L63" i="10" s="1"/>
  <c r="J63" i="10"/>
  <c r="M63" i="10" s="1"/>
  <c r="V77" i="1"/>
  <c r="W77" i="1" s="1"/>
  <c r="E77" i="1"/>
  <c r="K70" i="1"/>
  <c r="N70" i="1" s="1"/>
  <c r="J70" i="1"/>
  <c r="M70" i="1" s="1"/>
  <c r="I70" i="1"/>
  <c r="L70" i="1" s="1"/>
  <c r="O63" i="10" l="1"/>
  <c r="P63" i="10"/>
  <c r="R63" i="10" s="1"/>
  <c r="C64" i="10" s="1"/>
  <c r="U74" i="12"/>
  <c r="D68" i="12"/>
  <c r="I68" i="12" s="1"/>
  <c r="L68" i="12" s="1"/>
  <c r="J68" i="12"/>
  <c r="M68" i="12" s="1"/>
  <c r="K64" i="11"/>
  <c r="N64" i="11" s="1"/>
  <c r="O64" i="11" s="1"/>
  <c r="V71" i="11"/>
  <c r="W71" i="11" s="1"/>
  <c r="E71" i="11"/>
  <c r="J64" i="11"/>
  <c r="M64" i="11" s="1"/>
  <c r="Q63" i="10"/>
  <c r="B64" i="10" s="1"/>
  <c r="Y70" i="10"/>
  <c r="G71" i="10" s="1"/>
  <c r="X70" i="10"/>
  <c r="F71" i="10" s="1"/>
  <c r="P70" i="1"/>
  <c r="R70" i="1" s="1"/>
  <c r="C71" i="1" s="1"/>
  <c r="Y77" i="1"/>
  <c r="G78" i="1" s="1"/>
  <c r="X77" i="1"/>
  <c r="F78" i="1" s="1"/>
  <c r="O70" i="1"/>
  <c r="S63" i="10" l="1"/>
  <c r="K68" i="12"/>
  <c r="N68" i="12" s="1"/>
  <c r="V75" i="12"/>
  <c r="W75" i="12" s="1"/>
  <c r="E75" i="12"/>
  <c r="Q64" i="11"/>
  <c r="B65" i="11" s="1"/>
  <c r="Y71" i="11"/>
  <c r="G72" i="11" s="1"/>
  <c r="X71" i="11"/>
  <c r="F72" i="11" s="1"/>
  <c r="P64" i="11"/>
  <c r="R64" i="11" s="1"/>
  <c r="C65" i="11" s="1"/>
  <c r="U70" i="10"/>
  <c r="D64" i="10"/>
  <c r="Q70" i="1"/>
  <c r="B71" i="1" s="1"/>
  <c r="S70" i="1"/>
  <c r="O68" i="12" l="1"/>
  <c r="P68" i="12"/>
  <c r="R68" i="12" s="1"/>
  <c r="C69" i="12" s="1"/>
  <c r="X75" i="12"/>
  <c r="F76" i="12" s="1"/>
  <c r="Y75" i="12"/>
  <c r="G76" i="12" s="1"/>
  <c r="S64" i="11"/>
  <c r="K64" i="10"/>
  <c r="N64" i="10" s="1"/>
  <c r="J64" i="10"/>
  <c r="M64" i="10" s="1"/>
  <c r="V71" i="10"/>
  <c r="W71" i="10" s="1"/>
  <c r="E71" i="10"/>
  <c r="I64" i="10"/>
  <c r="L64" i="10" s="1"/>
  <c r="U77" i="1"/>
  <c r="D71" i="1"/>
  <c r="J71" i="1" s="1"/>
  <c r="M71" i="1" s="1"/>
  <c r="S68" i="12" l="1"/>
  <c r="Q68" i="12"/>
  <c r="B69" i="12" s="1"/>
  <c r="U71" i="11"/>
  <c r="D65" i="11"/>
  <c r="X71" i="10"/>
  <c r="F72" i="10" s="1"/>
  <c r="Y71" i="10"/>
  <c r="G72" i="10" s="1"/>
  <c r="P64" i="10"/>
  <c r="R64" i="10" s="1"/>
  <c r="C65" i="10" s="1"/>
  <c r="O64" i="10"/>
  <c r="V78" i="1"/>
  <c r="W78" i="1" s="1"/>
  <c r="K71" i="1"/>
  <c r="N71" i="1" s="1"/>
  <c r="P71" i="1" s="1"/>
  <c r="R71" i="1" s="1"/>
  <c r="C72" i="1" s="1"/>
  <c r="I71" i="1"/>
  <c r="L71" i="1" s="1"/>
  <c r="E78" i="1"/>
  <c r="U75" i="12" l="1"/>
  <c r="D69" i="12"/>
  <c r="K65" i="11"/>
  <c r="N65" i="11" s="1"/>
  <c r="I65" i="11"/>
  <c r="L65" i="11" s="1"/>
  <c r="J65" i="11"/>
  <c r="M65" i="11" s="1"/>
  <c r="V72" i="11"/>
  <c r="W72" i="11" s="1"/>
  <c r="E72" i="11"/>
  <c r="S64" i="10"/>
  <c r="Q64" i="10"/>
  <c r="B65" i="10" s="1"/>
  <c r="Y78" i="1"/>
  <c r="G79" i="1" s="1"/>
  <c r="X78" i="1"/>
  <c r="F79" i="1" s="1"/>
  <c r="O71" i="1"/>
  <c r="S71" i="1" s="1"/>
  <c r="K69" i="12" l="1"/>
  <c r="N69" i="12" s="1"/>
  <c r="J69" i="12"/>
  <c r="M69" i="12" s="1"/>
  <c r="V76" i="12"/>
  <c r="W76" i="12" s="1"/>
  <c r="E76" i="12"/>
  <c r="I69" i="12"/>
  <c r="L69" i="12" s="1"/>
  <c r="P65" i="11"/>
  <c r="R65" i="11" s="1"/>
  <c r="C66" i="11" s="1"/>
  <c r="O65" i="11"/>
  <c r="Y72" i="11"/>
  <c r="G73" i="11" s="1"/>
  <c r="X72" i="11"/>
  <c r="F73" i="11" s="1"/>
  <c r="U71" i="10"/>
  <c r="D65" i="10"/>
  <c r="I65" i="10"/>
  <c r="L65" i="10"/>
  <c r="Q71" i="1"/>
  <c r="B72" i="1" s="1"/>
  <c r="U78" i="1"/>
  <c r="D72" i="1"/>
  <c r="J72" i="1" s="1"/>
  <c r="M72" i="1" s="1"/>
  <c r="P69" i="12" l="1"/>
  <c r="R69" i="12" s="1"/>
  <c r="C70" i="12" s="1"/>
  <c r="X76" i="12"/>
  <c r="F77" i="12" s="1"/>
  <c r="Y76" i="12"/>
  <c r="G77" i="12" s="1"/>
  <c r="O69" i="12"/>
  <c r="Q65" i="11"/>
  <c r="B66" i="11" s="1"/>
  <c r="S65" i="11"/>
  <c r="K65" i="10"/>
  <c r="N65" i="10" s="1"/>
  <c r="O65" i="10" s="1"/>
  <c r="J65" i="10"/>
  <c r="M65" i="10" s="1"/>
  <c r="V72" i="10"/>
  <c r="W72" i="10" s="1"/>
  <c r="E72" i="10"/>
  <c r="V79" i="1"/>
  <c r="W79" i="1" s="1"/>
  <c r="E79" i="1"/>
  <c r="K72" i="1"/>
  <c r="N72" i="1" s="1"/>
  <c r="P72" i="1" s="1"/>
  <c r="R72" i="1" s="1"/>
  <c r="C73" i="1" s="1"/>
  <c r="I72" i="1"/>
  <c r="L72" i="1" s="1"/>
  <c r="S69" i="12" l="1"/>
  <c r="Q69" i="12"/>
  <c r="B70" i="12" s="1"/>
  <c r="U72" i="11"/>
  <c r="D66" i="11"/>
  <c r="Q65" i="10"/>
  <c r="B66" i="10" s="1"/>
  <c r="P65" i="10"/>
  <c r="R65" i="10" s="1"/>
  <c r="C66" i="10" s="1"/>
  <c r="X72" i="10"/>
  <c r="F73" i="10" s="1"/>
  <c r="Y72" i="10"/>
  <c r="G73" i="10" s="1"/>
  <c r="X79" i="1"/>
  <c r="F80" i="1" s="1"/>
  <c r="Y79" i="1"/>
  <c r="G80" i="1" s="1"/>
  <c r="O72" i="1"/>
  <c r="U76" i="12" l="1"/>
  <c r="D70" i="12"/>
  <c r="V73" i="11"/>
  <c r="W73" i="11" s="1"/>
  <c r="E73" i="11"/>
  <c r="K66" i="11"/>
  <c r="N66" i="11" s="1"/>
  <c r="I66" i="11"/>
  <c r="L66" i="11" s="1"/>
  <c r="J66" i="11"/>
  <c r="M66" i="11" s="1"/>
  <c r="S65" i="10"/>
  <c r="Q72" i="1"/>
  <c r="B73" i="1" s="1"/>
  <c r="S72" i="1"/>
  <c r="K70" i="12" l="1"/>
  <c r="N70" i="12" s="1"/>
  <c r="V77" i="12"/>
  <c r="W77" i="12" s="1"/>
  <c r="E77" i="12"/>
  <c r="J70" i="12"/>
  <c r="M70" i="12" s="1"/>
  <c r="I70" i="12"/>
  <c r="L70" i="12" s="1"/>
  <c r="O66" i="11"/>
  <c r="P66" i="11"/>
  <c r="R66" i="11" s="1"/>
  <c r="C67" i="11" s="1"/>
  <c r="Y73" i="11"/>
  <c r="G74" i="11" s="1"/>
  <c r="X73" i="11"/>
  <c r="F74" i="11" s="1"/>
  <c r="U72" i="10"/>
  <c r="D66" i="10"/>
  <c r="U79" i="1"/>
  <c r="D73" i="1"/>
  <c r="I73" i="1" s="1"/>
  <c r="L73" i="1" s="1"/>
  <c r="P70" i="12" l="1"/>
  <c r="R70" i="12" s="1"/>
  <c r="C71" i="12" s="1"/>
  <c r="O70" i="12"/>
  <c r="S70" i="12" s="1"/>
  <c r="Y77" i="12"/>
  <c r="G78" i="12" s="1"/>
  <c r="X77" i="12"/>
  <c r="F78" i="12" s="1"/>
  <c r="Q66" i="11"/>
  <c r="B67" i="11" s="1"/>
  <c r="S66" i="11"/>
  <c r="K66" i="10"/>
  <c r="N66" i="10" s="1"/>
  <c r="J66" i="10"/>
  <c r="M66" i="10" s="1"/>
  <c r="I66" i="10"/>
  <c r="L66" i="10" s="1"/>
  <c r="V73" i="10"/>
  <c r="W73" i="10" s="1"/>
  <c r="E73" i="10"/>
  <c r="J73" i="1"/>
  <c r="M73" i="1" s="1"/>
  <c r="V80" i="1"/>
  <c r="W80" i="1" s="1"/>
  <c r="K73" i="1"/>
  <c r="N73" i="1" s="1"/>
  <c r="O73" i="1" s="1"/>
  <c r="E80" i="1"/>
  <c r="Q70" i="12" l="1"/>
  <c r="B71" i="12" s="1"/>
  <c r="U77" i="12"/>
  <c r="D71" i="12"/>
  <c r="I71" i="12" s="1"/>
  <c r="L71" i="12" s="1"/>
  <c r="U73" i="11"/>
  <c r="D67" i="11"/>
  <c r="I67" i="11" s="1"/>
  <c r="L67" i="11" s="1"/>
  <c r="O66" i="10"/>
  <c r="P66" i="10"/>
  <c r="R66" i="10" s="1"/>
  <c r="C67" i="10" s="1"/>
  <c r="X73" i="10"/>
  <c r="F74" i="10" s="1"/>
  <c r="Y73" i="10"/>
  <c r="G74" i="10" s="1"/>
  <c r="Y80" i="1"/>
  <c r="G81" i="1" s="1"/>
  <c r="X80" i="1"/>
  <c r="F81" i="1" s="1"/>
  <c r="Q73" i="1"/>
  <c r="B74" i="1" s="1"/>
  <c r="P73" i="1"/>
  <c r="R73" i="1" s="1"/>
  <c r="C74" i="1" s="1"/>
  <c r="J67" i="11" l="1"/>
  <c r="M67" i="11" s="1"/>
  <c r="K71" i="12"/>
  <c r="N71" i="12" s="1"/>
  <c r="O71" i="12" s="1"/>
  <c r="J71" i="12"/>
  <c r="M71" i="12" s="1"/>
  <c r="V78" i="12"/>
  <c r="W78" i="12" s="1"/>
  <c r="E78" i="12"/>
  <c r="K67" i="11"/>
  <c r="N67" i="11" s="1"/>
  <c r="V74" i="11"/>
  <c r="W74" i="11" s="1"/>
  <c r="E74" i="11"/>
  <c r="S66" i="10"/>
  <c r="Q66" i="10"/>
  <c r="B67" i="10" s="1"/>
  <c r="S73" i="1"/>
  <c r="Q71" i="12" l="1"/>
  <c r="B72" i="12" s="1"/>
  <c r="P71" i="12"/>
  <c r="R71" i="12" s="1"/>
  <c r="C72" i="12" s="1"/>
  <c r="X78" i="12"/>
  <c r="F79" i="12" s="1"/>
  <c r="Y78" i="12"/>
  <c r="G79" i="12" s="1"/>
  <c r="O67" i="11"/>
  <c r="P67" i="11"/>
  <c r="R67" i="11" s="1"/>
  <c r="C68" i="11" s="1"/>
  <c r="Y74" i="11"/>
  <c r="G75" i="11" s="1"/>
  <c r="X74" i="11"/>
  <c r="F75" i="11" s="1"/>
  <c r="U73" i="10"/>
  <c r="D67" i="10"/>
  <c r="J67" i="10" s="1"/>
  <c r="M67" i="10" s="1"/>
  <c r="U80" i="1"/>
  <c r="D74" i="1"/>
  <c r="S71" i="12" l="1"/>
  <c r="Q67" i="11"/>
  <c r="B68" i="11" s="1"/>
  <c r="S67" i="11"/>
  <c r="K67" i="10"/>
  <c r="N67" i="10" s="1"/>
  <c r="P67" i="10" s="1"/>
  <c r="R67" i="10" s="1"/>
  <c r="C68" i="10" s="1"/>
  <c r="V74" i="10"/>
  <c r="W74" i="10" s="1"/>
  <c r="E74" i="10"/>
  <c r="I67" i="10"/>
  <c r="L67" i="10" s="1"/>
  <c r="V81" i="1"/>
  <c r="W81" i="1" s="1"/>
  <c r="K74" i="1"/>
  <c r="N74" i="1" s="1"/>
  <c r="J74" i="1"/>
  <c r="M74" i="1" s="1"/>
  <c r="I74" i="1"/>
  <c r="L74" i="1" s="1"/>
  <c r="E81" i="1"/>
  <c r="U78" i="12" l="1"/>
  <c r="D72" i="12"/>
  <c r="U74" i="11"/>
  <c r="D68" i="11"/>
  <c r="O67" i="10"/>
  <c r="X74" i="10"/>
  <c r="F75" i="10" s="1"/>
  <c r="Y74" i="10"/>
  <c r="G75" i="10" s="1"/>
  <c r="X81" i="1"/>
  <c r="F82" i="1" s="1"/>
  <c r="Y81" i="1"/>
  <c r="G82" i="1" s="1"/>
  <c r="P74" i="1"/>
  <c r="R74" i="1" s="1"/>
  <c r="C75" i="1" s="1"/>
  <c r="O74" i="1"/>
  <c r="Q74" i="1" s="1"/>
  <c r="B75" i="1" s="1"/>
  <c r="K72" i="12" l="1"/>
  <c r="N72" i="12"/>
  <c r="J72" i="12"/>
  <c r="M72" i="12" s="1"/>
  <c r="I72" i="12"/>
  <c r="L72" i="12" s="1"/>
  <c r="O72" i="12" s="1"/>
  <c r="V79" i="12"/>
  <c r="W79" i="12" s="1"/>
  <c r="E79" i="12"/>
  <c r="K68" i="11"/>
  <c r="N68" i="11" s="1"/>
  <c r="V75" i="11"/>
  <c r="W75" i="11" s="1"/>
  <c r="E75" i="11"/>
  <c r="J68" i="11"/>
  <c r="M68" i="11" s="1"/>
  <c r="I68" i="11"/>
  <c r="L68" i="11" s="1"/>
  <c r="S67" i="10"/>
  <c r="Q67" i="10"/>
  <c r="B68" i="10" s="1"/>
  <c r="S74" i="1"/>
  <c r="U81" i="1" s="1"/>
  <c r="P72" i="12" l="1"/>
  <c r="R72" i="12" s="1"/>
  <c r="C73" i="12" s="1"/>
  <c r="S72" i="12"/>
  <c r="Q72" i="12"/>
  <c r="B73" i="12" s="1"/>
  <c r="Y79" i="12"/>
  <c r="G80" i="12" s="1"/>
  <c r="X79" i="12"/>
  <c r="F80" i="12" s="1"/>
  <c r="O68" i="11"/>
  <c r="P68" i="11"/>
  <c r="R68" i="11" s="1"/>
  <c r="C69" i="11" s="1"/>
  <c r="X75" i="11"/>
  <c r="F76" i="11" s="1"/>
  <c r="Y75" i="11"/>
  <c r="G76" i="11" s="1"/>
  <c r="U74" i="10"/>
  <c r="D68" i="10"/>
  <c r="D75" i="1"/>
  <c r="I75" i="1" s="1"/>
  <c r="L75" i="1" s="1"/>
  <c r="V82" i="1"/>
  <c r="W82" i="1" s="1"/>
  <c r="J75" i="1"/>
  <c r="M75" i="1" s="1"/>
  <c r="E82" i="1"/>
  <c r="K75" i="1" l="1"/>
  <c r="N75" i="1" s="1"/>
  <c r="O75" i="1" s="1"/>
  <c r="U79" i="12"/>
  <c r="D73" i="12"/>
  <c r="J73" i="12"/>
  <c r="M73" i="12" s="1"/>
  <c r="Q68" i="11"/>
  <c r="B69" i="11" s="1"/>
  <c r="S68" i="11"/>
  <c r="K68" i="10"/>
  <c r="N68" i="10" s="1"/>
  <c r="V75" i="10"/>
  <c r="W75" i="10" s="1"/>
  <c r="E75" i="10"/>
  <c r="J68" i="10"/>
  <c r="M68" i="10" s="1"/>
  <c r="I68" i="10"/>
  <c r="L68" i="10" s="1"/>
  <c r="Y82" i="1"/>
  <c r="G83" i="1" s="1"/>
  <c r="X82" i="1"/>
  <c r="F83" i="1" s="1"/>
  <c r="Q75" i="1"/>
  <c r="B76" i="1" s="1"/>
  <c r="P75" i="1"/>
  <c r="R75" i="1" s="1"/>
  <c r="C76" i="1" s="1"/>
  <c r="K73" i="12" l="1"/>
  <c r="N73" i="12"/>
  <c r="P73" i="12" s="1"/>
  <c r="R73" i="12" s="1"/>
  <c r="C74" i="12" s="1"/>
  <c r="V80" i="12"/>
  <c r="W80" i="12" s="1"/>
  <c r="E80" i="12"/>
  <c r="I73" i="12"/>
  <c r="L73" i="12" s="1"/>
  <c r="O73" i="12" s="1"/>
  <c r="U75" i="11"/>
  <c r="D69" i="11"/>
  <c r="I69" i="11" s="1"/>
  <c r="L69" i="11" s="1"/>
  <c r="X75" i="10"/>
  <c r="F76" i="10" s="1"/>
  <c r="Y75" i="10"/>
  <c r="G76" i="10" s="1"/>
  <c r="P68" i="10"/>
  <c r="R68" i="10" s="1"/>
  <c r="C69" i="10" s="1"/>
  <c r="O68" i="10"/>
  <c r="S75" i="1"/>
  <c r="S73" i="12" l="1"/>
  <c r="Q73" i="12"/>
  <c r="B74" i="12" s="1"/>
  <c r="X80" i="12"/>
  <c r="F81" i="12" s="1"/>
  <c r="Y80" i="12"/>
  <c r="G81" i="12" s="1"/>
  <c r="K69" i="11"/>
  <c r="N69" i="11" s="1"/>
  <c r="O69" i="11" s="1"/>
  <c r="J69" i="11"/>
  <c r="M69" i="11" s="1"/>
  <c r="V76" i="11"/>
  <c r="W76" i="11" s="1"/>
  <c r="E76" i="11"/>
  <c r="S68" i="10"/>
  <c r="Q68" i="10"/>
  <c r="B69" i="10" s="1"/>
  <c r="U82" i="1"/>
  <c r="D76" i="1"/>
  <c r="U80" i="12" l="1"/>
  <c r="D74" i="12"/>
  <c r="Q69" i="11"/>
  <c r="B70" i="11" s="1"/>
  <c r="P69" i="11"/>
  <c r="R69" i="11" s="1"/>
  <c r="C70" i="11" s="1"/>
  <c r="Y76" i="11"/>
  <c r="G77" i="11" s="1"/>
  <c r="X76" i="11"/>
  <c r="F77" i="11" s="1"/>
  <c r="U75" i="10"/>
  <c r="D69" i="10"/>
  <c r="V83" i="1"/>
  <c r="W83" i="1" s="1"/>
  <c r="K76" i="1"/>
  <c r="N76" i="1" s="1"/>
  <c r="I76" i="1"/>
  <c r="L76" i="1" s="1"/>
  <c r="J76" i="1"/>
  <c r="M76" i="1" s="1"/>
  <c r="E83" i="1"/>
  <c r="V81" i="12" l="1"/>
  <c r="W81" i="12" s="1"/>
  <c r="E81" i="12"/>
  <c r="K74" i="12"/>
  <c r="N74" i="12" s="1"/>
  <c r="J74" i="12"/>
  <c r="M74" i="12" s="1"/>
  <c r="I74" i="12"/>
  <c r="L74" i="12" s="1"/>
  <c r="S69" i="11"/>
  <c r="K69" i="10"/>
  <c r="N69" i="10" s="1"/>
  <c r="J69" i="10"/>
  <c r="M69" i="10" s="1"/>
  <c r="V76" i="10"/>
  <c r="W76" i="10" s="1"/>
  <c r="E76" i="10"/>
  <c r="I69" i="10"/>
  <c r="L69" i="10" s="1"/>
  <c r="X83" i="1"/>
  <c r="F84" i="1" s="1"/>
  <c r="Y83" i="1"/>
  <c r="G84" i="1" s="1"/>
  <c r="P76" i="1"/>
  <c r="R76" i="1" s="1"/>
  <c r="C77" i="1" s="1"/>
  <c r="O76" i="1"/>
  <c r="O74" i="12" l="1"/>
  <c r="P74" i="12"/>
  <c r="R74" i="12" s="1"/>
  <c r="C75" i="12" s="1"/>
  <c r="Y81" i="12"/>
  <c r="G82" i="12" s="1"/>
  <c r="X81" i="12"/>
  <c r="F82" i="12" s="1"/>
  <c r="S74" i="12"/>
  <c r="Q74" i="12"/>
  <c r="B75" i="12" s="1"/>
  <c r="U76" i="11"/>
  <c r="D70" i="11"/>
  <c r="X76" i="10"/>
  <c r="F77" i="10" s="1"/>
  <c r="Y76" i="10"/>
  <c r="G77" i="10" s="1"/>
  <c r="O69" i="10"/>
  <c r="P69" i="10"/>
  <c r="R69" i="10" s="1"/>
  <c r="C70" i="10" s="1"/>
  <c r="Q76" i="1"/>
  <c r="B77" i="1" s="1"/>
  <c r="S76" i="1"/>
  <c r="U81" i="12" l="1"/>
  <c r="D75" i="12"/>
  <c r="I75" i="12" s="1"/>
  <c r="L75" i="12" s="1"/>
  <c r="K70" i="11"/>
  <c r="N70" i="11" s="1"/>
  <c r="I70" i="11"/>
  <c r="L70" i="11" s="1"/>
  <c r="J70" i="11"/>
  <c r="M70" i="11" s="1"/>
  <c r="V77" i="11"/>
  <c r="W77" i="11" s="1"/>
  <c r="E77" i="11"/>
  <c r="S69" i="10"/>
  <c r="Q69" i="10"/>
  <c r="B70" i="10" s="1"/>
  <c r="U83" i="1"/>
  <c r="D77" i="1"/>
  <c r="J77" i="1"/>
  <c r="M77" i="1" s="1"/>
  <c r="J75" i="12" l="1"/>
  <c r="M75" i="12" s="1"/>
  <c r="K75" i="12"/>
  <c r="N75" i="12" s="1"/>
  <c r="O75" i="12" s="1"/>
  <c r="V82" i="12"/>
  <c r="W82" i="12" s="1"/>
  <c r="E82" i="12"/>
  <c r="O70" i="11"/>
  <c r="P70" i="11"/>
  <c r="R70" i="11" s="1"/>
  <c r="C71" i="11" s="1"/>
  <c r="Y77" i="11"/>
  <c r="G78" i="11" s="1"/>
  <c r="X77" i="11"/>
  <c r="F78" i="11" s="1"/>
  <c r="U76" i="10"/>
  <c r="D70" i="10"/>
  <c r="I70" i="10" s="1"/>
  <c r="L70" i="10" s="1"/>
  <c r="J70" i="10"/>
  <c r="M70" i="10" s="1"/>
  <c r="V84" i="1"/>
  <c r="W84" i="1" s="1"/>
  <c r="E84" i="1"/>
  <c r="K77" i="1"/>
  <c r="N77" i="1" s="1"/>
  <c r="P77" i="1" s="1"/>
  <c r="R77" i="1" s="1"/>
  <c r="C78" i="1" s="1"/>
  <c r="I77" i="1"/>
  <c r="L77" i="1" s="1"/>
  <c r="Q75" i="12" l="1"/>
  <c r="B76" i="12" s="1"/>
  <c r="P75" i="12"/>
  <c r="R75" i="12" s="1"/>
  <c r="C76" i="12" s="1"/>
  <c r="Y82" i="12"/>
  <c r="G83" i="12" s="1"/>
  <c r="X82" i="12"/>
  <c r="F83" i="12" s="1"/>
  <c r="Q70" i="11"/>
  <c r="B71" i="11" s="1"/>
  <c r="S70" i="11"/>
  <c r="K70" i="10"/>
  <c r="N70" i="10" s="1"/>
  <c r="V77" i="10"/>
  <c r="W77" i="10" s="1"/>
  <c r="E77" i="10"/>
  <c r="X84" i="1"/>
  <c r="F85" i="1" s="1"/>
  <c r="Y84" i="1"/>
  <c r="G85" i="1" s="1"/>
  <c r="O77" i="1"/>
  <c r="S75" i="12" l="1"/>
  <c r="U77" i="11"/>
  <c r="D71" i="11"/>
  <c r="I71" i="11" s="1"/>
  <c r="L71" i="11" s="1"/>
  <c r="O70" i="10"/>
  <c r="P70" i="10"/>
  <c r="R70" i="10" s="1"/>
  <c r="C71" i="10" s="1"/>
  <c r="X77" i="10"/>
  <c r="F78" i="10" s="1"/>
  <c r="Y77" i="10"/>
  <c r="G78" i="10" s="1"/>
  <c r="S77" i="1"/>
  <c r="Q77" i="1"/>
  <c r="B78" i="1" s="1"/>
  <c r="U82" i="12" l="1"/>
  <c r="D76" i="12"/>
  <c r="K71" i="11"/>
  <c r="N71" i="11" s="1"/>
  <c r="O71" i="11" s="1"/>
  <c r="J71" i="11"/>
  <c r="M71" i="11" s="1"/>
  <c r="V78" i="11"/>
  <c r="W78" i="11" s="1"/>
  <c r="E78" i="11"/>
  <c r="S70" i="10"/>
  <c r="Q70" i="10"/>
  <c r="B71" i="10" s="1"/>
  <c r="U84" i="1"/>
  <c r="D78" i="1"/>
  <c r="K76" i="12" l="1"/>
  <c r="N76" i="12"/>
  <c r="J76" i="12"/>
  <c r="M76" i="12" s="1"/>
  <c r="P76" i="12" s="1"/>
  <c r="R76" i="12" s="1"/>
  <c r="C77" i="12" s="1"/>
  <c r="I76" i="12"/>
  <c r="L76" i="12" s="1"/>
  <c r="O76" i="12" s="1"/>
  <c r="V83" i="12"/>
  <c r="W83" i="12" s="1"/>
  <c r="E83" i="12"/>
  <c r="Q71" i="11"/>
  <c r="B72" i="11" s="1"/>
  <c r="P71" i="11"/>
  <c r="R71" i="11" s="1"/>
  <c r="C72" i="11" s="1"/>
  <c r="X78" i="11"/>
  <c r="F79" i="11" s="1"/>
  <c r="Y78" i="11"/>
  <c r="G79" i="11" s="1"/>
  <c r="U77" i="10"/>
  <c r="D71" i="10"/>
  <c r="V85" i="1"/>
  <c r="W85" i="1" s="1"/>
  <c r="K78" i="1"/>
  <c r="N78" i="1" s="1"/>
  <c r="J78" i="1"/>
  <c r="M78" i="1" s="1"/>
  <c r="E85" i="1"/>
  <c r="I78" i="1"/>
  <c r="L78" i="1" s="1"/>
  <c r="S76" i="12" l="1"/>
  <c r="Q76" i="12"/>
  <c r="B77" i="12" s="1"/>
  <c r="Y83" i="12"/>
  <c r="G84" i="12" s="1"/>
  <c r="X83" i="12"/>
  <c r="F84" i="12" s="1"/>
  <c r="S71" i="11"/>
  <c r="K71" i="10"/>
  <c r="N71" i="10" s="1"/>
  <c r="V78" i="10"/>
  <c r="W78" i="10" s="1"/>
  <c r="E78" i="10"/>
  <c r="J71" i="10"/>
  <c r="M71" i="10" s="1"/>
  <c r="I71" i="10"/>
  <c r="L71" i="10" s="1"/>
  <c r="Y85" i="1"/>
  <c r="G86" i="1" s="1"/>
  <c r="X85" i="1"/>
  <c r="F86" i="1" s="1"/>
  <c r="P78" i="1"/>
  <c r="R78" i="1" s="1"/>
  <c r="C79" i="1" s="1"/>
  <c r="O78" i="1"/>
  <c r="U83" i="12" l="1"/>
  <c r="D77" i="12"/>
  <c r="U78" i="11"/>
  <c r="D72" i="11"/>
  <c r="Y78" i="10"/>
  <c r="G79" i="10" s="1"/>
  <c r="X78" i="10"/>
  <c r="F79" i="10" s="1"/>
  <c r="P71" i="10"/>
  <c r="R71" i="10" s="1"/>
  <c r="C72" i="10" s="1"/>
  <c r="O71" i="10"/>
  <c r="Q78" i="1"/>
  <c r="B79" i="1" s="1"/>
  <c r="S78" i="1"/>
  <c r="K77" i="12" l="1"/>
  <c r="N77" i="12" s="1"/>
  <c r="I77" i="12"/>
  <c r="L77" i="12" s="1"/>
  <c r="J77" i="12"/>
  <c r="M77" i="12" s="1"/>
  <c r="V84" i="12"/>
  <c r="W84" i="12" s="1"/>
  <c r="E84" i="12"/>
  <c r="K72" i="11"/>
  <c r="N72" i="11" s="1"/>
  <c r="I72" i="11"/>
  <c r="L72" i="11" s="1"/>
  <c r="J72" i="11"/>
  <c r="M72" i="11" s="1"/>
  <c r="V79" i="11"/>
  <c r="W79" i="11" s="1"/>
  <c r="E79" i="11"/>
  <c r="S71" i="10"/>
  <c r="Q71" i="10"/>
  <c r="B72" i="10" s="1"/>
  <c r="U85" i="1"/>
  <c r="D79" i="1"/>
  <c r="P77" i="12" l="1"/>
  <c r="R77" i="12" s="1"/>
  <c r="C78" i="12" s="1"/>
  <c r="O77" i="12"/>
  <c r="X84" i="12"/>
  <c r="F85" i="12" s="1"/>
  <c r="Y84" i="12"/>
  <c r="G85" i="12" s="1"/>
  <c r="P72" i="11"/>
  <c r="R72" i="11" s="1"/>
  <c r="C73" i="11" s="1"/>
  <c r="O72" i="11"/>
  <c r="Y79" i="11"/>
  <c r="G80" i="11" s="1"/>
  <c r="X79" i="11"/>
  <c r="F80" i="11" s="1"/>
  <c r="U78" i="10"/>
  <c r="D72" i="10"/>
  <c r="J72" i="10"/>
  <c r="M72" i="10" s="1"/>
  <c r="V86" i="1"/>
  <c r="W86" i="1" s="1"/>
  <c r="K79" i="1"/>
  <c r="N79" i="1" s="1"/>
  <c r="J79" i="1"/>
  <c r="M79" i="1" s="1"/>
  <c r="I79" i="1"/>
  <c r="L79" i="1" s="1"/>
  <c r="E86" i="1"/>
  <c r="S77" i="12" l="1"/>
  <c r="Q77" i="12"/>
  <c r="B78" i="12" s="1"/>
  <c r="Q72" i="11"/>
  <c r="B73" i="11" s="1"/>
  <c r="S72" i="11"/>
  <c r="K72" i="10"/>
  <c r="N72" i="10" s="1"/>
  <c r="P72" i="10" s="1"/>
  <c r="R72" i="10" s="1"/>
  <c r="C73" i="10" s="1"/>
  <c r="V79" i="10"/>
  <c r="W79" i="10" s="1"/>
  <c r="E79" i="10"/>
  <c r="I72" i="10"/>
  <c r="L72" i="10" s="1"/>
  <c r="X86" i="1"/>
  <c r="F87" i="1" s="1"/>
  <c r="Y86" i="1"/>
  <c r="G87" i="1" s="1"/>
  <c r="O79" i="1"/>
  <c r="P79" i="1"/>
  <c r="R79" i="1" s="1"/>
  <c r="C80" i="1" s="1"/>
  <c r="U84" i="12" l="1"/>
  <c r="D78" i="12"/>
  <c r="U79" i="11"/>
  <c r="D73" i="11"/>
  <c r="I73" i="11" s="1"/>
  <c r="L73" i="11" s="1"/>
  <c r="X79" i="10"/>
  <c r="F80" i="10" s="1"/>
  <c r="Y79" i="10"/>
  <c r="G80" i="10" s="1"/>
  <c r="O72" i="10"/>
  <c r="Q79" i="1"/>
  <c r="B80" i="1" s="1"/>
  <c r="S79" i="1"/>
  <c r="K78" i="12" l="1"/>
  <c r="N78" i="12"/>
  <c r="V85" i="12"/>
  <c r="W85" i="12" s="1"/>
  <c r="E85" i="12"/>
  <c r="J78" i="12"/>
  <c r="M78" i="12" s="1"/>
  <c r="P78" i="12" s="1"/>
  <c r="R78" i="12" s="1"/>
  <c r="C79" i="12" s="1"/>
  <c r="I78" i="12"/>
  <c r="L78" i="12" s="1"/>
  <c r="O78" i="12" s="1"/>
  <c r="K73" i="11"/>
  <c r="N73" i="11" s="1"/>
  <c r="O73" i="11" s="1"/>
  <c r="J73" i="11"/>
  <c r="M73" i="11" s="1"/>
  <c r="V80" i="11"/>
  <c r="W80" i="11" s="1"/>
  <c r="E80" i="11"/>
  <c r="S72" i="10"/>
  <c r="Q72" i="10"/>
  <c r="B73" i="10" s="1"/>
  <c r="U86" i="1"/>
  <c r="D80" i="1"/>
  <c r="Y85" i="12" l="1"/>
  <c r="G86" i="12" s="1"/>
  <c r="X85" i="12"/>
  <c r="F86" i="12" s="1"/>
  <c r="S78" i="12"/>
  <c r="Q78" i="12"/>
  <c r="B79" i="12" s="1"/>
  <c r="Q73" i="11"/>
  <c r="B74" i="11" s="1"/>
  <c r="P73" i="11"/>
  <c r="R73" i="11" s="1"/>
  <c r="C74" i="11" s="1"/>
  <c r="Y80" i="11"/>
  <c r="G81" i="11" s="1"/>
  <c r="X80" i="11"/>
  <c r="F81" i="11" s="1"/>
  <c r="U79" i="10"/>
  <c r="D73" i="10"/>
  <c r="V87" i="1"/>
  <c r="W87" i="1" s="1"/>
  <c r="K80" i="1"/>
  <c r="N80" i="1" s="1"/>
  <c r="J80" i="1"/>
  <c r="M80" i="1" s="1"/>
  <c r="I80" i="1"/>
  <c r="L80" i="1" s="1"/>
  <c r="E87" i="1"/>
  <c r="U85" i="12" l="1"/>
  <c r="D79" i="12"/>
  <c r="I79" i="12" s="1"/>
  <c r="L79" i="12" s="1"/>
  <c r="S73" i="11"/>
  <c r="K73" i="10"/>
  <c r="N73" i="10" s="1"/>
  <c r="I73" i="10"/>
  <c r="L73" i="10" s="1"/>
  <c r="V80" i="10"/>
  <c r="W80" i="10" s="1"/>
  <c r="E80" i="10"/>
  <c r="J73" i="10"/>
  <c r="M73" i="10" s="1"/>
  <c r="X87" i="1"/>
  <c r="F88" i="1" s="1"/>
  <c r="Y87" i="1"/>
  <c r="G88" i="1" s="1"/>
  <c r="P80" i="1"/>
  <c r="R80" i="1" s="1"/>
  <c r="C81" i="1" s="1"/>
  <c r="O80" i="1"/>
  <c r="J79" i="12" l="1"/>
  <c r="M79" i="12" s="1"/>
  <c r="K79" i="12"/>
  <c r="N79" i="12" s="1"/>
  <c r="V86" i="12"/>
  <c r="W86" i="12" s="1"/>
  <c r="E86" i="12"/>
  <c r="U80" i="11"/>
  <c r="D74" i="11"/>
  <c r="Y80" i="10"/>
  <c r="G81" i="10" s="1"/>
  <c r="X80" i="10"/>
  <c r="F81" i="10" s="1"/>
  <c r="P73" i="10"/>
  <c r="R73" i="10" s="1"/>
  <c r="C74" i="10" s="1"/>
  <c r="O73" i="10"/>
  <c r="S80" i="1"/>
  <c r="Q80" i="1"/>
  <c r="B81" i="1" s="1"/>
  <c r="O79" i="12" l="1"/>
  <c r="P79" i="12"/>
  <c r="R79" i="12" s="1"/>
  <c r="C80" i="12" s="1"/>
  <c r="X86" i="12"/>
  <c r="F87" i="12" s="1"/>
  <c r="Y86" i="12"/>
  <c r="G87" i="12" s="1"/>
  <c r="K74" i="11"/>
  <c r="N74" i="11" s="1"/>
  <c r="I74" i="11"/>
  <c r="L74" i="11" s="1"/>
  <c r="J74" i="11"/>
  <c r="M74" i="11" s="1"/>
  <c r="V81" i="11"/>
  <c r="W81" i="11" s="1"/>
  <c r="E81" i="11"/>
  <c r="S73" i="10"/>
  <c r="Q73" i="10"/>
  <c r="B74" i="10" s="1"/>
  <c r="U87" i="1"/>
  <c r="D81" i="1"/>
  <c r="S79" i="12" l="1"/>
  <c r="Q79" i="12"/>
  <c r="B80" i="12" s="1"/>
  <c r="O74" i="11"/>
  <c r="P74" i="11"/>
  <c r="R74" i="11" s="1"/>
  <c r="C75" i="11" s="1"/>
  <c r="Y81" i="11"/>
  <c r="G82" i="11" s="1"/>
  <c r="X81" i="11"/>
  <c r="F82" i="11" s="1"/>
  <c r="U80" i="10"/>
  <c r="D74" i="10"/>
  <c r="V88" i="1"/>
  <c r="W88" i="1" s="1"/>
  <c r="K81" i="1"/>
  <c r="N81" i="1" s="1"/>
  <c r="E88" i="1"/>
  <c r="J81" i="1"/>
  <c r="M81" i="1" s="1"/>
  <c r="I81" i="1"/>
  <c r="L81" i="1" s="1"/>
  <c r="U86" i="12" l="1"/>
  <c r="D80" i="12"/>
  <c r="I80" i="12" s="1"/>
  <c r="L80" i="12" s="1"/>
  <c r="Q74" i="11"/>
  <c r="B75" i="11" s="1"/>
  <c r="S74" i="11"/>
  <c r="K74" i="10"/>
  <c r="N74" i="10" s="1"/>
  <c r="J74" i="10"/>
  <c r="M74" i="10" s="1"/>
  <c r="V81" i="10"/>
  <c r="W81" i="10" s="1"/>
  <c r="E81" i="10"/>
  <c r="I74" i="10"/>
  <c r="L74" i="10" s="1"/>
  <c r="X88" i="1"/>
  <c r="F89" i="1" s="1"/>
  <c r="Y88" i="1"/>
  <c r="G89" i="1" s="1"/>
  <c r="P81" i="1"/>
  <c r="R81" i="1" s="1"/>
  <c r="C82" i="1" s="1"/>
  <c r="O81" i="1"/>
  <c r="K80" i="12" l="1"/>
  <c r="N80" i="12" s="1"/>
  <c r="O80" i="12" s="1"/>
  <c r="V87" i="12"/>
  <c r="W87" i="12" s="1"/>
  <c r="E87" i="12"/>
  <c r="J80" i="12"/>
  <c r="M80" i="12" s="1"/>
  <c r="U81" i="11"/>
  <c r="D75" i="11"/>
  <c r="I75" i="11" s="1"/>
  <c r="L75" i="11" s="1"/>
  <c r="Y81" i="10"/>
  <c r="G82" i="10" s="1"/>
  <c r="X81" i="10"/>
  <c r="F82" i="10" s="1"/>
  <c r="O74" i="10"/>
  <c r="P74" i="10"/>
  <c r="R74" i="10" s="1"/>
  <c r="C75" i="10" s="1"/>
  <c r="S81" i="1"/>
  <c r="Q81" i="1"/>
  <c r="B82" i="1" s="1"/>
  <c r="Q80" i="12" l="1"/>
  <c r="B81" i="12" s="1"/>
  <c r="Y87" i="12"/>
  <c r="G88" i="12" s="1"/>
  <c r="X87" i="12"/>
  <c r="F88" i="12" s="1"/>
  <c r="P80" i="12"/>
  <c r="R80" i="12" s="1"/>
  <c r="C81" i="12" s="1"/>
  <c r="K75" i="11"/>
  <c r="N75" i="11" s="1"/>
  <c r="O75" i="11" s="1"/>
  <c r="J75" i="11"/>
  <c r="M75" i="11" s="1"/>
  <c r="V82" i="11"/>
  <c r="W82" i="11" s="1"/>
  <c r="E82" i="11"/>
  <c r="S74" i="10"/>
  <c r="Q74" i="10"/>
  <c r="B75" i="10" s="1"/>
  <c r="U88" i="1"/>
  <c r="D82" i="1"/>
  <c r="S80" i="12" l="1"/>
  <c r="Q75" i="11"/>
  <c r="B76" i="11" s="1"/>
  <c r="P75" i="11"/>
  <c r="R75" i="11" s="1"/>
  <c r="C76" i="11" s="1"/>
  <c r="Y82" i="11"/>
  <c r="G83" i="11" s="1"/>
  <c r="X82" i="11"/>
  <c r="F83" i="11" s="1"/>
  <c r="U81" i="10"/>
  <c r="D75" i="10"/>
  <c r="J75" i="10"/>
  <c r="M75" i="10" s="1"/>
  <c r="V89" i="1"/>
  <c r="W89" i="1" s="1"/>
  <c r="K82" i="1"/>
  <c r="N82" i="1" s="1"/>
  <c r="E89" i="1"/>
  <c r="J82" i="1"/>
  <c r="M82" i="1" s="1"/>
  <c r="I82" i="1"/>
  <c r="L82" i="1" s="1"/>
  <c r="U87" i="12" l="1"/>
  <c r="D81" i="12"/>
  <c r="S75" i="11"/>
  <c r="V82" i="10"/>
  <c r="W82" i="10" s="1"/>
  <c r="E82" i="10"/>
  <c r="K75" i="10"/>
  <c r="N75" i="10" s="1"/>
  <c r="P75" i="10" s="1"/>
  <c r="R75" i="10" s="1"/>
  <c r="C76" i="10" s="1"/>
  <c r="I75" i="10"/>
  <c r="L75" i="10" s="1"/>
  <c r="X89" i="1"/>
  <c r="F90" i="1" s="1"/>
  <c r="Y89" i="1"/>
  <c r="G90" i="1" s="1"/>
  <c r="O82" i="1"/>
  <c r="Q82" i="1" s="1"/>
  <c r="B83" i="1" s="1"/>
  <c r="P82" i="1"/>
  <c r="R82" i="1" s="1"/>
  <c r="C83" i="1" s="1"/>
  <c r="K81" i="12" l="1"/>
  <c r="N81" i="12"/>
  <c r="J81" i="12"/>
  <c r="M81" i="12" s="1"/>
  <c r="I81" i="12"/>
  <c r="L81" i="12" s="1"/>
  <c r="O81" i="12" s="1"/>
  <c r="V88" i="12"/>
  <c r="W88" i="12" s="1"/>
  <c r="E88" i="12"/>
  <c r="U82" i="11"/>
  <c r="D76" i="11"/>
  <c r="O75" i="10"/>
  <c r="X82" i="10"/>
  <c r="F83" i="10" s="1"/>
  <c r="Y82" i="10"/>
  <c r="G83" i="10" s="1"/>
  <c r="S82" i="1"/>
  <c r="U89" i="1" s="1"/>
  <c r="D83" i="1" l="1"/>
  <c r="J83" i="1" s="1"/>
  <c r="M83" i="1" s="1"/>
  <c r="P81" i="12"/>
  <c r="R81" i="12" s="1"/>
  <c r="C82" i="12" s="1"/>
  <c r="S81" i="12"/>
  <c r="Q81" i="12"/>
  <c r="B82" i="12" s="1"/>
  <c r="Y88" i="12"/>
  <c r="G89" i="12" s="1"/>
  <c r="X88" i="12"/>
  <c r="F89" i="12" s="1"/>
  <c r="K76" i="11"/>
  <c r="N76" i="11" s="1"/>
  <c r="I76" i="11"/>
  <c r="L76" i="11" s="1"/>
  <c r="J76" i="11"/>
  <c r="M76" i="11" s="1"/>
  <c r="V83" i="11"/>
  <c r="W83" i="11" s="1"/>
  <c r="E83" i="11"/>
  <c r="S75" i="10"/>
  <c r="Q75" i="10"/>
  <c r="B76" i="10" s="1"/>
  <c r="V90" i="1"/>
  <c r="W90" i="1" s="1"/>
  <c r="E90" i="1"/>
  <c r="K83" i="1"/>
  <c r="N83" i="1" s="1"/>
  <c r="P83" i="1" s="1"/>
  <c r="R83" i="1" s="1"/>
  <c r="C84" i="1" s="1"/>
  <c r="I83" i="1"/>
  <c r="L83" i="1" s="1"/>
  <c r="U88" i="12" l="1"/>
  <c r="D82" i="12"/>
  <c r="O76" i="11"/>
  <c r="P76" i="11"/>
  <c r="R76" i="11" s="1"/>
  <c r="C77" i="11" s="1"/>
  <c r="X83" i="11"/>
  <c r="F84" i="11" s="1"/>
  <c r="Y83" i="11"/>
  <c r="G84" i="11" s="1"/>
  <c r="U82" i="10"/>
  <c r="D76" i="10"/>
  <c r="O83" i="1"/>
  <c r="Q83" i="1" s="1"/>
  <c r="B84" i="1" s="1"/>
  <c r="Y90" i="1"/>
  <c r="G91" i="1" s="1"/>
  <c r="X90" i="1"/>
  <c r="F91" i="1" s="1"/>
  <c r="K82" i="12" l="1"/>
  <c r="N82" i="12" s="1"/>
  <c r="V89" i="12"/>
  <c r="W89" i="12" s="1"/>
  <c r="E89" i="12"/>
  <c r="I82" i="12"/>
  <c r="L82" i="12" s="1"/>
  <c r="J82" i="12"/>
  <c r="M82" i="12" s="1"/>
  <c r="Q76" i="11"/>
  <c r="B77" i="11" s="1"/>
  <c r="S76" i="11"/>
  <c r="V83" i="10"/>
  <c r="W83" i="10" s="1"/>
  <c r="E83" i="10"/>
  <c r="K76" i="10"/>
  <c r="N76" i="10" s="1"/>
  <c r="J76" i="10"/>
  <c r="M76" i="10" s="1"/>
  <c r="I76" i="10"/>
  <c r="L76" i="10" s="1"/>
  <c r="S83" i="1"/>
  <c r="D84" i="1" s="1"/>
  <c r="I84" i="1" s="1"/>
  <c r="L84" i="1" s="1"/>
  <c r="U90" i="1"/>
  <c r="P82" i="12" l="1"/>
  <c r="R82" i="12" s="1"/>
  <c r="C83" i="12" s="1"/>
  <c r="Y89" i="12"/>
  <c r="G90" i="12" s="1"/>
  <c r="X89" i="12"/>
  <c r="F90" i="12" s="1"/>
  <c r="O82" i="12"/>
  <c r="U83" i="11"/>
  <c r="D77" i="11"/>
  <c r="I77" i="11" s="1"/>
  <c r="L77" i="11" s="1"/>
  <c r="O76" i="10"/>
  <c r="X83" i="10"/>
  <c r="F84" i="10" s="1"/>
  <c r="Y83" i="10"/>
  <c r="G84" i="10" s="1"/>
  <c r="P76" i="10"/>
  <c r="R76" i="10" s="1"/>
  <c r="C77" i="10" s="1"/>
  <c r="V91" i="1"/>
  <c r="W91" i="1" s="1"/>
  <c r="J84" i="1"/>
  <c r="M84" i="1" s="1"/>
  <c r="K84" i="1"/>
  <c r="N84" i="1" s="1"/>
  <c r="E91" i="1"/>
  <c r="J77" i="11" l="1"/>
  <c r="M77" i="11" s="1"/>
  <c r="S82" i="12"/>
  <c r="Q82" i="12"/>
  <c r="B83" i="12" s="1"/>
  <c r="K77" i="11"/>
  <c r="N77" i="11" s="1"/>
  <c r="V84" i="11"/>
  <c r="W84" i="11" s="1"/>
  <c r="E84" i="11"/>
  <c r="S76" i="10"/>
  <c r="Q76" i="10"/>
  <c r="B77" i="10" s="1"/>
  <c r="P84" i="1"/>
  <c r="R84" i="1" s="1"/>
  <c r="C85" i="1" s="1"/>
  <c r="Y91" i="1"/>
  <c r="G92" i="1" s="1"/>
  <c r="X91" i="1"/>
  <c r="F92" i="1" s="1"/>
  <c r="O84" i="1"/>
  <c r="U89" i="12" l="1"/>
  <c r="D83" i="12"/>
  <c r="O77" i="11"/>
  <c r="P77" i="11"/>
  <c r="R77" i="11" s="1"/>
  <c r="C78" i="11" s="1"/>
  <c r="Y84" i="11"/>
  <c r="G85" i="11" s="1"/>
  <c r="X84" i="11"/>
  <c r="F85" i="11" s="1"/>
  <c r="U83" i="10"/>
  <c r="D77" i="10"/>
  <c r="S84" i="1"/>
  <c r="Q84" i="1"/>
  <c r="B85" i="1" s="1"/>
  <c r="K83" i="12" l="1"/>
  <c r="N83" i="12" s="1"/>
  <c r="J83" i="12"/>
  <c r="M83" i="12" s="1"/>
  <c r="V90" i="12"/>
  <c r="W90" i="12" s="1"/>
  <c r="E90" i="12"/>
  <c r="I83" i="12"/>
  <c r="L83" i="12" s="1"/>
  <c r="Q77" i="11"/>
  <c r="B78" i="11" s="1"/>
  <c r="S77" i="11"/>
  <c r="V84" i="10"/>
  <c r="W84" i="10" s="1"/>
  <c r="E84" i="10"/>
  <c r="K77" i="10"/>
  <c r="N77" i="10" s="1"/>
  <c r="I77" i="10"/>
  <c r="L77" i="10" s="1"/>
  <c r="J77" i="10"/>
  <c r="M77" i="10" s="1"/>
  <c r="U91" i="1"/>
  <c r="D85" i="1"/>
  <c r="O83" i="12" l="1"/>
  <c r="Y90" i="12"/>
  <c r="G91" i="12" s="1"/>
  <c r="X90" i="12"/>
  <c r="F91" i="12" s="1"/>
  <c r="P83" i="12"/>
  <c r="R83" i="12" s="1"/>
  <c r="C84" i="12" s="1"/>
  <c r="U84" i="11"/>
  <c r="D78" i="11"/>
  <c r="I78" i="11" s="1"/>
  <c r="L78" i="11" s="1"/>
  <c r="P77" i="10"/>
  <c r="R77" i="10" s="1"/>
  <c r="C78" i="10" s="1"/>
  <c r="X84" i="10"/>
  <c r="F85" i="10" s="1"/>
  <c r="Y84" i="10"/>
  <c r="G85" i="10" s="1"/>
  <c r="O77" i="10"/>
  <c r="V92" i="1"/>
  <c r="W92" i="1" s="1"/>
  <c r="E92" i="1"/>
  <c r="I85" i="1"/>
  <c r="L85" i="1" s="1"/>
  <c r="K85" i="1"/>
  <c r="N85" i="1" s="1"/>
  <c r="J85" i="1"/>
  <c r="M85" i="1" s="1"/>
  <c r="J78" i="11" l="1"/>
  <c r="M78" i="11" s="1"/>
  <c r="S83" i="12"/>
  <c r="Q83" i="12"/>
  <c r="B84" i="12" s="1"/>
  <c r="K78" i="11"/>
  <c r="N78" i="11" s="1"/>
  <c r="V85" i="11"/>
  <c r="W85" i="11" s="1"/>
  <c r="E85" i="11"/>
  <c r="S77" i="10"/>
  <c r="Q77" i="10"/>
  <c r="B78" i="10" s="1"/>
  <c r="O85" i="1"/>
  <c r="Q85" i="1" s="1"/>
  <c r="B86" i="1" s="1"/>
  <c r="Y92" i="1"/>
  <c r="G93" i="1" s="1"/>
  <c r="X92" i="1"/>
  <c r="F93" i="1" s="1"/>
  <c r="P85" i="1"/>
  <c r="R85" i="1" s="1"/>
  <c r="C86" i="1" s="1"/>
  <c r="U90" i="12" l="1"/>
  <c r="D84" i="12"/>
  <c r="J84" i="12" s="1"/>
  <c r="M84" i="12" s="1"/>
  <c r="O78" i="11"/>
  <c r="P78" i="11"/>
  <c r="R78" i="11" s="1"/>
  <c r="C79" i="11" s="1"/>
  <c r="Y85" i="11"/>
  <c r="G86" i="11" s="1"/>
  <c r="X85" i="11"/>
  <c r="F86" i="11" s="1"/>
  <c r="U84" i="10"/>
  <c r="D78" i="10"/>
  <c r="I78" i="10" s="1"/>
  <c r="L78" i="10" s="1"/>
  <c r="S85" i="1"/>
  <c r="K84" i="12" l="1"/>
  <c r="N84" i="12"/>
  <c r="P84" i="12" s="1"/>
  <c r="R84" i="12" s="1"/>
  <c r="C85" i="12" s="1"/>
  <c r="V91" i="12"/>
  <c r="W91" i="12" s="1"/>
  <c r="E91" i="12"/>
  <c r="I84" i="12"/>
  <c r="L84" i="12" s="1"/>
  <c r="O84" i="12" s="1"/>
  <c r="Q78" i="11"/>
  <c r="B79" i="11" s="1"/>
  <c r="S78" i="11"/>
  <c r="K78" i="10"/>
  <c r="N78" i="10" s="1"/>
  <c r="O78" i="10" s="1"/>
  <c r="J78" i="10"/>
  <c r="M78" i="10" s="1"/>
  <c r="V85" i="10"/>
  <c r="W85" i="10" s="1"/>
  <c r="E85" i="10"/>
  <c r="U92" i="1"/>
  <c r="D86" i="1"/>
  <c r="Y91" i="12" l="1"/>
  <c r="G92" i="12" s="1"/>
  <c r="X91" i="12"/>
  <c r="F92" i="12" s="1"/>
  <c r="S84" i="12"/>
  <c r="Q84" i="12"/>
  <c r="B85" i="12" s="1"/>
  <c r="U85" i="11"/>
  <c r="D79" i="11"/>
  <c r="I79" i="11" s="1"/>
  <c r="L79" i="11" s="1"/>
  <c r="Q78" i="10"/>
  <c r="B79" i="10" s="1"/>
  <c r="P78" i="10"/>
  <c r="R78" i="10" s="1"/>
  <c r="C79" i="10" s="1"/>
  <c r="Y85" i="10"/>
  <c r="G86" i="10" s="1"/>
  <c r="X85" i="10"/>
  <c r="F86" i="10" s="1"/>
  <c r="V93" i="1"/>
  <c r="W93" i="1" s="1"/>
  <c r="K86" i="1"/>
  <c r="N86" i="1" s="1"/>
  <c r="J86" i="1"/>
  <c r="M86" i="1" s="1"/>
  <c r="I86" i="1"/>
  <c r="L86" i="1" s="1"/>
  <c r="E93" i="1"/>
  <c r="J79" i="11" l="1"/>
  <c r="M79" i="11" s="1"/>
  <c r="U91" i="12"/>
  <c r="D85" i="12"/>
  <c r="J85" i="12" s="1"/>
  <c r="M85" i="12" s="1"/>
  <c r="K79" i="11"/>
  <c r="N79" i="11" s="1"/>
  <c r="V86" i="11"/>
  <c r="W86" i="11" s="1"/>
  <c r="E86" i="11"/>
  <c r="S78" i="10"/>
  <c r="X93" i="1"/>
  <c r="F94" i="1" s="1"/>
  <c r="Y93" i="1"/>
  <c r="G94" i="1" s="1"/>
  <c r="O86" i="1"/>
  <c r="Q86" i="1" s="1"/>
  <c r="B87" i="1" s="1"/>
  <c r="P86" i="1"/>
  <c r="R86" i="1" s="1"/>
  <c r="C87" i="1" s="1"/>
  <c r="K85" i="12" l="1"/>
  <c r="N85" i="12" s="1"/>
  <c r="P85" i="12" s="1"/>
  <c r="R85" i="12" s="1"/>
  <c r="C86" i="12" s="1"/>
  <c r="V92" i="12"/>
  <c r="W92" i="12" s="1"/>
  <c r="E92" i="12"/>
  <c r="I85" i="12"/>
  <c r="L85" i="12" s="1"/>
  <c r="O79" i="11"/>
  <c r="P79" i="11"/>
  <c r="R79" i="11" s="1"/>
  <c r="C80" i="11" s="1"/>
  <c r="X86" i="11"/>
  <c r="F87" i="11" s="1"/>
  <c r="Y86" i="11"/>
  <c r="G87" i="11" s="1"/>
  <c r="U85" i="10"/>
  <c r="D79" i="10"/>
  <c r="S86" i="1"/>
  <c r="O85" i="12" l="1"/>
  <c r="Y92" i="12"/>
  <c r="G93" i="12" s="1"/>
  <c r="X92" i="12"/>
  <c r="F93" i="12" s="1"/>
  <c r="S85" i="12"/>
  <c r="Q85" i="12"/>
  <c r="B86" i="12" s="1"/>
  <c r="Q79" i="11"/>
  <c r="B80" i="11" s="1"/>
  <c r="S79" i="11"/>
  <c r="K79" i="10"/>
  <c r="N79" i="10" s="1"/>
  <c r="J79" i="10"/>
  <c r="M79" i="10" s="1"/>
  <c r="I79" i="10"/>
  <c r="L79" i="10" s="1"/>
  <c r="V86" i="10"/>
  <c r="W86" i="10" s="1"/>
  <c r="E86" i="10"/>
  <c r="U93" i="1"/>
  <c r="D87" i="1"/>
  <c r="O79" i="10" l="1"/>
  <c r="P79" i="10"/>
  <c r="R79" i="10" s="1"/>
  <c r="C80" i="10" s="1"/>
  <c r="U92" i="12"/>
  <c r="D86" i="12"/>
  <c r="U86" i="11"/>
  <c r="D80" i="11"/>
  <c r="I80" i="11" s="1"/>
  <c r="L80" i="11" s="1"/>
  <c r="S79" i="10"/>
  <c r="Q79" i="10"/>
  <c r="B80" i="10" s="1"/>
  <c r="Y86" i="10"/>
  <c r="G87" i="10" s="1"/>
  <c r="X86" i="10"/>
  <c r="F87" i="10" s="1"/>
  <c r="V94" i="1"/>
  <c r="W94" i="1" s="1"/>
  <c r="K87" i="1"/>
  <c r="N87" i="1" s="1"/>
  <c r="J87" i="1"/>
  <c r="M87" i="1" s="1"/>
  <c r="I87" i="1"/>
  <c r="L87" i="1" s="1"/>
  <c r="E94" i="1"/>
  <c r="J80" i="11" l="1"/>
  <c r="M80" i="11" s="1"/>
  <c r="K86" i="12"/>
  <c r="N86" i="12"/>
  <c r="V93" i="12"/>
  <c r="W93" i="12" s="1"/>
  <c r="E93" i="12"/>
  <c r="I86" i="12"/>
  <c r="L86" i="12" s="1"/>
  <c r="O86" i="12" s="1"/>
  <c r="J86" i="12"/>
  <c r="M86" i="12" s="1"/>
  <c r="P86" i="12" s="1"/>
  <c r="R86" i="12" s="1"/>
  <c r="C87" i="12" s="1"/>
  <c r="K80" i="11"/>
  <c r="N80" i="11" s="1"/>
  <c r="V87" i="11"/>
  <c r="W87" i="11" s="1"/>
  <c r="E87" i="11"/>
  <c r="U86" i="10"/>
  <c r="D80" i="10"/>
  <c r="X94" i="1"/>
  <c r="F95" i="1" s="1"/>
  <c r="Y94" i="1"/>
  <c r="G95" i="1" s="1"/>
  <c r="O87" i="1"/>
  <c r="P87" i="1"/>
  <c r="R87" i="1" s="1"/>
  <c r="C88" i="1" s="1"/>
  <c r="Y93" i="12" l="1"/>
  <c r="G94" i="12" s="1"/>
  <c r="X93" i="12"/>
  <c r="F94" i="12" s="1"/>
  <c r="S86" i="12"/>
  <c r="Q86" i="12"/>
  <c r="B87" i="12" s="1"/>
  <c r="O80" i="11"/>
  <c r="P80" i="11"/>
  <c r="R80" i="11" s="1"/>
  <c r="C81" i="11" s="1"/>
  <c r="X87" i="11"/>
  <c r="F88" i="11" s="1"/>
  <c r="Y87" i="11"/>
  <c r="G88" i="11" s="1"/>
  <c r="V87" i="10"/>
  <c r="W87" i="10" s="1"/>
  <c r="E87" i="10"/>
  <c r="K80" i="10"/>
  <c r="N80" i="10" s="1"/>
  <c r="J80" i="10"/>
  <c r="M80" i="10" s="1"/>
  <c r="I80" i="10"/>
  <c r="L80" i="10" s="1"/>
  <c r="S87" i="1"/>
  <c r="Q87" i="1"/>
  <c r="B88" i="1" s="1"/>
  <c r="U93" i="12" l="1"/>
  <c r="D87" i="12"/>
  <c r="I87" i="12" s="1"/>
  <c r="L87" i="12" s="1"/>
  <c r="Q80" i="11"/>
  <c r="B81" i="11" s="1"/>
  <c r="S80" i="11"/>
  <c r="O80" i="10"/>
  <c r="Y87" i="10"/>
  <c r="G88" i="10" s="1"/>
  <c r="X87" i="10"/>
  <c r="F88" i="10" s="1"/>
  <c r="P80" i="10"/>
  <c r="R80" i="10" s="1"/>
  <c r="C81" i="10" s="1"/>
  <c r="U94" i="1"/>
  <c r="D88" i="1"/>
  <c r="K87" i="12" l="1"/>
  <c r="N87" i="12"/>
  <c r="O87" i="12" s="1"/>
  <c r="V94" i="12"/>
  <c r="W94" i="12" s="1"/>
  <c r="E94" i="12"/>
  <c r="J87" i="12"/>
  <c r="M87" i="12" s="1"/>
  <c r="P87" i="12" s="1"/>
  <c r="R87" i="12" s="1"/>
  <c r="C88" i="12" s="1"/>
  <c r="U87" i="11"/>
  <c r="D81" i="11"/>
  <c r="I81" i="11" s="1"/>
  <c r="L81" i="11" s="1"/>
  <c r="S80" i="10"/>
  <c r="Q80" i="10"/>
  <c r="B81" i="10" s="1"/>
  <c r="V95" i="1"/>
  <c r="W95" i="1" s="1"/>
  <c r="I88" i="1"/>
  <c r="L88" i="1" s="1"/>
  <c r="K88" i="1"/>
  <c r="N88" i="1" s="1"/>
  <c r="E95" i="1"/>
  <c r="J88" i="1"/>
  <c r="M88" i="1" s="1"/>
  <c r="J81" i="11" l="1"/>
  <c r="M81" i="11" s="1"/>
  <c r="S87" i="12"/>
  <c r="Q87" i="12"/>
  <c r="B88" i="12" s="1"/>
  <c r="Y94" i="12"/>
  <c r="G95" i="12" s="1"/>
  <c r="X94" i="12"/>
  <c r="F95" i="12" s="1"/>
  <c r="K81" i="11"/>
  <c r="N81" i="11" s="1"/>
  <c r="V88" i="11"/>
  <c r="W88" i="11" s="1"/>
  <c r="E88" i="11"/>
  <c r="U87" i="10"/>
  <c r="D81" i="10"/>
  <c r="O88" i="1"/>
  <c r="Q88" i="1" s="1"/>
  <c r="B89" i="1" s="1"/>
  <c r="Y95" i="1"/>
  <c r="G96" i="1" s="1"/>
  <c r="X95" i="1"/>
  <c r="F96" i="1" s="1"/>
  <c r="P88" i="1"/>
  <c r="R88" i="1" s="1"/>
  <c r="C89" i="1" s="1"/>
  <c r="U94" i="12" l="1"/>
  <c r="D88" i="12"/>
  <c r="O81" i="11"/>
  <c r="P81" i="11"/>
  <c r="R81" i="11" s="1"/>
  <c r="C82" i="11" s="1"/>
  <c r="X88" i="11"/>
  <c r="F89" i="11" s="1"/>
  <c r="Y88" i="11"/>
  <c r="G89" i="11" s="1"/>
  <c r="V88" i="10"/>
  <c r="W88" i="10" s="1"/>
  <c r="E88" i="10"/>
  <c r="K81" i="10"/>
  <c r="N81" i="10"/>
  <c r="J81" i="10"/>
  <c r="M81" i="10" s="1"/>
  <c r="I81" i="10"/>
  <c r="L81" i="10" s="1"/>
  <c r="O81" i="10" s="1"/>
  <c r="S88" i="1"/>
  <c r="P81" i="10" l="1"/>
  <c r="R81" i="10" s="1"/>
  <c r="C82" i="10" s="1"/>
  <c r="V95" i="12"/>
  <c r="W95" i="12" s="1"/>
  <c r="E95" i="12"/>
  <c r="K88" i="12"/>
  <c r="N88" i="12" s="1"/>
  <c r="J88" i="12"/>
  <c r="M88" i="12" s="1"/>
  <c r="I88" i="12"/>
  <c r="L88" i="12" s="1"/>
  <c r="Q81" i="11"/>
  <c r="B82" i="11" s="1"/>
  <c r="S81" i="11"/>
  <c r="S81" i="10"/>
  <c r="Q81" i="10"/>
  <c r="B82" i="10" s="1"/>
  <c r="Y88" i="10"/>
  <c r="G89" i="10" s="1"/>
  <c r="X88" i="10"/>
  <c r="F89" i="10" s="1"/>
  <c r="U95" i="1"/>
  <c r="D89" i="1"/>
  <c r="O88" i="12" l="1"/>
  <c r="P88" i="12"/>
  <c r="R88" i="12" s="1"/>
  <c r="C89" i="12" s="1"/>
  <c r="Q88" i="12"/>
  <c r="B89" i="12" s="1"/>
  <c r="Y95" i="12"/>
  <c r="G96" i="12" s="1"/>
  <c r="X95" i="12"/>
  <c r="F96" i="12" s="1"/>
  <c r="U88" i="11"/>
  <c r="D82" i="11"/>
  <c r="I82" i="11" s="1"/>
  <c r="L82" i="11" s="1"/>
  <c r="U88" i="10"/>
  <c r="D82" i="10"/>
  <c r="J82" i="10" s="1"/>
  <c r="M82" i="10" s="1"/>
  <c r="V96" i="1"/>
  <c r="W96" i="1" s="1"/>
  <c r="K89" i="1"/>
  <c r="N89" i="1" s="1"/>
  <c r="J89" i="1"/>
  <c r="M89" i="1" s="1"/>
  <c r="I89" i="1"/>
  <c r="L89" i="1" s="1"/>
  <c r="E96" i="1"/>
  <c r="S88" i="12" l="1"/>
  <c r="J82" i="11"/>
  <c r="M82" i="11" s="1"/>
  <c r="U95" i="12"/>
  <c r="D89" i="12"/>
  <c r="K82" i="11"/>
  <c r="N82" i="11" s="1"/>
  <c r="V89" i="11"/>
  <c r="W89" i="11" s="1"/>
  <c r="E89" i="11"/>
  <c r="K82" i="10"/>
  <c r="N82" i="10" s="1"/>
  <c r="P82" i="10" s="1"/>
  <c r="R82" i="10" s="1"/>
  <c r="C83" i="10" s="1"/>
  <c r="V89" i="10"/>
  <c r="W89" i="10" s="1"/>
  <c r="E89" i="10"/>
  <c r="I82" i="10"/>
  <c r="L82" i="10" s="1"/>
  <c r="Y96" i="1"/>
  <c r="G97" i="1" s="1"/>
  <c r="X96" i="1"/>
  <c r="F97" i="1" s="1"/>
  <c r="O89" i="1"/>
  <c r="Q89" i="1" s="1"/>
  <c r="B90" i="1" s="1"/>
  <c r="P89" i="1"/>
  <c r="R89" i="1" s="1"/>
  <c r="C90" i="1" s="1"/>
  <c r="K89" i="12" l="1"/>
  <c r="N89" i="12"/>
  <c r="V96" i="12"/>
  <c r="W96" i="12" s="1"/>
  <c r="E96" i="12"/>
  <c r="J89" i="12"/>
  <c r="M89" i="12" s="1"/>
  <c r="P89" i="12" s="1"/>
  <c r="R89" i="12" s="1"/>
  <c r="C90" i="12" s="1"/>
  <c r="I89" i="12"/>
  <c r="L89" i="12" s="1"/>
  <c r="O89" i="12" s="1"/>
  <c r="O82" i="11"/>
  <c r="P82" i="11"/>
  <c r="R82" i="11" s="1"/>
  <c r="C83" i="11" s="1"/>
  <c r="X89" i="11"/>
  <c r="F90" i="11" s="1"/>
  <c r="Y89" i="11"/>
  <c r="G90" i="11" s="1"/>
  <c r="X89" i="10"/>
  <c r="F90" i="10" s="1"/>
  <c r="Y89" i="10"/>
  <c r="G90" i="10" s="1"/>
  <c r="O82" i="10"/>
  <c r="S89" i="1"/>
  <c r="U96" i="1" s="1"/>
  <c r="Y96" i="12" l="1"/>
  <c r="G97" i="12" s="1"/>
  <c r="X96" i="12"/>
  <c r="F97" i="12" s="1"/>
  <c r="S89" i="12"/>
  <c r="Q89" i="12"/>
  <c r="B90" i="12" s="1"/>
  <c r="Q82" i="11"/>
  <c r="B83" i="11" s="1"/>
  <c r="S82" i="11"/>
  <c r="S82" i="10"/>
  <c r="Q82" i="10"/>
  <c r="B83" i="10" s="1"/>
  <c r="D90" i="1"/>
  <c r="J90" i="1" s="1"/>
  <c r="M90" i="1" s="1"/>
  <c r="V97" i="1"/>
  <c r="W97" i="1" s="1"/>
  <c r="E97" i="1"/>
  <c r="U96" i="12" l="1"/>
  <c r="D90" i="12"/>
  <c r="J90" i="12" s="1"/>
  <c r="M90" i="12" s="1"/>
  <c r="U89" i="11"/>
  <c r="D83" i="11"/>
  <c r="I83" i="11" s="1"/>
  <c r="L83" i="11" s="1"/>
  <c r="U89" i="10"/>
  <c r="D83" i="10"/>
  <c r="J83" i="10" s="1"/>
  <c r="M83" i="10" s="1"/>
  <c r="I90" i="1"/>
  <c r="L90" i="1" s="1"/>
  <c r="O90" i="1" s="1"/>
  <c r="K90" i="1"/>
  <c r="N90" i="1" s="1"/>
  <c r="P90" i="1" s="1"/>
  <c r="R90" i="1" s="1"/>
  <c r="C91" i="1" s="1"/>
  <c r="X97" i="1"/>
  <c r="F98" i="1" s="1"/>
  <c r="Y97" i="1"/>
  <c r="G98" i="1" s="1"/>
  <c r="K90" i="12" l="1"/>
  <c r="N90" i="12"/>
  <c r="P90" i="12" s="1"/>
  <c r="R90" i="12" s="1"/>
  <c r="C91" i="12" s="1"/>
  <c r="V97" i="12"/>
  <c r="W97" i="12" s="1"/>
  <c r="E97" i="12"/>
  <c r="I90" i="12"/>
  <c r="L90" i="12" s="1"/>
  <c r="O90" i="12" s="1"/>
  <c r="K83" i="11"/>
  <c r="N83" i="11" s="1"/>
  <c r="O83" i="11" s="1"/>
  <c r="J83" i="11"/>
  <c r="M83" i="11" s="1"/>
  <c r="V90" i="11"/>
  <c r="W90" i="11" s="1"/>
  <c r="E90" i="11"/>
  <c r="K83" i="10"/>
  <c r="N83" i="10"/>
  <c r="P83" i="10" s="1"/>
  <c r="R83" i="10" s="1"/>
  <c r="C84" i="10" s="1"/>
  <c r="V90" i="10"/>
  <c r="W90" i="10" s="1"/>
  <c r="E90" i="10"/>
  <c r="I83" i="10"/>
  <c r="L83" i="10" s="1"/>
  <c r="O83" i="10" s="1"/>
  <c r="S90" i="1"/>
  <c r="Q90" i="1"/>
  <c r="B91" i="1" s="1"/>
  <c r="X97" i="12" l="1"/>
  <c r="F98" i="12" s="1"/>
  <c r="Y97" i="12"/>
  <c r="G98" i="12" s="1"/>
  <c r="S90" i="12"/>
  <c r="Q90" i="12"/>
  <c r="B91" i="12" s="1"/>
  <c r="Q83" i="11"/>
  <c r="B84" i="11" s="1"/>
  <c r="P83" i="11"/>
  <c r="R83" i="11" s="1"/>
  <c r="C84" i="11" s="1"/>
  <c r="Y90" i="11"/>
  <c r="G91" i="11" s="1"/>
  <c r="X90" i="11"/>
  <c r="F91" i="11" s="1"/>
  <c r="Y90" i="10"/>
  <c r="G91" i="10" s="1"/>
  <c r="X90" i="10"/>
  <c r="F91" i="10" s="1"/>
  <c r="S83" i="10"/>
  <c r="Q83" i="10"/>
  <c r="B84" i="10" s="1"/>
  <c r="U97" i="1"/>
  <c r="D91" i="1"/>
  <c r="U97" i="12" l="1"/>
  <c r="D91" i="12"/>
  <c r="J91" i="12" s="1"/>
  <c r="M91" i="12" s="1"/>
  <c r="S83" i="11"/>
  <c r="U90" i="10"/>
  <c r="D84" i="10"/>
  <c r="J84" i="10" s="1"/>
  <c r="M84" i="10" s="1"/>
  <c r="V98" i="1"/>
  <c r="W98" i="1" s="1"/>
  <c r="I91" i="1"/>
  <c r="L91" i="1" s="1"/>
  <c r="K91" i="1"/>
  <c r="N91" i="1" s="1"/>
  <c r="E98" i="1"/>
  <c r="J91" i="1"/>
  <c r="M91" i="1" s="1"/>
  <c r="K91" i="12" l="1"/>
  <c r="N91" i="12"/>
  <c r="P91" i="12" s="1"/>
  <c r="R91" i="12" s="1"/>
  <c r="C92" i="12" s="1"/>
  <c r="V98" i="12"/>
  <c r="W98" i="12" s="1"/>
  <c r="E98" i="12"/>
  <c r="I91" i="12"/>
  <c r="L91" i="12" s="1"/>
  <c r="O91" i="12" s="1"/>
  <c r="U90" i="11"/>
  <c r="D84" i="11"/>
  <c r="K84" i="10"/>
  <c r="N84" i="10" s="1"/>
  <c r="P84" i="10" s="1"/>
  <c r="R84" i="10" s="1"/>
  <c r="C85" i="10" s="1"/>
  <c r="V91" i="10"/>
  <c r="W91" i="10" s="1"/>
  <c r="E91" i="10"/>
  <c r="I84" i="10"/>
  <c r="L84" i="10" s="1"/>
  <c r="O91" i="1"/>
  <c r="Q91" i="1" s="1"/>
  <c r="B92" i="1" s="1"/>
  <c r="X98" i="1"/>
  <c r="F99" i="1" s="1"/>
  <c r="Y98" i="1"/>
  <c r="G99" i="1" s="1"/>
  <c r="P91" i="1"/>
  <c r="R91" i="1" s="1"/>
  <c r="C92" i="1" s="1"/>
  <c r="O84" i="10" l="1"/>
  <c r="X98" i="12"/>
  <c r="F99" i="12" s="1"/>
  <c r="Y98" i="12"/>
  <c r="G99" i="12" s="1"/>
  <c r="S91" i="12"/>
  <c r="Q91" i="12"/>
  <c r="B92" i="12" s="1"/>
  <c r="K84" i="11"/>
  <c r="N84" i="11" s="1"/>
  <c r="I84" i="11"/>
  <c r="L84" i="11" s="1"/>
  <c r="J84" i="11"/>
  <c r="M84" i="11" s="1"/>
  <c r="V91" i="11"/>
  <c r="W91" i="11" s="1"/>
  <c r="E91" i="11"/>
  <c r="X91" i="10"/>
  <c r="F92" i="10" s="1"/>
  <c r="Y91" i="10"/>
  <c r="G92" i="10" s="1"/>
  <c r="S84" i="10"/>
  <c r="Q84" i="10"/>
  <c r="B85" i="10" s="1"/>
  <c r="S91" i="1"/>
  <c r="U98" i="12" l="1"/>
  <c r="D92" i="12"/>
  <c r="P84" i="11"/>
  <c r="R84" i="11" s="1"/>
  <c r="C85" i="11" s="1"/>
  <c r="O84" i="11"/>
  <c r="Y91" i="11"/>
  <c r="G92" i="11" s="1"/>
  <c r="X91" i="11"/>
  <c r="F92" i="11" s="1"/>
  <c r="U91" i="10"/>
  <c r="D85" i="10"/>
  <c r="I85" i="10" s="1"/>
  <c r="L85" i="10" s="1"/>
  <c r="U98" i="1"/>
  <c r="D92" i="1"/>
  <c r="J85" i="10" l="1"/>
  <c r="M85" i="10" s="1"/>
  <c r="K92" i="12"/>
  <c r="N92" i="12"/>
  <c r="I92" i="12"/>
  <c r="L92" i="12" s="1"/>
  <c r="V99" i="12"/>
  <c r="W99" i="12" s="1"/>
  <c r="E99" i="12"/>
  <c r="J92" i="12"/>
  <c r="M92" i="12" s="1"/>
  <c r="Q84" i="11"/>
  <c r="B85" i="11" s="1"/>
  <c r="S84" i="11"/>
  <c r="K85" i="10"/>
  <c r="N85" i="10" s="1"/>
  <c r="O85" i="10" s="1"/>
  <c r="V92" i="10"/>
  <c r="W92" i="10" s="1"/>
  <c r="E92" i="10"/>
  <c r="V99" i="1"/>
  <c r="W99" i="1" s="1"/>
  <c r="K92" i="1"/>
  <c r="N92" i="1" s="1"/>
  <c r="J92" i="1"/>
  <c r="M92" i="1" s="1"/>
  <c r="I92" i="1"/>
  <c r="L92" i="1" s="1"/>
  <c r="E99" i="1"/>
  <c r="P92" i="12" l="1"/>
  <c r="R92" i="12" s="1"/>
  <c r="C93" i="12" s="1"/>
  <c r="O92" i="12"/>
  <c r="S92" i="12" s="1"/>
  <c r="Q92" i="12"/>
  <c r="B93" i="12" s="1"/>
  <c r="X99" i="12"/>
  <c r="F100" i="12" s="1"/>
  <c r="Y99" i="12"/>
  <c r="G100" i="12" s="1"/>
  <c r="U91" i="11"/>
  <c r="D85" i="11"/>
  <c r="Q85" i="10"/>
  <c r="B86" i="10" s="1"/>
  <c r="P85" i="10"/>
  <c r="R85" i="10" s="1"/>
  <c r="C86" i="10" s="1"/>
  <c r="X92" i="10"/>
  <c r="F93" i="10" s="1"/>
  <c r="Y92" i="10"/>
  <c r="G93" i="10" s="1"/>
  <c r="X99" i="1"/>
  <c r="F100" i="1" s="1"/>
  <c r="Y99" i="1"/>
  <c r="G100" i="1" s="1"/>
  <c r="O92" i="1"/>
  <c r="P92" i="1"/>
  <c r="R92" i="1" s="1"/>
  <c r="C93" i="1" s="1"/>
  <c r="U99" i="12" l="1"/>
  <c r="D93" i="12"/>
  <c r="I93" i="12" s="1"/>
  <c r="L93" i="12" s="1"/>
  <c r="K85" i="11"/>
  <c r="N85" i="11" s="1"/>
  <c r="J85" i="11"/>
  <c r="M85" i="11" s="1"/>
  <c r="V92" i="11"/>
  <c r="W92" i="11" s="1"/>
  <c r="E92" i="11"/>
  <c r="I85" i="11"/>
  <c r="L85" i="11" s="1"/>
  <c r="S85" i="10"/>
  <c r="S92" i="1"/>
  <c r="Q92" i="1"/>
  <c r="B93" i="1" s="1"/>
  <c r="U99" i="1"/>
  <c r="D93" i="1"/>
  <c r="J93" i="12" l="1"/>
  <c r="M93" i="12" s="1"/>
  <c r="K93" i="12"/>
  <c r="N93" i="12" s="1"/>
  <c r="O93" i="12" s="1"/>
  <c r="V100" i="12"/>
  <c r="W100" i="12" s="1"/>
  <c r="E100" i="12"/>
  <c r="X92" i="11"/>
  <c r="F93" i="11" s="1"/>
  <c r="Y92" i="11"/>
  <c r="G93" i="11" s="1"/>
  <c r="P85" i="11"/>
  <c r="R85" i="11" s="1"/>
  <c r="C86" i="11" s="1"/>
  <c r="O85" i="11"/>
  <c r="U92" i="10"/>
  <c r="D86" i="10"/>
  <c r="V100" i="1"/>
  <c r="W100" i="1" s="1"/>
  <c r="K93" i="1"/>
  <c r="N93" i="1" s="1"/>
  <c r="J93" i="1"/>
  <c r="M93" i="1" s="1"/>
  <c r="E100" i="1"/>
  <c r="I93" i="1"/>
  <c r="L93" i="1" s="1"/>
  <c r="Q93" i="12" l="1"/>
  <c r="B94" i="12" s="1"/>
  <c r="P93" i="12"/>
  <c r="R93" i="12" s="1"/>
  <c r="C94" i="12" s="1"/>
  <c r="Y100" i="12"/>
  <c r="G101" i="12" s="1"/>
  <c r="X100" i="12"/>
  <c r="F101" i="12" s="1"/>
  <c r="Q85" i="11"/>
  <c r="B86" i="11" s="1"/>
  <c r="S85" i="11"/>
  <c r="K86" i="10"/>
  <c r="N86" i="10" s="1"/>
  <c r="I86" i="10"/>
  <c r="L86" i="10" s="1"/>
  <c r="J86" i="10"/>
  <c r="M86" i="10" s="1"/>
  <c r="V93" i="10"/>
  <c r="W93" i="10" s="1"/>
  <c r="E93" i="10"/>
  <c r="Y100" i="1"/>
  <c r="G101" i="1" s="1"/>
  <c r="X100" i="1"/>
  <c r="F101" i="1" s="1"/>
  <c r="P93" i="1"/>
  <c r="R93" i="1" s="1"/>
  <c r="C94" i="1" s="1"/>
  <c r="O93" i="1"/>
  <c r="P86" i="10" l="1"/>
  <c r="R86" i="10" s="1"/>
  <c r="C87" i="10" s="1"/>
  <c r="O86" i="10"/>
  <c r="S86" i="10" s="1"/>
  <c r="S93" i="12"/>
  <c r="U92" i="11"/>
  <c r="D86" i="11"/>
  <c r="I86" i="11" s="1"/>
  <c r="L86" i="11" s="1"/>
  <c r="Q86" i="10"/>
  <c r="B87" i="10" s="1"/>
  <c r="Y93" i="10"/>
  <c r="G94" i="10" s="1"/>
  <c r="X93" i="10"/>
  <c r="F94" i="10" s="1"/>
  <c r="S93" i="1"/>
  <c r="Q93" i="1"/>
  <c r="B94" i="1" s="1"/>
  <c r="U100" i="12" l="1"/>
  <c r="D94" i="12"/>
  <c r="V93" i="11"/>
  <c r="W93" i="11" s="1"/>
  <c r="E93" i="11"/>
  <c r="K86" i="11"/>
  <c r="N86" i="11" s="1"/>
  <c r="O86" i="11" s="1"/>
  <c r="J86" i="11"/>
  <c r="M86" i="11" s="1"/>
  <c r="U93" i="10"/>
  <c r="D87" i="10"/>
  <c r="U100" i="1"/>
  <c r="D94" i="1"/>
  <c r="K94" i="12" l="1"/>
  <c r="N94" i="12" s="1"/>
  <c r="J94" i="12"/>
  <c r="M94" i="12" s="1"/>
  <c r="I94" i="12"/>
  <c r="L94" i="12" s="1"/>
  <c r="V101" i="12"/>
  <c r="W101" i="12" s="1"/>
  <c r="E101" i="12"/>
  <c r="Q86" i="11"/>
  <c r="B87" i="11" s="1"/>
  <c r="P86" i="11"/>
  <c r="R86" i="11" s="1"/>
  <c r="C87" i="11" s="1"/>
  <c r="X93" i="11"/>
  <c r="F94" i="11" s="1"/>
  <c r="Y93" i="11"/>
  <c r="G94" i="11" s="1"/>
  <c r="K87" i="10"/>
  <c r="N87" i="10" s="1"/>
  <c r="I87" i="10"/>
  <c r="L87" i="10" s="1"/>
  <c r="V94" i="10"/>
  <c r="W94" i="10" s="1"/>
  <c r="E94" i="10"/>
  <c r="J87" i="10"/>
  <c r="M87" i="10" s="1"/>
  <c r="V101" i="1"/>
  <c r="W101" i="1" s="1"/>
  <c r="K94" i="1"/>
  <c r="N94" i="1" s="1"/>
  <c r="J94" i="1"/>
  <c r="M94" i="1" s="1"/>
  <c r="E101" i="1"/>
  <c r="I94" i="1"/>
  <c r="L94" i="1" s="1"/>
  <c r="O94" i="12" l="1"/>
  <c r="Q94" i="12"/>
  <c r="B95" i="12" s="1"/>
  <c r="P94" i="12"/>
  <c r="R94" i="12" s="1"/>
  <c r="C95" i="12" s="1"/>
  <c r="Y101" i="12"/>
  <c r="G102" i="12" s="1"/>
  <c r="X101" i="12"/>
  <c r="F102" i="12" s="1"/>
  <c r="S86" i="11"/>
  <c r="O87" i="10"/>
  <c r="X94" i="10"/>
  <c r="F95" i="10" s="1"/>
  <c r="Y94" i="10"/>
  <c r="G95" i="10" s="1"/>
  <c r="P87" i="10"/>
  <c r="R87" i="10" s="1"/>
  <c r="C88" i="10" s="1"/>
  <c r="Y101" i="1"/>
  <c r="G102" i="1" s="1"/>
  <c r="X101" i="1"/>
  <c r="F102" i="1" s="1"/>
  <c r="P94" i="1"/>
  <c r="R94" i="1" s="1"/>
  <c r="C95" i="1" s="1"/>
  <c r="O94" i="1"/>
  <c r="S94" i="12" l="1"/>
  <c r="U93" i="11"/>
  <c r="D87" i="11"/>
  <c r="S87" i="10"/>
  <c r="Q87" i="10"/>
  <c r="B88" i="10" s="1"/>
  <c r="S94" i="1"/>
  <c r="Q94" i="1"/>
  <c r="B95" i="1" s="1"/>
  <c r="U101" i="12" l="1"/>
  <c r="D95" i="12"/>
  <c r="K87" i="11"/>
  <c r="N87" i="11" s="1"/>
  <c r="I87" i="11"/>
  <c r="L87" i="11" s="1"/>
  <c r="J87" i="11"/>
  <c r="M87" i="11" s="1"/>
  <c r="V94" i="11"/>
  <c r="W94" i="11" s="1"/>
  <c r="E94" i="11"/>
  <c r="U94" i="10"/>
  <c r="D88" i="10"/>
  <c r="J88" i="10"/>
  <c r="M88" i="10" s="1"/>
  <c r="U101" i="1"/>
  <c r="D95" i="1"/>
  <c r="K95" i="12" l="1"/>
  <c r="N95" i="12"/>
  <c r="J95" i="12"/>
  <c r="M95" i="12" s="1"/>
  <c r="I95" i="12"/>
  <c r="L95" i="12" s="1"/>
  <c r="O95" i="12" s="1"/>
  <c r="V102" i="12"/>
  <c r="W102" i="12" s="1"/>
  <c r="E102" i="12"/>
  <c r="P87" i="11"/>
  <c r="R87" i="11" s="1"/>
  <c r="C88" i="11" s="1"/>
  <c r="O87" i="11"/>
  <c r="Y94" i="11"/>
  <c r="G95" i="11" s="1"/>
  <c r="X94" i="11"/>
  <c r="F95" i="11" s="1"/>
  <c r="K88" i="10"/>
  <c r="N88" i="10"/>
  <c r="P88" i="10" s="1"/>
  <c r="R88" i="10" s="1"/>
  <c r="C89" i="10" s="1"/>
  <c r="I88" i="10"/>
  <c r="L88" i="10" s="1"/>
  <c r="V95" i="10"/>
  <c r="W95" i="10" s="1"/>
  <c r="E95" i="10"/>
  <c r="V102" i="1"/>
  <c r="W102" i="1" s="1"/>
  <c r="K95" i="1"/>
  <c r="N95" i="1" s="1"/>
  <c r="E102" i="1"/>
  <c r="J95" i="1"/>
  <c r="M95" i="1" s="1"/>
  <c r="I95" i="1"/>
  <c r="L95" i="1" s="1"/>
  <c r="P95" i="12" l="1"/>
  <c r="R95" i="12" s="1"/>
  <c r="C96" i="12" s="1"/>
  <c r="O88" i="10"/>
  <c r="S88" i="10" s="1"/>
  <c r="S95" i="12"/>
  <c r="Q95" i="12"/>
  <c r="B96" i="12" s="1"/>
  <c r="Y102" i="12"/>
  <c r="G103" i="12" s="1"/>
  <c r="X102" i="12"/>
  <c r="F103" i="12" s="1"/>
  <c r="Q87" i="11"/>
  <c r="B88" i="11" s="1"/>
  <c r="S87" i="11"/>
  <c r="Q88" i="10"/>
  <c r="B89" i="10" s="1"/>
  <c r="Y95" i="10"/>
  <c r="G96" i="10" s="1"/>
  <c r="X95" i="10"/>
  <c r="F96" i="10" s="1"/>
  <c r="Y102" i="1"/>
  <c r="G103" i="1" s="1"/>
  <c r="X102" i="1"/>
  <c r="F103" i="1" s="1"/>
  <c r="P95" i="1"/>
  <c r="R95" i="1" s="1"/>
  <c r="C96" i="1" s="1"/>
  <c r="O95" i="1"/>
  <c r="U102" i="12" l="1"/>
  <c r="D96" i="12"/>
  <c r="U94" i="11"/>
  <c r="D88" i="11"/>
  <c r="U95" i="10"/>
  <c r="D89" i="10"/>
  <c r="J89" i="10" s="1"/>
  <c r="M89" i="10" s="1"/>
  <c r="S95" i="1"/>
  <c r="Q95" i="1"/>
  <c r="B96" i="1" s="1"/>
  <c r="V103" i="12" l="1"/>
  <c r="W103" i="12" s="1"/>
  <c r="E103" i="12"/>
  <c r="K96" i="12"/>
  <c r="N96" i="12" s="1"/>
  <c r="J96" i="12"/>
  <c r="M96" i="12" s="1"/>
  <c r="I96" i="12"/>
  <c r="L96" i="12" s="1"/>
  <c r="K88" i="11"/>
  <c r="N88" i="11" s="1"/>
  <c r="J88" i="11"/>
  <c r="M88" i="11" s="1"/>
  <c r="V95" i="11"/>
  <c r="W95" i="11" s="1"/>
  <c r="E95" i="11"/>
  <c r="I88" i="11"/>
  <c r="L88" i="11" s="1"/>
  <c r="V96" i="10"/>
  <c r="W96" i="10" s="1"/>
  <c r="E96" i="10"/>
  <c r="K89" i="10"/>
  <c r="N89" i="10" s="1"/>
  <c r="P89" i="10" s="1"/>
  <c r="R89" i="10" s="1"/>
  <c r="C90" i="10" s="1"/>
  <c r="I89" i="10"/>
  <c r="L89" i="10" s="1"/>
  <c r="U102" i="1"/>
  <c r="D96" i="1"/>
  <c r="J96" i="1" s="1"/>
  <c r="M96" i="1" s="1"/>
  <c r="O96" i="12" l="1"/>
  <c r="P96" i="12"/>
  <c r="R96" i="12" s="1"/>
  <c r="C97" i="12" s="1"/>
  <c r="O89" i="10"/>
  <c r="Q96" i="12"/>
  <c r="B97" i="12" s="1"/>
  <c r="X103" i="12"/>
  <c r="F104" i="12" s="1"/>
  <c r="Y103" i="12"/>
  <c r="G104" i="12" s="1"/>
  <c r="Y95" i="11"/>
  <c r="G96" i="11" s="1"/>
  <c r="X95" i="11"/>
  <c r="F96" i="11" s="1"/>
  <c r="O88" i="11"/>
  <c r="P88" i="11"/>
  <c r="R88" i="11" s="1"/>
  <c r="C89" i="11" s="1"/>
  <c r="Y96" i="10"/>
  <c r="G97" i="10" s="1"/>
  <c r="X96" i="10"/>
  <c r="F97" i="10" s="1"/>
  <c r="S89" i="10"/>
  <c r="Q89" i="10"/>
  <c r="B90" i="10" s="1"/>
  <c r="V103" i="1"/>
  <c r="W103" i="1" s="1"/>
  <c r="K96" i="1"/>
  <c r="N96" i="1" s="1"/>
  <c r="P96" i="1" s="1"/>
  <c r="R96" i="1" s="1"/>
  <c r="C97" i="1" s="1"/>
  <c r="E103" i="1"/>
  <c r="I96" i="1"/>
  <c r="L96" i="1" s="1"/>
  <c r="S96" i="12" l="1"/>
  <c r="U103" i="12"/>
  <c r="D97" i="12"/>
  <c r="Q88" i="11"/>
  <c r="B89" i="11" s="1"/>
  <c r="S88" i="11"/>
  <c r="U96" i="10"/>
  <c r="D90" i="10"/>
  <c r="J90" i="10" s="1"/>
  <c r="M90" i="10" s="1"/>
  <c r="X103" i="1"/>
  <c r="F104" i="1" s="1"/>
  <c r="Y103" i="1"/>
  <c r="G104" i="1" s="1"/>
  <c r="O96" i="1"/>
  <c r="I90" i="10" l="1"/>
  <c r="L90" i="10" s="1"/>
  <c r="K97" i="12"/>
  <c r="N97" i="12" s="1"/>
  <c r="J97" i="12"/>
  <c r="M97" i="12" s="1"/>
  <c r="V104" i="12"/>
  <c r="W104" i="12" s="1"/>
  <c r="E104" i="12"/>
  <c r="I97" i="12"/>
  <c r="L97" i="12" s="1"/>
  <c r="U95" i="11"/>
  <c r="D89" i="11"/>
  <c r="I89" i="11" s="1"/>
  <c r="L89" i="11" s="1"/>
  <c r="V97" i="10"/>
  <c r="W97" i="10" s="1"/>
  <c r="E97" i="10"/>
  <c r="K90" i="10"/>
  <c r="N90" i="10"/>
  <c r="O90" i="10" s="1"/>
  <c r="S96" i="1"/>
  <c r="Q96" i="1"/>
  <c r="B97" i="1" s="1"/>
  <c r="O97" i="12" l="1"/>
  <c r="Y104" i="12"/>
  <c r="G105" i="12" s="1"/>
  <c r="X104" i="12"/>
  <c r="F105" i="12" s="1"/>
  <c r="P97" i="12"/>
  <c r="R97" i="12" s="1"/>
  <c r="C98" i="12" s="1"/>
  <c r="V96" i="11"/>
  <c r="W96" i="11" s="1"/>
  <c r="E96" i="11"/>
  <c r="K89" i="11"/>
  <c r="N89" i="11" s="1"/>
  <c r="O89" i="11" s="1"/>
  <c r="J89" i="11"/>
  <c r="M89" i="11" s="1"/>
  <c r="Q90" i="10"/>
  <c r="B91" i="10" s="1"/>
  <c r="Y97" i="10"/>
  <c r="G98" i="10" s="1"/>
  <c r="X97" i="10"/>
  <c r="F98" i="10" s="1"/>
  <c r="P90" i="10"/>
  <c r="R90" i="10" s="1"/>
  <c r="C91" i="10" s="1"/>
  <c r="U103" i="1"/>
  <c r="D97" i="1"/>
  <c r="S97" i="12" l="1"/>
  <c r="Q97" i="12"/>
  <c r="B98" i="12" s="1"/>
  <c r="Q89" i="11"/>
  <c r="B90" i="11" s="1"/>
  <c r="Y96" i="11"/>
  <c r="G97" i="11" s="1"/>
  <c r="X96" i="11"/>
  <c r="F97" i="11" s="1"/>
  <c r="P89" i="11"/>
  <c r="R89" i="11" s="1"/>
  <c r="C90" i="11" s="1"/>
  <c r="S90" i="10"/>
  <c r="V104" i="1"/>
  <c r="W104" i="1" s="1"/>
  <c r="E104" i="1"/>
  <c r="K97" i="1"/>
  <c r="N97" i="1" s="1"/>
  <c r="J97" i="1"/>
  <c r="M97" i="1" s="1"/>
  <c r="I97" i="1"/>
  <c r="L97" i="1" s="1"/>
  <c r="U104" i="12" l="1"/>
  <c r="D98" i="12"/>
  <c r="J98" i="12" s="1"/>
  <c r="M98" i="12" s="1"/>
  <c r="S89" i="11"/>
  <c r="U97" i="10"/>
  <c r="D91" i="10"/>
  <c r="X104" i="1"/>
  <c r="F105" i="1" s="1"/>
  <c r="Y104" i="1"/>
  <c r="G105" i="1" s="1"/>
  <c r="P97" i="1"/>
  <c r="R97" i="1" s="1"/>
  <c r="C98" i="1" s="1"/>
  <c r="O97" i="1"/>
  <c r="I98" i="12" l="1"/>
  <c r="L98" i="12" s="1"/>
  <c r="K98" i="12"/>
  <c r="N98" i="12" s="1"/>
  <c r="V105" i="12"/>
  <c r="W105" i="12" s="1"/>
  <c r="E105" i="12"/>
  <c r="U96" i="11"/>
  <c r="D90" i="11"/>
  <c r="K91" i="10"/>
  <c r="N91" i="10" s="1"/>
  <c r="J91" i="10"/>
  <c r="M91" i="10" s="1"/>
  <c r="I91" i="10"/>
  <c r="L91" i="10" s="1"/>
  <c r="V98" i="10"/>
  <c r="W98" i="10" s="1"/>
  <c r="E98" i="10"/>
  <c r="Q97" i="1"/>
  <c r="B98" i="1" s="1"/>
  <c r="S97" i="1"/>
  <c r="O98" i="12" l="1"/>
  <c r="P98" i="12"/>
  <c r="R98" i="12" s="1"/>
  <c r="C99" i="12" s="1"/>
  <c r="X105" i="12"/>
  <c r="F106" i="12" s="1"/>
  <c r="Y105" i="12"/>
  <c r="G106" i="12" s="1"/>
  <c r="K90" i="11"/>
  <c r="N90" i="11" s="1"/>
  <c r="I90" i="11"/>
  <c r="L90" i="11" s="1"/>
  <c r="J90" i="11"/>
  <c r="M90" i="11" s="1"/>
  <c r="V97" i="11"/>
  <c r="W97" i="11" s="1"/>
  <c r="E97" i="11"/>
  <c r="O91" i="10"/>
  <c r="P91" i="10"/>
  <c r="R91" i="10" s="1"/>
  <c r="C92" i="10" s="1"/>
  <c r="X98" i="10"/>
  <c r="F99" i="10" s="1"/>
  <c r="Y98" i="10"/>
  <c r="G99" i="10" s="1"/>
  <c r="U104" i="1"/>
  <c r="D98" i="1"/>
  <c r="I98" i="1" s="1"/>
  <c r="L98" i="1" s="1"/>
  <c r="S98" i="12" l="1"/>
  <c r="Q98" i="12"/>
  <c r="B99" i="12" s="1"/>
  <c r="O90" i="11"/>
  <c r="P90" i="11"/>
  <c r="R90" i="11" s="1"/>
  <c r="C91" i="11" s="1"/>
  <c r="Y97" i="11"/>
  <c r="G98" i="11" s="1"/>
  <c r="X97" i="11"/>
  <c r="F98" i="11" s="1"/>
  <c r="S91" i="10"/>
  <c r="Q91" i="10"/>
  <c r="B92" i="10" s="1"/>
  <c r="V105" i="1"/>
  <c r="W105" i="1" s="1"/>
  <c r="K98" i="1"/>
  <c r="N98" i="1" s="1"/>
  <c r="O98" i="1" s="1"/>
  <c r="J98" i="1"/>
  <c r="M98" i="1" s="1"/>
  <c r="E105" i="1"/>
  <c r="U105" i="12" l="1"/>
  <c r="D99" i="12"/>
  <c r="I99" i="12" s="1"/>
  <c r="L99" i="12" s="1"/>
  <c r="Q90" i="11"/>
  <c r="B91" i="11" s="1"/>
  <c r="S90" i="11"/>
  <c r="U98" i="10"/>
  <c r="D92" i="10"/>
  <c r="I92" i="10"/>
  <c r="L92" i="10" s="1"/>
  <c r="Y105" i="1"/>
  <c r="G106" i="1" s="1"/>
  <c r="X105" i="1"/>
  <c r="F106" i="1" s="1"/>
  <c r="P98" i="1"/>
  <c r="R98" i="1" s="1"/>
  <c r="C99" i="1" s="1"/>
  <c r="Q98" i="1"/>
  <c r="B99" i="1" s="1"/>
  <c r="K99" i="12" l="1"/>
  <c r="N99" i="12"/>
  <c r="O99" i="12" s="1"/>
  <c r="V106" i="12"/>
  <c r="W106" i="12" s="1"/>
  <c r="E106" i="12"/>
  <c r="J99" i="12"/>
  <c r="M99" i="12" s="1"/>
  <c r="P99" i="12" s="1"/>
  <c r="R99" i="12" s="1"/>
  <c r="C100" i="12" s="1"/>
  <c r="U97" i="11"/>
  <c r="D91" i="11"/>
  <c r="J91" i="11" s="1"/>
  <c r="M91" i="11" s="1"/>
  <c r="K92" i="10"/>
  <c r="N92" i="10" s="1"/>
  <c r="O92" i="10" s="1"/>
  <c r="J92" i="10"/>
  <c r="M92" i="10" s="1"/>
  <c r="V99" i="10"/>
  <c r="W99" i="10" s="1"/>
  <c r="E99" i="10"/>
  <c r="S98" i="1"/>
  <c r="U105" i="1"/>
  <c r="D99" i="1"/>
  <c r="I91" i="11" l="1"/>
  <c r="L91" i="11" s="1"/>
  <c r="S99" i="12"/>
  <c r="Q99" i="12"/>
  <c r="B100" i="12" s="1"/>
  <c r="Y106" i="12"/>
  <c r="G107" i="12" s="1"/>
  <c r="X106" i="12"/>
  <c r="F107" i="12" s="1"/>
  <c r="K91" i="11"/>
  <c r="N91" i="11" s="1"/>
  <c r="V98" i="11"/>
  <c r="W98" i="11" s="1"/>
  <c r="E98" i="11"/>
  <c r="Q92" i="10"/>
  <c r="B93" i="10" s="1"/>
  <c r="P92" i="10"/>
  <c r="R92" i="10" s="1"/>
  <c r="C93" i="10" s="1"/>
  <c r="Y99" i="10"/>
  <c r="G100" i="10" s="1"/>
  <c r="X99" i="10"/>
  <c r="F100" i="10" s="1"/>
  <c r="V106" i="1"/>
  <c r="W106" i="1" s="1"/>
  <c r="K99" i="1"/>
  <c r="N99" i="1" s="1"/>
  <c r="J99" i="1"/>
  <c r="M99" i="1" s="1"/>
  <c r="I99" i="1"/>
  <c r="L99" i="1" s="1"/>
  <c r="E106" i="1"/>
  <c r="U106" i="12" l="1"/>
  <c r="D100" i="12"/>
  <c r="I100" i="12" s="1"/>
  <c r="L100" i="12" s="1"/>
  <c r="O91" i="11"/>
  <c r="P91" i="11"/>
  <c r="R91" i="11" s="1"/>
  <c r="C92" i="11" s="1"/>
  <c r="Y98" i="11"/>
  <c r="G99" i="11" s="1"/>
  <c r="X98" i="11"/>
  <c r="F99" i="11" s="1"/>
  <c r="S92" i="10"/>
  <c r="O99" i="1"/>
  <c r="P99" i="1"/>
  <c r="R99" i="1" s="1"/>
  <c r="Y106" i="1"/>
  <c r="G107" i="1" s="1"/>
  <c r="X106" i="1"/>
  <c r="F107" i="1" s="1"/>
  <c r="Q99" i="1" l="1"/>
  <c r="B100" i="1" s="1"/>
  <c r="K100" i="12"/>
  <c r="N100" i="12"/>
  <c r="O100" i="12" s="1"/>
  <c r="J100" i="12"/>
  <c r="M100" i="12" s="1"/>
  <c r="V107" i="12"/>
  <c r="W107" i="12" s="1"/>
  <c r="E107" i="12"/>
  <c r="Q91" i="11"/>
  <c r="B92" i="11" s="1"/>
  <c r="S91" i="11"/>
  <c r="U99" i="10"/>
  <c r="D93" i="10"/>
  <c r="S99" i="1"/>
  <c r="C100" i="1"/>
  <c r="U106" i="1"/>
  <c r="D100" i="1"/>
  <c r="P100" i="12" l="1"/>
  <c r="R100" i="12" s="1"/>
  <c r="C101" i="12" s="1"/>
  <c r="S100" i="12"/>
  <c r="Q100" i="12"/>
  <c r="B101" i="12" s="1"/>
  <c r="X107" i="12"/>
  <c r="F108" i="12" s="1"/>
  <c r="Y107" i="12"/>
  <c r="G108" i="12" s="1"/>
  <c r="U98" i="11"/>
  <c r="D92" i="11"/>
  <c r="I92" i="11" s="1"/>
  <c r="L92" i="11" s="1"/>
  <c r="K93" i="10"/>
  <c r="N93" i="10" s="1"/>
  <c r="J93" i="10"/>
  <c r="M93" i="10" s="1"/>
  <c r="I93" i="10"/>
  <c r="L93" i="10" s="1"/>
  <c r="V100" i="10"/>
  <c r="W100" i="10" s="1"/>
  <c r="E100" i="10"/>
  <c r="J100" i="1"/>
  <c r="M100" i="1" s="1"/>
  <c r="I100" i="1"/>
  <c r="L100" i="1" s="1"/>
  <c r="K100" i="1"/>
  <c r="N100" i="1" s="1"/>
  <c r="V107" i="1"/>
  <c r="W107" i="1" s="1"/>
  <c r="E107" i="1"/>
  <c r="O93" i="10" l="1"/>
  <c r="P93" i="10"/>
  <c r="R93" i="10" s="1"/>
  <c r="C94" i="10" s="1"/>
  <c r="U107" i="12"/>
  <c r="D101" i="12"/>
  <c r="V99" i="11"/>
  <c r="W99" i="11" s="1"/>
  <c r="E99" i="11"/>
  <c r="K92" i="11"/>
  <c r="N92" i="11" s="1"/>
  <c r="O92" i="11" s="1"/>
  <c r="J92" i="11"/>
  <c r="M92" i="11" s="1"/>
  <c r="Q93" i="10"/>
  <c r="B94" i="10" s="1"/>
  <c r="X100" i="10"/>
  <c r="F101" i="10" s="1"/>
  <c r="Y100" i="10"/>
  <c r="G101" i="10" s="1"/>
  <c r="O100" i="1"/>
  <c r="Q100" i="1" s="1"/>
  <c r="P100" i="1"/>
  <c r="X107" i="1"/>
  <c r="F108" i="1" s="1"/>
  <c r="Y107" i="1"/>
  <c r="G108" i="1" s="1"/>
  <c r="S93" i="10" l="1"/>
  <c r="K101" i="12"/>
  <c r="N101" i="12"/>
  <c r="J101" i="12"/>
  <c r="M101" i="12" s="1"/>
  <c r="P101" i="12" s="1"/>
  <c r="R101" i="12" s="1"/>
  <c r="C102" i="12" s="1"/>
  <c r="V108" i="12"/>
  <c r="W108" i="12" s="1"/>
  <c r="E108" i="12"/>
  <c r="I101" i="12"/>
  <c r="L101" i="12" s="1"/>
  <c r="O101" i="12" s="1"/>
  <c r="Q92" i="11"/>
  <c r="B93" i="11" s="1"/>
  <c r="P92" i="11"/>
  <c r="R92" i="11" s="1"/>
  <c r="C93" i="11" s="1"/>
  <c r="Y99" i="11"/>
  <c r="G100" i="11" s="1"/>
  <c r="X99" i="11"/>
  <c r="F100" i="11" s="1"/>
  <c r="U100" i="10"/>
  <c r="D94" i="10"/>
  <c r="I94" i="10" s="1"/>
  <c r="L94" i="10" s="1"/>
  <c r="R100" i="1"/>
  <c r="C101" i="1" s="1"/>
  <c r="S100" i="1"/>
  <c r="B101" i="1"/>
  <c r="J94" i="10" l="1"/>
  <c r="M94" i="10" s="1"/>
  <c r="S101" i="12"/>
  <c r="Q101" i="12"/>
  <c r="B102" i="12" s="1"/>
  <c r="X108" i="12"/>
  <c r="F109" i="12" s="1"/>
  <c r="Y108" i="12"/>
  <c r="G109" i="12" s="1"/>
  <c r="S92" i="11"/>
  <c r="V101" i="10"/>
  <c r="W101" i="10" s="1"/>
  <c r="E101" i="10"/>
  <c r="K94" i="10"/>
  <c r="N94" i="10" s="1"/>
  <c r="O94" i="10" s="1"/>
  <c r="U107" i="1"/>
  <c r="D101" i="1"/>
  <c r="K101" i="1" s="1"/>
  <c r="N101" i="1" s="1"/>
  <c r="U108" i="12" l="1"/>
  <c r="D102" i="12"/>
  <c r="I102" i="12" s="1"/>
  <c r="L102" i="12" s="1"/>
  <c r="U99" i="11"/>
  <c r="D93" i="11"/>
  <c r="Q94" i="10"/>
  <c r="B95" i="10" s="1"/>
  <c r="Y101" i="10"/>
  <c r="G102" i="10" s="1"/>
  <c r="X101" i="10"/>
  <c r="F102" i="10" s="1"/>
  <c r="P94" i="10"/>
  <c r="R94" i="10" s="1"/>
  <c r="C95" i="10" s="1"/>
  <c r="J101" i="1"/>
  <c r="M101" i="1" s="1"/>
  <c r="P101" i="1" s="1"/>
  <c r="R101" i="1" s="1"/>
  <c r="I101" i="1"/>
  <c r="L101" i="1" s="1"/>
  <c r="O101" i="1" s="1"/>
  <c r="Q101" i="1" s="1"/>
  <c r="V108" i="1"/>
  <c r="W108" i="1" s="1"/>
  <c r="E108" i="1"/>
  <c r="K102" i="12" l="1"/>
  <c r="N102" i="12" s="1"/>
  <c r="O102" i="12" s="1"/>
  <c r="J102" i="12"/>
  <c r="M102" i="12" s="1"/>
  <c r="V109" i="12"/>
  <c r="W109" i="12" s="1"/>
  <c r="E109" i="12"/>
  <c r="K93" i="11"/>
  <c r="N93" i="11" s="1"/>
  <c r="I93" i="11"/>
  <c r="L93" i="11" s="1"/>
  <c r="J93" i="11"/>
  <c r="M93" i="11" s="1"/>
  <c r="V100" i="11"/>
  <c r="W100" i="11" s="1"/>
  <c r="E100" i="11"/>
  <c r="S94" i="10"/>
  <c r="C102" i="1"/>
  <c r="X108" i="1"/>
  <c r="F109" i="1" s="1"/>
  <c r="Y108" i="1"/>
  <c r="G109" i="1" s="1"/>
  <c r="Q102" i="12" l="1"/>
  <c r="B103" i="12" s="1"/>
  <c r="P102" i="12"/>
  <c r="R102" i="12" s="1"/>
  <c r="C103" i="12" s="1"/>
  <c r="Y109" i="12"/>
  <c r="G110" i="12" s="1"/>
  <c r="X109" i="12"/>
  <c r="F110" i="12" s="1"/>
  <c r="O93" i="11"/>
  <c r="P93" i="11"/>
  <c r="R93" i="11" s="1"/>
  <c r="C94" i="11" s="1"/>
  <c r="X100" i="11"/>
  <c r="F101" i="11" s="1"/>
  <c r="Y100" i="11"/>
  <c r="G101" i="11" s="1"/>
  <c r="U101" i="10"/>
  <c r="D95" i="10"/>
  <c r="S101" i="1"/>
  <c r="B102" i="1"/>
  <c r="S102" i="12" l="1"/>
  <c r="Q93" i="11"/>
  <c r="B94" i="11" s="1"/>
  <c r="S93" i="11"/>
  <c r="K95" i="10"/>
  <c r="N95" i="10"/>
  <c r="J95" i="10"/>
  <c r="M95" i="10" s="1"/>
  <c r="I95" i="10"/>
  <c r="L95" i="10" s="1"/>
  <c r="O95" i="10" s="1"/>
  <c r="V102" i="10"/>
  <c r="W102" i="10" s="1"/>
  <c r="E102" i="10"/>
  <c r="U108" i="1"/>
  <c r="D102" i="1"/>
  <c r="I102" i="1" s="1"/>
  <c r="L102" i="1" s="1"/>
  <c r="P95" i="10" l="1"/>
  <c r="R95" i="10" s="1"/>
  <c r="C96" i="10" s="1"/>
  <c r="U109" i="12"/>
  <c r="D103" i="12"/>
  <c r="U100" i="11"/>
  <c r="D94" i="11"/>
  <c r="S95" i="10"/>
  <c r="Q95" i="10"/>
  <c r="B96" i="10" s="1"/>
  <c r="X102" i="10"/>
  <c r="F103" i="10" s="1"/>
  <c r="Y102" i="10"/>
  <c r="G103" i="10" s="1"/>
  <c r="K102" i="1"/>
  <c r="N102" i="1"/>
  <c r="O102" i="1" s="1"/>
  <c r="Q102" i="1" s="1"/>
  <c r="J102" i="1"/>
  <c r="M102" i="1" s="1"/>
  <c r="P102" i="1" s="1"/>
  <c r="R102" i="1" s="1"/>
  <c r="V109" i="1"/>
  <c r="W109" i="1" s="1"/>
  <c r="E109" i="1"/>
  <c r="K103" i="12" l="1"/>
  <c r="N103" i="12"/>
  <c r="I103" i="12"/>
  <c r="L103" i="12" s="1"/>
  <c r="J103" i="12"/>
  <c r="M103" i="12" s="1"/>
  <c r="P103" i="12" s="1"/>
  <c r="R103" i="12" s="1"/>
  <c r="C104" i="12" s="1"/>
  <c r="V110" i="12"/>
  <c r="W110" i="12" s="1"/>
  <c r="E110" i="12"/>
  <c r="K94" i="11"/>
  <c r="N94" i="11" s="1"/>
  <c r="V101" i="11"/>
  <c r="W101" i="11" s="1"/>
  <c r="E101" i="11"/>
  <c r="I94" i="11"/>
  <c r="L94" i="11" s="1"/>
  <c r="J94" i="11"/>
  <c r="M94" i="11" s="1"/>
  <c r="U102" i="10"/>
  <c r="D96" i="10"/>
  <c r="C103" i="1"/>
  <c r="X109" i="1"/>
  <c r="F110" i="1" s="1"/>
  <c r="Y109" i="1"/>
  <c r="G110" i="1" s="1"/>
  <c r="B103" i="1"/>
  <c r="O103" i="12" l="1"/>
  <c r="S103" i="12"/>
  <c r="Q103" i="12"/>
  <c r="B104" i="12" s="1"/>
  <c r="Y110" i="12"/>
  <c r="G111" i="12" s="1"/>
  <c r="X110" i="12"/>
  <c r="F111" i="12" s="1"/>
  <c r="P94" i="11"/>
  <c r="R94" i="11" s="1"/>
  <c r="C95" i="11" s="1"/>
  <c r="Y101" i="11"/>
  <c r="G102" i="11" s="1"/>
  <c r="X101" i="11"/>
  <c r="F102" i="11" s="1"/>
  <c r="O94" i="11"/>
  <c r="K96" i="10"/>
  <c r="N96" i="10"/>
  <c r="J96" i="10"/>
  <c r="M96" i="10" s="1"/>
  <c r="P96" i="10" s="1"/>
  <c r="R96" i="10" s="1"/>
  <c r="C97" i="10" s="1"/>
  <c r="V103" i="10"/>
  <c r="W103" i="10" s="1"/>
  <c r="E103" i="10"/>
  <c r="I96" i="10"/>
  <c r="L96" i="10" s="1"/>
  <c r="O96" i="10" s="1"/>
  <c r="S102" i="1"/>
  <c r="U109" i="1" s="1"/>
  <c r="U110" i="12" l="1"/>
  <c r="D104" i="12"/>
  <c r="I104" i="12" s="1"/>
  <c r="L104" i="12" s="1"/>
  <c r="S94" i="11"/>
  <c r="Q94" i="11"/>
  <c r="B95" i="11" s="1"/>
  <c r="S96" i="10"/>
  <c r="Q96" i="10"/>
  <c r="B97" i="10" s="1"/>
  <c r="X103" i="10"/>
  <c r="F104" i="10" s="1"/>
  <c r="Y103" i="10"/>
  <c r="G104" i="10" s="1"/>
  <c r="D103" i="1"/>
  <c r="V110" i="1"/>
  <c r="W110" i="1" s="1"/>
  <c r="E110" i="1"/>
  <c r="K104" i="12" l="1"/>
  <c r="N104" i="12"/>
  <c r="O104" i="12" s="1"/>
  <c r="V111" i="12"/>
  <c r="W111" i="12" s="1"/>
  <c r="E111" i="12"/>
  <c r="J104" i="12"/>
  <c r="M104" i="12" s="1"/>
  <c r="P104" i="12" s="1"/>
  <c r="R104" i="12" s="1"/>
  <c r="C105" i="12" s="1"/>
  <c r="U101" i="11"/>
  <c r="D95" i="11"/>
  <c r="I95" i="11" s="1"/>
  <c r="L95" i="11" s="1"/>
  <c r="U103" i="10"/>
  <c r="D97" i="10"/>
  <c r="K103" i="1"/>
  <c r="N103" i="1"/>
  <c r="I103" i="1"/>
  <c r="L103" i="1" s="1"/>
  <c r="J103" i="1"/>
  <c r="M103" i="1" s="1"/>
  <c r="P103" i="1" s="1"/>
  <c r="R103" i="1" s="1"/>
  <c r="C104" i="1" s="1"/>
  <c r="X110" i="1"/>
  <c r="F111" i="1" s="1"/>
  <c r="Y110" i="1"/>
  <c r="G111" i="1" s="1"/>
  <c r="O103" i="1" l="1"/>
  <c r="Q103" i="1" s="1"/>
  <c r="S104" i="12"/>
  <c r="Q104" i="12"/>
  <c r="B105" i="12" s="1"/>
  <c r="Y111" i="12"/>
  <c r="G112" i="12" s="1"/>
  <c r="X111" i="12"/>
  <c r="F112" i="12" s="1"/>
  <c r="K95" i="11"/>
  <c r="N95" i="11" s="1"/>
  <c r="O95" i="11" s="1"/>
  <c r="J95" i="11"/>
  <c r="M95" i="11" s="1"/>
  <c r="V102" i="11"/>
  <c r="W102" i="11" s="1"/>
  <c r="E102" i="11"/>
  <c r="K97" i="10"/>
  <c r="N97" i="10"/>
  <c r="J97" i="10"/>
  <c r="M97" i="10" s="1"/>
  <c r="I97" i="10"/>
  <c r="L97" i="10" s="1"/>
  <c r="O97" i="10" s="1"/>
  <c r="V104" i="10"/>
  <c r="W104" i="10" s="1"/>
  <c r="E104" i="10"/>
  <c r="B104" i="1"/>
  <c r="S103" i="1"/>
  <c r="P97" i="10" l="1"/>
  <c r="R97" i="10" s="1"/>
  <c r="C98" i="10" s="1"/>
  <c r="P95" i="11"/>
  <c r="R95" i="11" s="1"/>
  <c r="C96" i="11" s="1"/>
  <c r="U111" i="12"/>
  <c r="D105" i="12"/>
  <c r="S95" i="11"/>
  <c r="Q95" i="11"/>
  <c r="B96" i="11" s="1"/>
  <c r="Y102" i="11"/>
  <c r="G103" i="11" s="1"/>
  <c r="X102" i="11"/>
  <c r="F103" i="11" s="1"/>
  <c r="S97" i="10"/>
  <c r="Q97" i="10"/>
  <c r="B98" i="10" s="1"/>
  <c r="X104" i="10"/>
  <c r="F105" i="10" s="1"/>
  <c r="Y104" i="10"/>
  <c r="G105" i="10" s="1"/>
  <c r="U110" i="1"/>
  <c r="D104" i="1"/>
  <c r="K105" i="12" l="1"/>
  <c r="N105" i="12" s="1"/>
  <c r="I105" i="12"/>
  <c r="L105" i="12" s="1"/>
  <c r="V112" i="12"/>
  <c r="W112" i="12" s="1"/>
  <c r="E112" i="12"/>
  <c r="J105" i="12"/>
  <c r="M105" i="12" s="1"/>
  <c r="U102" i="11"/>
  <c r="D96" i="11"/>
  <c r="U104" i="10"/>
  <c r="D98" i="10"/>
  <c r="K104" i="1"/>
  <c r="N104" i="1"/>
  <c r="J104" i="1"/>
  <c r="M104" i="1" s="1"/>
  <c r="P104" i="1" s="1"/>
  <c r="R104" i="1" s="1"/>
  <c r="I104" i="1"/>
  <c r="L104" i="1" s="1"/>
  <c r="O104" i="1" s="1"/>
  <c r="Q104" i="1" s="1"/>
  <c r="V111" i="1"/>
  <c r="W111" i="1" s="1"/>
  <c r="E111" i="1"/>
  <c r="O105" i="12" l="1"/>
  <c r="P105" i="12"/>
  <c r="R105" i="12" s="1"/>
  <c r="C106" i="12" s="1"/>
  <c r="Y112" i="12"/>
  <c r="G113" i="12" s="1"/>
  <c r="X112" i="12"/>
  <c r="F113" i="12" s="1"/>
  <c r="S105" i="12"/>
  <c r="Q105" i="12"/>
  <c r="B106" i="12" s="1"/>
  <c r="K96" i="11"/>
  <c r="N96" i="11" s="1"/>
  <c r="J96" i="11"/>
  <c r="M96" i="11" s="1"/>
  <c r="V103" i="11"/>
  <c r="W103" i="11" s="1"/>
  <c r="E103" i="11"/>
  <c r="I96" i="11"/>
  <c r="L96" i="11" s="1"/>
  <c r="K98" i="10"/>
  <c r="N98" i="10" s="1"/>
  <c r="J98" i="10"/>
  <c r="M98" i="10" s="1"/>
  <c r="V105" i="10"/>
  <c r="W105" i="10" s="1"/>
  <c r="E105" i="10"/>
  <c r="I98" i="10"/>
  <c r="L98" i="10" s="1"/>
  <c r="C105" i="1"/>
  <c r="X111" i="1"/>
  <c r="F112" i="1" s="1"/>
  <c r="Y111" i="1"/>
  <c r="G112" i="1" s="1"/>
  <c r="U112" i="12" l="1"/>
  <c r="D106" i="12"/>
  <c r="O96" i="11"/>
  <c r="P96" i="11"/>
  <c r="R96" i="11" s="1"/>
  <c r="C97" i="11" s="1"/>
  <c r="Y103" i="11"/>
  <c r="G104" i="11" s="1"/>
  <c r="X103" i="11"/>
  <c r="F104" i="11" s="1"/>
  <c r="O98" i="10"/>
  <c r="P98" i="10"/>
  <c r="R98" i="10" s="1"/>
  <c r="C99" i="10" s="1"/>
  <c r="X105" i="10"/>
  <c r="F106" i="10" s="1"/>
  <c r="Y105" i="10"/>
  <c r="G106" i="10" s="1"/>
  <c r="S104" i="1"/>
  <c r="B105" i="1"/>
  <c r="K106" i="12" l="1"/>
  <c r="N106" i="12" s="1"/>
  <c r="V113" i="12"/>
  <c r="W113" i="12" s="1"/>
  <c r="E113" i="12"/>
  <c r="J106" i="12"/>
  <c r="M106" i="12" s="1"/>
  <c r="I106" i="12"/>
  <c r="L106" i="12" s="1"/>
  <c r="S96" i="11"/>
  <c r="Q96" i="11"/>
  <c r="B97" i="11" s="1"/>
  <c r="S98" i="10"/>
  <c r="Q98" i="10"/>
  <c r="B99" i="10" s="1"/>
  <c r="U111" i="1"/>
  <c r="D105" i="1"/>
  <c r="O106" i="12" l="1"/>
  <c r="Y113" i="12"/>
  <c r="G114" i="12" s="1"/>
  <c r="X113" i="12"/>
  <c r="F114" i="12" s="1"/>
  <c r="P106" i="12"/>
  <c r="R106" i="12" s="1"/>
  <c r="C107" i="12" s="1"/>
  <c r="U103" i="11"/>
  <c r="D97" i="11"/>
  <c r="J97" i="11" s="1"/>
  <c r="M97" i="11" s="1"/>
  <c r="U105" i="10"/>
  <c r="D99" i="10"/>
  <c r="K105" i="1"/>
  <c r="N105" i="1"/>
  <c r="I105" i="1"/>
  <c r="L105" i="1" s="1"/>
  <c r="O105" i="1" s="1"/>
  <c r="Q105" i="1" s="1"/>
  <c r="J105" i="1"/>
  <c r="M105" i="1" s="1"/>
  <c r="P105" i="1" s="1"/>
  <c r="R105" i="1" s="1"/>
  <c r="V112" i="1"/>
  <c r="W112" i="1" s="1"/>
  <c r="E112" i="1"/>
  <c r="I97" i="11" l="1"/>
  <c r="L97" i="11" s="1"/>
  <c r="S106" i="12"/>
  <c r="Q106" i="12"/>
  <c r="B107" i="12" s="1"/>
  <c r="K97" i="11"/>
  <c r="N97" i="11" s="1"/>
  <c r="V104" i="11"/>
  <c r="W104" i="11" s="1"/>
  <c r="E104" i="11"/>
  <c r="K99" i="10"/>
  <c r="N99" i="10"/>
  <c r="J99" i="10"/>
  <c r="M99" i="10" s="1"/>
  <c r="I99" i="10"/>
  <c r="L99" i="10" s="1"/>
  <c r="V106" i="10"/>
  <c r="W106" i="10" s="1"/>
  <c r="E106" i="10"/>
  <c r="B106" i="1"/>
  <c r="C106" i="1"/>
  <c r="Y112" i="1"/>
  <c r="G113" i="1" s="1"/>
  <c r="X112" i="1"/>
  <c r="F113" i="1" s="1"/>
  <c r="O99" i="10" l="1"/>
  <c r="P99" i="10"/>
  <c r="R99" i="10" s="1"/>
  <c r="C100" i="10" s="1"/>
  <c r="U113" i="12"/>
  <c r="D107" i="12"/>
  <c r="I107" i="12" s="1"/>
  <c r="L107" i="12" s="1"/>
  <c r="O97" i="11"/>
  <c r="P97" i="11"/>
  <c r="R97" i="11" s="1"/>
  <c r="C98" i="11" s="1"/>
  <c r="X104" i="11"/>
  <c r="F105" i="11" s="1"/>
  <c r="Y104" i="11"/>
  <c r="G105" i="11" s="1"/>
  <c r="Q99" i="10"/>
  <c r="B100" i="10" s="1"/>
  <c r="X106" i="10"/>
  <c r="F107" i="10" s="1"/>
  <c r="Y106" i="10"/>
  <c r="G107" i="10" s="1"/>
  <c r="S105" i="1"/>
  <c r="U112" i="1"/>
  <c r="D106" i="1"/>
  <c r="S99" i="10" l="1"/>
  <c r="J107" i="12"/>
  <c r="M107" i="12" s="1"/>
  <c r="K107" i="12"/>
  <c r="N107" i="12"/>
  <c r="O107" i="12" s="1"/>
  <c r="V114" i="12"/>
  <c r="W114" i="12" s="1"/>
  <c r="E114" i="12"/>
  <c r="S97" i="11"/>
  <c r="Q97" i="11"/>
  <c r="B98" i="11" s="1"/>
  <c r="U106" i="10"/>
  <c r="D100" i="10"/>
  <c r="I100" i="10" s="1"/>
  <c r="L100" i="10" s="1"/>
  <c r="K106" i="1"/>
  <c r="N106" i="1"/>
  <c r="I106" i="1"/>
  <c r="L106" i="1" s="1"/>
  <c r="J106" i="1"/>
  <c r="M106" i="1" s="1"/>
  <c r="P106" i="1" s="1"/>
  <c r="R106" i="1" s="1"/>
  <c r="V113" i="1"/>
  <c r="W113" i="1" s="1"/>
  <c r="E113" i="1"/>
  <c r="Q107" i="12" l="1"/>
  <c r="B108" i="12" s="1"/>
  <c r="P107" i="12"/>
  <c r="R107" i="12" s="1"/>
  <c r="C108" i="12" s="1"/>
  <c r="Y114" i="12"/>
  <c r="G115" i="12" s="1"/>
  <c r="X114" i="12"/>
  <c r="F115" i="12" s="1"/>
  <c r="U104" i="11"/>
  <c r="D98" i="11"/>
  <c r="I98" i="11" s="1"/>
  <c r="L98" i="11" s="1"/>
  <c r="K100" i="10"/>
  <c r="N100" i="10" s="1"/>
  <c r="O100" i="10" s="1"/>
  <c r="J100" i="10"/>
  <c r="M100" i="10" s="1"/>
  <c r="V107" i="10"/>
  <c r="W107" i="10" s="1"/>
  <c r="E107" i="10"/>
  <c r="O106" i="1"/>
  <c r="Q106" i="1" s="1"/>
  <c r="C107" i="1"/>
  <c r="Y113" i="1"/>
  <c r="G114" i="1" s="1"/>
  <c r="X113" i="1"/>
  <c r="F114" i="1" s="1"/>
  <c r="B107" i="1"/>
  <c r="J98" i="11" l="1"/>
  <c r="M98" i="11" s="1"/>
  <c r="S107" i="12"/>
  <c r="K98" i="11"/>
  <c r="N98" i="11" s="1"/>
  <c r="O98" i="11" s="1"/>
  <c r="V105" i="11"/>
  <c r="W105" i="11" s="1"/>
  <c r="E105" i="11"/>
  <c r="Q100" i="10"/>
  <c r="B101" i="10" s="1"/>
  <c r="P100" i="10"/>
  <c r="R100" i="10" s="1"/>
  <c r="C101" i="10" s="1"/>
  <c r="Y107" i="10"/>
  <c r="G108" i="10" s="1"/>
  <c r="X107" i="10"/>
  <c r="F108" i="10" s="1"/>
  <c r="S106" i="1"/>
  <c r="U114" i="12" l="1"/>
  <c r="D108" i="12"/>
  <c r="Q98" i="11"/>
  <c r="B99" i="11" s="1"/>
  <c r="P98" i="11"/>
  <c r="R98" i="11" s="1"/>
  <c r="C99" i="11" s="1"/>
  <c r="Y105" i="11"/>
  <c r="G106" i="11" s="1"/>
  <c r="X105" i="11"/>
  <c r="F106" i="11" s="1"/>
  <c r="S100" i="10"/>
  <c r="U113" i="1"/>
  <c r="D107" i="1"/>
  <c r="K108" i="12" l="1"/>
  <c r="N108" i="12" s="1"/>
  <c r="J108" i="12"/>
  <c r="M108" i="12" s="1"/>
  <c r="I108" i="12"/>
  <c r="L108" i="12" s="1"/>
  <c r="V115" i="12"/>
  <c r="W115" i="12" s="1"/>
  <c r="E115" i="12"/>
  <c r="S98" i="11"/>
  <c r="U107" i="10"/>
  <c r="D101" i="10"/>
  <c r="K107" i="1"/>
  <c r="N107" i="1"/>
  <c r="I107" i="1"/>
  <c r="L107" i="1" s="1"/>
  <c r="O107" i="1" s="1"/>
  <c r="Q107" i="1" s="1"/>
  <c r="J107" i="1"/>
  <c r="M107" i="1" s="1"/>
  <c r="P107" i="1" s="1"/>
  <c r="R107" i="1" s="1"/>
  <c r="V114" i="1"/>
  <c r="W114" i="1" s="1"/>
  <c r="E114" i="1"/>
  <c r="P108" i="12" l="1"/>
  <c r="R108" i="12" s="1"/>
  <c r="C109" i="12" s="1"/>
  <c r="O108" i="12"/>
  <c r="X115" i="12"/>
  <c r="F116" i="12" s="1"/>
  <c r="Y115" i="12"/>
  <c r="G116" i="12" s="1"/>
  <c r="U105" i="11"/>
  <c r="D99" i="11"/>
  <c r="K101" i="10"/>
  <c r="N101" i="10"/>
  <c r="J101" i="10"/>
  <c r="M101" i="10" s="1"/>
  <c r="I101" i="10"/>
  <c r="L101" i="10" s="1"/>
  <c r="V108" i="10"/>
  <c r="W108" i="10" s="1"/>
  <c r="E108" i="10"/>
  <c r="C108" i="1"/>
  <c r="Y114" i="1"/>
  <c r="G115" i="1" s="1"/>
  <c r="X114" i="1"/>
  <c r="F115" i="1" s="1"/>
  <c r="O101" i="10" l="1"/>
  <c r="S108" i="12"/>
  <c r="Q108" i="12"/>
  <c r="B109" i="12" s="1"/>
  <c r="K99" i="11"/>
  <c r="N99" i="11" s="1"/>
  <c r="I99" i="11"/>
  <c r="L99" i="11" s="1"/>
  <c r="J99" i="11"/>
  <c r="M99" i="11" s="1"/>
  <c r="V106" i="11"/>
  <c r="W106" i="11" s="1"/>
  <c r="E106" i="11"/>
  <c r="Q101" i="10"/>
  <c r="B102" i="10" s="1"/>
  <c r="P101" i="10"/>
  <c r="R101" i="10" s="1"/>
  <c r="C102" i="10" s="1"/>
  <c r="Y108" i="10"/>
  <c r="G109" i="10" s="1"/>
  <c r="X108" i="10"/>
  <c r="F109" i="10" s="1"/>
  <c r="S107" i="1"/>
  <c r="B108" i="1"/>
  <c r="O99" i="11" l="1"/>
  <c r="U115" i="12"/>
  <c r="D109" i="12"/>
  <c r="P99" i="11"/>
  <c r="R99" i="11" s="1"/>
  <c r="C100" i="11" s="1"/>
  <c r="Q99" i="11"/>
  <c r="B100" i="11" s="1"/>
  <c r="Y106" i="11"/>
  <c r="G107" i="11" s="1"/>
  <c r="X106" i="11"/>
  <c r="F107" i="11" s="1"/>
  <c r="S101" i="10"/>
  <c r="U114" i="1"/>
  <c r="D108" i="1"/>
  <c r="J108" i="1" s="1"/>
  <c r="M108" i="1" s="1"/>
  <c r="S99" i="11" l="1"/>
  <c r="U106" i="11" s="1"/>
  <c r="V116" i="12"/>
  <c r="W116" i="12" s="1"/>
  <c r="E116" i="12"/>
  <c r="K109" i="12"/>
  <c r="N109" i="12"/>
  <c r="J109" i="12"/>
  <c r="M109" i="12" s="1"/>
  <c r="I109" i="12"/>
  <c r="L109" i="12" s="1"/>
  <c r="U108" i="10"/>
  <c r="D102" i="10"/>
  <c r="K108" i="1"/>
  <c r="N108" i="1" s="1"/>
  <c r="P108" i="1" s="1"/>
  <c r="R108" i="1" s="1"/>
  <c r="I108" i="1"/>
  <c r="L108" i="1" s="1"/>
  <c r="V115" i="1"/>
  <c r="W115" i="1" s="1"/>
  <c r="E115" i="1"/>
  <c r="O109" i="12" l="1"/>
  <c r="P109" i="12"/>
  <c r="R109" i="12" s="1"/>
  <c r="C110" i="12" s="1"/>
  <c r="D100" i="11"/>
  <c r="I100" i="11" s="1"/>
  <c r="L100" i="11" s="1"/>
  <c r="S109" i="12"/>
  <c r="Q109" i="12"/>
  <c r="B110" i="12" s="1"/>
  <c r="X116" i="12"/>
  <c r="F117" i="12" s="1"/>
  <c r="Y116" i="12"/>
  <c r="G117" i="12" s="1"/>
  <c r="V107" i="11"/>
  <c r="W107" i="11" s="1"/>
  <c r="E107" i="11"/>
  <c r="K102" i="10"/>
  <c r="N102" i="10"/>
  <c r="J102" i="10"/>
  <c r="M102" i="10" s="1"/>
  <c r="I102" i="10"/>
  <c r="L102" i="10" s="1"/>
  <c r="O102" i="10" s="1"/>
  <c r="V109" i="10"/>
  <c r="W109" i="10" s="1"/>
  <c r="E109" i="10"/>
  <c r="O108" i="1"/>
  <c r="Q108" i="1" s="1"/>
  <c r="X115" i="1"/>
  <c r="F116" i="1" s="1"/>
  <c r="Y115" i="1"/>
  <c r="G116" i="1" s="1"/>
  <c r="C109" i="1"/>
  <c r="K100" i="11" l="1"/>
  <c r="N100" i="11" s="1"/>
  <c r="O100" i="11" s="1"/>
  <c r="J100" i="11"/>
  <c r="M100" i="11" s="1"/>
  <c r="P100" i="11" s="1"/>
  <c r="R100" i="11" s="1"/>
  <c r="C101" i="11" s="1"/>
  <c r="U116" i="12"/>
  <c r="D110" i="12"/>
  <c r="X107" i="11"/>
  <c r="F108" i="11" s="1"/>
  <c r="Y107" i="11"/>
  <c r="G108" i="11" s="1"/>
  <c r="Q102" i="10"/>
  <c r="B103" i="10" s="1"/>
  <c r="P102" i="10"/>
  <c r="R102" i="10" s="1"/>
  <c r="C103" i="10" s="1"/>
  <c r="Y109" i="10"/>
  <c r="G110" i="10" s="1"/>
  <c r="X109" i="10"/>
  <c r="F110" i="10" s="1"/>
  <c r="B109" i="1"/>
  <c r="S108" i="1"/>
  <c r="S100" i="11" l="1"/>
  <c r="D101" i="11" s="1"/>
  <c r="Q100" i="11"/>
  <c r="B101" i="11" s="1"/>
  <c r="K110" i="12"/>
  <c r="N110" i="12"/>
  <c r="J110" i="12"/>
  <c r="M110" i="12" s="1"/>
  <c r="P110" i="12" s="1"/>
  <c r="R110" i="12" s="1"/>
  <c r="C111" i="12" s="1"/>
  <c r="I110" i="12"/>
  <c r="L110" i="12" s="1"/>
  <c r="O110" i="12" s="1"/>
  <c r="V117" i="12"/>
  <c r="W117" i="12" s="1"/>
  <c r="E117" i="12"/>
  <c r="S102" i="10"/>
  <c r="U115" i="1"/>
  <c r="D109" i="1"/>
  <c r="I109" i="1" s="1"/>
  <c r="L109" i="1" s="1"/>
  <c r="U107" i="11" l="1"/>
  <c r="V108" i="11" s="1"/>
  <c r="W108" i="11" s="1"/>
  <c r="S110" i="12"/>
  <c r="Q110" i="12"/>
  <c r="B111" i="12" s="1"/>
  <c r="Y117" i="12"/>
  <c r="G118" i="12" s="1"/>
  <c r="X117" i="12"/>
  <c r="F118" i="12" s="1"/>
  <c r="K101" i="11"/>
  <c r="N101" i="11" s="1"/>
  <c r="J101" i="11"/>
  <c r="M101" i="11" s="1"/>
  <c r="I101" i="11"/>
  <c r="L101" i="11" s="1"/>
  <c r="U109" i="10"/>
  <c r="D103" i="10"/>
  <c r="K109" i="1"/>
  <c r="N109" i="1"/>
  <c r="O109" i="1" s="1"/>
  <c r="Q109" i="1" s="1"/>
  <c r="J109" i="1"/>
  <c r="M109" i="1" s="1"/>
  <c r="P109" i="1" s="1"/>
  <c r="R109" i="1" s="1"/>
  <c r="V116" i="1"/>
  <c r="W116" i="1" s="1"/>
  <c r="E116" i="1"/>
  <c r="E108" i="11" l="1"/>
  <c r="O101" i="11"/>
  <c r="U117" i="12"/>
  <c r="D111" i="12"/>
  <c r="I111" i="12" s="1"/>
  <c r="L111" i="12" s="1"/>
  <c r="Y108" i="11"/>
  <c r="G109" i="11" s="1"/>
  <c r="X108" i="11"/>
  <c r="F109" i="11" s="1"/>
  <c r="P101" i="11"/>
  <c r="R101" i="11" s="1"/>
  <c r="C102" i="11" s="1"/>
  <c r="Q101" i="11"/>
  <c r="B102" i="11" s="1"/>
  <c r="K103" i="10"/>
  <c r="N103" i="10" s="1"/>
  <c r="J103" i="10"/>
  <c r="M103" i="10" s="1"/>
  <c r="I103" i="10"/>
  <c r="L103" i="10" s="1"/>
  <c r="V110" i="10"/>
  <c r="W110" i="10" s="1"/>
  <c r="E110" i="10"/>
  <c r="C110" i="1"/>
  <c r="X116" i="1"/>
  <c r="F117" i="1" s="1"/>
  <c r="Y116" i="1"/>
  <c r="G117" i="1" s="1"/>
  <c r="B110" i="1"/>
  <c r="O103" i="10" l="1"/>
  <c r="S101" i="11"/>
  <c r="U108" i="11" s="1"/>
  <c r="J111" i="12"/>
  <c r="M111" i="12" s="1"/>
  <c r="V118" i="12"/>
  <c r="W118" i="12" s="1"/>
  <c r="E118" i="12"/>
  <c r="K111" i="12"/>
  <c r="N111" i="12"/>
  <c r="O111" i="12" s="1"/>
  <c r="Q103" i="10"/>
  <c r="B104" i="10" s="1"/>
  <c r="P103" i="10"/>
  <c r="R103" i="10" s="1"/>
  <c r="C104" i="10" s="1"/>
  <c r="Y110" i="10"/>
  <c r="G111" i="10" s="1"/>
  <c r="X110" i="10"/>
  <c r="F111" i="10" s="1"/>
  <c r="S109" i="1"/>
  <c r="U116" i="1" s="1"/>
  <c r="D102" i="11" l="1"/>
  <c r="J102" i="11" s="1"/>
  <c r="M102" i="11" s="1"/>
  <c r="Q111" i="12"/>
  <c r="B112" i="12" s="1"/>
  <c r="X118" i="12"/>
  <c r="F119" i="12" s="1"/>
  <c r="Y118" i="12"/>
  <c r="G119" i="12" s="1"/>
  <c r="P111" i="12"/>
  <c r="R111" i="12" s="1"/>
  <c r="C112" i="12" s="1"/>
  <c r="K102" i="11"/>
  <c r="N102" i="11" s="1"/>
  <c r="I102" i="11"/>
  <c r="L102" i="11" s="1"/>
  <c r="V109" i="11"/>
  <c r="W109" i="11" s="1"/>
  <c r="E109" i="11"/>
  <c r="S103" i="10"/>
  <c r="D110" i="1"/>
  <c r="V117" i="1"/>
  <c r="W117" i="1" s="1"/>
  <c r="E117" i="1"/>
  <c r="O102" i="11" l="1"/>
  <c r="P102" i="11"/>
  <c r="R102" i="11" s="1"/>
  <c r="C103" i="11" s="1"/>
  <c r="S111" i="12"/>
  <c r="Y109" i="11"/>
  <c r="G110" i="11" s="1"/>
  <c r="X109" i="11"/>
  <c r="F110" i="11" s="1"/>
  <c r="S102" i="11"/>
  <c r="Q102" i="11"/>
  <c r="B103" i="11" s="1"/>
  <c r="U110" i="10"/>
  <c r="D104" i="10"/>
  <c r="K110" i="1"/>
  <c r="N110" i="1"/>
  <c r="I110" i="1"/>
  <c r="L110" i="1" s="1"/>
  <c r="O110" i="1" s="1"/>
  <c r="Q110" i="1" s="1"/>
  <c r="J110" i="1"/>
  <c r="M110" i="1" s="1"/>
  <c r="P110" i="1" s="1"/>
  <c r="R110" i="1" s="1"/>
  <c r="C111" i="1" s="1"/>
  <c r="Y117" i="1"/>
  <c r="G118" i="1" s="1"/>
  <c r="X117" i="1"/>
  <c r="F118" i="1" s="1"/>
  <c r="U118" i="12" l="1"/>
  <c r="D112" i="12"/>
  <c r="U109" i="11"/>
  <c r="D103" i="11"/>
  <c r="J103" i="11" s="1"/>
  <c r="M103" i="11" s="1"/>
  <c r="K104" i="10"/>
  <c r="N104" i="10" s="1"/>
  <c r="I104" i="10"/>
  <c r="L104" i="10" s="1"/>
  <c r="J104" i="10"/>
  <c r="M104" i="10" s="1"/>
  <c r="V111" i="10"/>
  <c r="W111" i="10" s="1"/>
  <c r="E111" i="10"/>
  <c r="S110" i="1"/>
  <c r="B111" i="1"/>
  <c r="P104" i="10" l="1"/>
  <c r="R104" i="10" s="1"/>
  <c r="C105" i="10" s="1"/>
  <c r="K112" i="12"/>
  <c r="N112" i="12"/>
  <c r="J112" i="12"/>
  <c r="M112" i="12" s="1"/>
  <c r="I112" i="12"/>
  <c r="L112" i="12" s="1"/>
  <c r="O112" i="12" s="1"/>
  <c r="V119" i="12"/>
  <c r="W119" i="12" s="1"/>
  <c r="E119" i="12"/>
  <c r="K103" i="11"/>
  <c r="N103" i="11" s="1"/>
  <c r="P103" i="11" s="1"/>
  <c r="R103" i="11" s="1"/>
  <c r="C104" i="11" s="1"/>
  <c r="I103" i="11"/>
  <c r="L103" i="11" s="1"/>
  <c r="V110" i="11"/>
  <c r="W110" i="11" s="1"/>
  <c r="E110" i="11"/>
  <c r="O104" i="10"/>
  <c r="Y111" i="10"/>
  <c r="G112" i="10" s="1"/>
  <c r="X111" i="10"/>
  <c r="F112" i="10" s="1"/>
  <c r="U117" i="1"/>
  <c r="D111" i="1"/>
  <c r="O103" i="11" l="1"/>
  <c r="Q112" i="12"/>
  <c r="B113" i="12" s="1"/>
  <c r="P112" i="12"/>
  <c r="R112" i="12" s="1"/>
  <c r="C113" i="12" s="1"/>
  <c r="Y119" i="12"/>
  <c r="G120" i="12" s="1"/>
  <c r="X119" i="12"/>
  <c r="F120" i="12" s="1"/>
  <c r="S103" i="11"/>
  <c r="Q103" i="11"/>
  <c r="B104" i="11" s="1"/>
  <c r="Y110" i="11"/>
  <c r="G111" i="11" s="1"/>
  <c r="X110" i="11"/>
  <c r="F111" i="11" s="1"/>
  <c r="S104" i="10"/>
  <c r="Q104" i="10"/>
  <c r="B105" i="10" s="1"/>
  <c r="K111" i="1"/>
  <c r="N111" i="1"/>
  <c r="I111" i="1"/>
  <c r="L111" i="1" s="1"/>
  <c r="O111" i="1" s="1"/>
  <c r="Q111" i="1" s="1"/>
  <c r="J111" i="1"/>
  <c r="M111" i="1" s="1"/>
  <c r="P111" i="1" s="1"/>
  <c r="R111" i="1" s="1"/>
  <c r="V118" i="1"/>
  <c r="W118" i="1" s="1"/>
  <c r="E118" i="1"/>
  <c r="S112" i="12" l="1"/>
  <c r="U110" i="11"/>
  <c r="D104" i="11"/>
  <c r="U111" i="10"/>
  <c r="D105" i="10"/>
  <c r="C112" i="1"/>
  <c r="X118" i="1"/>
  <c r="F119" i="1" s="1"/>
  <c r="Y118" i="1"/>
  <c r="G119" i="1" s="1"/>
  <c r="U119" i="12" l="1"/>
  <c r="D113" i="12"/>
  <c r="K104" i="11"/>
  <c r="N104" i="11" s="1"/>
  <c r="V111" i="11"/>
  <c r="W111" i="11" s="1"/>
  <c r="E111" i="11"/>
  <c r="J104" i="11"/>
  <c r="M104" i="11" s="1"/>
  <c r="I104" i="11"/>
  <c r="L104" i="11" s="1"/>
  <c r="V112" i="10"/>
  <c r="W112" i="10" s="1"/>
  <c r="E112" i="10"/>
  <c r="K105" i="10"/>
  <c r="N105" i="10" s="1"/>
  <c r="J105" i="10"/>
  <c r="M105" i="10" s="1"/>
  <c r="I105" i="10"/>
  <c r="L105" i="10" s="1"/>
  <c r="S111" i="1"/>
  <c r="B112" i="1"/>
  <c r="O104" i="11" l="1"/>
  <c r="Q104" i="11" s="1"/>
  <c r="B105" i="11" s="1"/>
  <c r="P104" i="11"/>
  <c r="R104" i="11" s="1"/>
  <c r="C105" i="11" s="1"/>
  <c r="O105" i="10"/>
  <c r="P105" i="10"/>
  <c r="R105" i="10" s="1"/>
  <c r="C106" i="10" s="1"/>
  <c r="K113" i="12"/>
  <c r="N113" i="12" s="1"/>
  <c r="J113" i="12"/>
  <c r="M113" i="12" s="1"/>
  <c r="I113" i="12"/>
  <c r="L113" i="12" s="1"/>
  <c r="V120" i="12"/>
  <c r="W120" i="12" s="1"/>
  <c r="E120" i="12"/>
  <c r="Y111" i="11"/>
  <c r="G112" i="11" s="1"/>
  <c r="X111" i="11"/>
  <c r="F112" i="11" s="1"/>
  <c r="Q105" i="10"/>
  <c r="B106" i="10" s="1"/>
  <c r="Y112" i="10"/>
  <c r="G113" i="10" s="1"/>
  <c r="X112" i="10"/>
  <c r="F113" i="10" s="1"/>
  <c r="U118" i="1"/>
  <c r="D112" i="1"/>
  <c r="S104" i="11" l="1"/>
  <c r="U111" i="11" s="1"/>
  <c r="S105" i="10"/>
  <c r="D106" i="10" s="1"/>
  <c r="J106" i="10" s="1"/>
  <c r="M106" i="10" s="1"/>
  <c r="P113" i="12"/>
  <c r="R113" i="12" s="1"/>
  <c r="C114" i="12" s="1"/>
  <c r="O113" i="12"/>
  <c r="Y120" i="12"/>
  <c r="G121" i="12" s="1"/>
  <c r="X120" i="12"/>
  <c r="F121" i="12" s="1"/>
  <c r="D105" i="11"/>
  <c r="U112" i="10"/>
  <c r="K112" i="1"/>
  <c r="N112" i="1" s="1"/>
  <c r="J112" i="1"/>
  <c r="M112" i="1" s="1"/>
  <c r="I112" i="1"/>
  <c r="L112" i="1" s="1"/>
  <c r="V119" i="1"/>
  <c r="W119" i="1" s="1"/>
  <c r="E119" i="1"/>
  <c r="S113" i="12" l="1"/>
  <c r="Q113" i="12"/>
  <c r="B114" i="12" s="1"/>
  <c r="K105" i="11"/>
  <c r="N105" i="11" s="1"/>
  <c r="J105" i="11"/>
  <c r="M105" i="11" s="1"/>
  <c r="V112" i="11"/>
  <c r="W112" i="11" s="1"/>
  <c r="E112" i="11"/>
  <c r="I105" i="11"/>
  <c r="L105" i="11" s="1"/>
  <c r="V113" i="10"/>
  <c r="W113" i="10" s="1"/>
  <c r="E113" i="10"/>
  <c r="K106" i="10"/>
  <c r="N106" i="10" s="1"/>
  <c r="P106" i="10" s="1"/>
  <c r="R106" i="10" s="1"/>
  <c r="C107" i="10" s="1"/>
  <c r="I106" i="10"/>
  <c r="L106" i="10" s="1"/>
  <c r="P112" i="1"/>
  <c r="R112" i="1" s="1"/>
  <c r="O112" i="1"/>
  <c r="Q112" i="1" s="1"/>
  <c r="C113" i="1"/>
  <c r="Y119" i="1"/>
  <c r="G120" i="1" s="1"/>
  <c r="X119" i="1"/>
  <c r="F120" i="1" s="1"/>
  <c r="U120" i="12" l="1"/>
  <c r="D114" i="12"/>
  <c r="Y112" i="11"/>
  <c r="G113" i="11" s="1"/>
  <c r="X112" i="11"/>
  <c r="F113" i="11" s="1"/>
  <c r="O105" i="11"/>
  <c r="P105" i="11"/>
  <c r="R105" i="11" s="1"/>
  <c r="C106" i="11" s="1"/>
  <c r="O106" i="10"/>
  <c r="X113" i="10"/>
  <c r="F114" i="10" s="1"/>
  <c r="Y113" i="10"/>
  <c r="G114" i="10" s="1"/>
  <c r="S112" i="1"/>
  <c r="B113" i="1"/>
  <c r="K114" i="12" l="1"/>
  <c r="N114" i="12"/>
  <c r="J114" i="12"/>
  <c r="M114" i="12" s="1"/>
  <c r="I114" i="12"/>
  <c r="L114" i="12" s="1"/>
  <c r="O114" i="12" s="1"/>
  <c r="V121" i="12"/>
  <c r="W121" i="12" s="1"/>
  <c r="E121" i="12"/>
  <c r="S105" i="11"/>
  <c r="Q105" i="11"/>
  <c r="B106" i="11" s="1"/>
  <c r="S106" i="10"/>
  <c r="Q106" i="10"/>
  <c r="B107" i="10" s="1"/>
  <c r="U119" i="1"/>
  <c r="D113" i="1"/>
  <c r="J113" i="1" s="1"/>
  <c r="M113" i="1" s="1"/>
  <c r="P114" i="12" l="1"/>
  <c r="R114" i="12" s="1"/>
  <c r="C115" i="12" s="1"/>
  <c r="S114" i="12"/>
  <c r="Q114" i="12"/>
  <c r="B115" i="12" s="1"/>
  <c r="X121" i="12"/>
  <c r="F122" i="12" s="1"/>
  <c r="Y121" i="12"/>
  <c r="G122" i="12" s="1"/>
  <c r="U112" i="11"/>
  <c r="D106" i="11"/>
  <c r="U113" i="10"/>
  <c r="D107" i="10"/>
  <c r="K113" i="1"/>
  <c r="N113" i="1" s="1"/>
  <c r="P113" i="1" s="1"/>
  <c r="R113" i="1" s="1"/>
  <c r="I113" i="1"/>
  <c r="L113" i="1" s="1"/>
  <c r="V120" i="1"/>
  <c r="W120" i="1" s="1"/>
  <c r="E120" i="1"/>
  <c r="U121" i="12" l="1"/>
  <c r="D115" i="12"/>
  <c r="K106" i="11"/>
  <c r="N106" i="11" s="1"/>
  <c r="J106" i="11"/>
  <c r="M106" i="11" s="1"/>
  <c r="V113" i="11"/>
  <c r="W113" i="11" s="1"/>
  <c r="E113" i="11"/>
  <c r="I106" i="11"/>
  <c r="L106" i="11" s="1"/>
  <c r="K107" i="10"/>
  <c r="N107" i="10" s="1"/>
  <c r="V114" i="10"/>
  <c r="W114" i="10" s="1"/>
  <c r="E114" i="10"/>
  <c r="J107" i="10"/>
  <c r="M107" i="10" s="1"/>
  <c r="I107" i="10"/>
  <c r="L107" i="10" s="1"/>
  <c r="O113" i="1"/>
  <c r="Q113" i="1" s="1"/>
  <c r="B114" i="1" s="1"/>
  <c r="C114" i="1"/>
  <c r="X120" i="1"/>
  <c r="F121" i="1" s="1"/>
  <c r="Y120" i="1"/>
  <c r="G121" i="1" s="1"/>
  <c r="O107" i="10" l="1"/>
  <c r="P107" i="10"/>
  <c r="R107" i="10" s="1"/>
  <c r="C108" i="10" s="1"/>
  <c r="K115" i="12"/>
  <c r="N115" i="12"/>
  <c r="J115" i="12"/>
  <c r="M115" i="12" s="1"/>
  <c r="I115" i="12"/>
  <c r="L115" i="12" s="1"/>
  <c r="O115" i="12" s="1"/>
  <c r="V122" i="12"/>
  <c r="W122" i="12" s="1"/>
  <c r="E122" i="12"/>
  <c r="Y113" i="11"/>
  <c r="G114" i="11" s="1"/>
  <c r="X113" i="11"/>
  <c r="F114" i="11" s="1"/>
  <c r="O106" i="11"/>
  <c r="P106" i="11"/>
  <c r="R106" i="11" s="1"/>
  <c r="C107" i="11" s="1"/>
  <c r="Y114" i="10"/>
  <c r="G115" i="10" s="1"/>
  <c r="X114" i="10"/>
  <c r="F115" i="10" s="1"/>
  <c r="S107" i="10"/>
  <c r="Q107" i="10"/>
  <c r="B108" i="10" s="1"/>
  <c r="S113" i="1"/>
  <c r="D114" i="1" s="1"/>
  <c r="U120" i="1"/>
  <c r="P115" i="12" l="1"/>
  <c r="R115" i="12" s="1"/>
  <c r="C116" i="12" s="1"/>
  <c r="S115" i="12"/>
  <c r="Q115" i="12"/>
  <c r="B116" i="12" s="1"/>
  <c r="Y122" i="12"/>
  <c r="G123" i="12" s="1"/>
  <c r="X122" i="12"/>
  <c r="F123" i="12" s="1"/>
  <c r="S106" i="11"/>
  <c r="Q106" i="11"/>
  <c r="B107" i="11" s="1"/>
  <c r="U114" i="10"/>
  <c r="D108" i="10"/>
  <c r="I108" i="10" s="1"/>
  <c r="L108" i="10" s="1"/>
  <c r="K114" i="1"/>
  <c r="N114" i="1"/>
  <c r="I114" i="1"/>
  <c r="L114" i="1" s="1"/>
  <c r="O114" i="1" s="1"/>
  <c r="Q114" i="1" s="1"/>
  <c r="J114" i="1"/>
  <c r="M114" i="1" s="1"/>
  <c r="P114" i="1" s="1"/>
  <c r="R114" i="1" s="1"/>
  <c r="V121" i="1"/>
  <c r="W121" i="1" s="1"/>
  <c r="E121" i="1"/>
  <c r="U122" i="12" l="1"/>
  <c r="D116" i="12"/>
  <c r="J116" i="12" s="1"/>
  <c r="M116" i="12" s="1"/>
  <c r="U113" i="11"/>
  <c r="D107" i="11"/>
  <c r="I107" i="11" s="1"/>
  <c r="L107" i="11" s="1"/>
  <c r="V115" i="10"/>
  <c r="W115" i="10" s="1"/>
  <c r="E115" i="10"/>
  <c r="K108" i="10"/>
  <c r="N108" i="10" s="1"/>
  <c r="O108" i="10" s="1"/>
  <c r="J108" i="10"/>
  <c r="M108" i="10" s="1"/>
  <c r="C115" i="1"/>
  <c r="B115" i="1"/>
  <c r="Y121" i="1"/>
  <c r="G122" i="1" s="1"/>
  <c r="X121" i="1"/>
  <c r="F122" i="1" s="1"/>
  <c r="P108" i="10" l="1"/>
  <c r="R108" i="10" s="1"/>
  <c r="C109" i="10" s="1"/>
  <c r="K116" i="12"/>
  <c r="N116" i="12"/>
  <c r="P116" i="12" s="1"/>
  <c r="R116" i="12" s="1"/>
  <c r="C117" i="12" s="1"/>
  <c r="V123" i="12"/>
  <c r="W123" i="12" s="1"/>
  <c r="E123" i="12"/>
  <c r="I116" i="12"/>
  <c r="L116" i="12" s="1"/>
  <c r="O116" i="12" s="1"/>
  <c r="K107" i="11"/>
  <c r="N107" i="11" s="1"/>
  <c r="O107" i="11" s="1"/>
  <c r="V114" i="11"/>
  <c r="W114" i="11" s="1"/>
  <c r="E114" i="11"/>
  <c r="J107" i="11"/>
  <c r="M107" i="11" s="1"/>
  <c r="S108" i="10"/>
  <c r="Q108" i="10"/>
  <c r="B109" i="10" s="1"/>
  <c r="Y115" i="10"/>
  <c r="G116" i="10" s="1"/>
  <c r="X115" i="10"/>
  <c r="F116" i="10" s="1"/>
  <c r="S114" i="1"/>
  <c r="U121" i="1" s="1"/>
  <c r="S116" i="12" l="1"/>
  <c r="Q116" i="12"/>
  <c r="B117" i="12" s="1"/>
  <c r="X123" i="12"/>
  <c r="F124" i="12" s="1"/>
  <c r="Y123" i="12"/>
  <c r="G124" i="12" s="1"/>
  <c r="Q107" i="11"/>
  <c r="B108" i="11" s="1"/>
  <c r="P107" i="11"/>
  <c r="R107" i="11" s="1"/>
  <c r="C108" i="11" s="1"/>
  <c r="Y114" i="11"/>
  <c r="G115" i="11" s="1"/>
  <c r="X114" i="11"/>
  <c r="F115" i="11" s="1"/>
  <c r="U115" i="10"/>
  <c r="D109" i="10"/>
  <c r="D115" i="1"/>
  <c r="V122" i="1"/>
  <c r="W122" i="1" s="1"/>
  <c r="E122" i="1"/>
  <c r="U123" i="12" l="1"/>
  <c r="D117" i="12"/>
  <c r="S107" i="11"/>
  <c r="K109" i="10"/>
  <c r="N109" i="10" s="1"/>
  <c r="I109" i="10"/>
  <c r="L109" i="10" s="1"/>
  <c r="V116" i="10"/>
  <c r="W116" i="10" s="1"/>
  <c r="E116" i="10"/>
  <c r="J109" i="10"/>
  <c r="M109" i="10" s="1"/>
  <c r="K115" i="1"/>
  <c r="N115" i="1"/>
  <c r="I115" i="1"/>
  <c r="L115" i="1" s="1"/>
  <c r="O115" i="1" s="1"/>
  <c r="Q115" i="1" s="1"/>
  <c r="J115" i="1"/>
  <c r="M115" i="1" s="1"/>
  <c r="P115" i="1" s="1"/>
  <c r="R115" i="1" s="1"/>
  <c r="Y122" i="1"/>
  <c r="G123" i="1" s="1"/>
  <c r="X122" i="1"/>
  <c r="F123" i="1" s="1"/>
  <c r="O109" i="10" l="1"/>
  <c r="P109" i="10"/>
  <c r="R109" i="10" s="1"/>
  <c r="C110" i="10" s="1"/>
  <c r="K117" i="12"/>
  <c r="N117" i="12"/>
  <c r="J117" i="12"/>
  <c r="M117" i="12" s="1"/>
  <c r="I117" i="12"/>
  <c r="L117" i="12" s="1"/>
  <c r="O117" i="12" s="1"/>
  <c r="V124" i="12"/>
  <c r="W124" i="12" s="1"/>
  <c r="E124" i="12"/>
  <c r="U114" i="11"/>
  <c r="D108" i="11"/>
  <c r="Y116" i="10"/>
  <c r="G117" i="10" s="1"/>
  <c r="X116" i="10"/>
  <c r="F117" i="10" s="1"/>
  <c r="S109" i="10"/>
  <c r="Q109" i="10"/>
  <c r="B110" i="10" s="1"/>
  <c r="C116" i="1"/>
  <c r="B116" i="1"/>
  <c r="P117" i="12" l="1"/>
  <c r="R117" i="12" s="1"/>
  <c r="C118" i="12" s="1"/>
  <c r="S117" i="12"/>
  <c r="Q117" i="12"/>
  <c r="B118" i="12" s="1"/>
  <c r="X124" i="12"/>
  <c r="F125" i="12" s="1"/>
  <c r="Y124" i="12"/>
  <c r="G125" i="12" s="1"/>
  <c r="K108" i="11"/>
  <c r="N108" i="11" s="1"/>
  <c r="I108" i="11"/>
  <c r="L108" i="11" s="1"/>
  <c r="J108" i="11"/>
  <c r="M108" i="11" s="1"/>
  <c r="V115" i="11"/>
  <c r="W115" i="11" s="1"/>
  <c r="E115" i="11"/>
  <c r="U116" i="10"/>
  <c r="D110" i="10"/>
  <c r="I110" i="10" s="1"/>
  <c r="L110" i="10" s="1"/>
  <c r="J110" i="10"/>
  <c r="M110" i="10" s="1"/>
  <c r="S115" i="1"/>
  <c r="U122" i="1" s="1"/>
  <c r="O108" i="11" l="1"/>
  <c r="Q108" i="11" s="1"/>
  <c r="B109" i="11" s="1"/>
  <c r="P108" i="11"/>
  <c r="R108" i="11" s="1"/>
  <c r="C109" i="11" s="1"/>
  <c r="U124" i="12"/>
  <c r="D118" i="12"/>
  <c r="J118" i="12" s="1"/>
  <c r="M118" i="12" s="1"/>
  <c r="X115" i="11"/>
  <c r="F116" i="11" s="1"/>
  <c r="Y115" i="11"/>
  <c r="G116" i="11" s="1"/>
  <c r="K110" i="10"/>
  <c r="N110" i="10" s="1"/>
  <c r="O110" i="10" s="1"/>
  <c r="V117" i="10"/>
  <c r="W117" i="10" s="1"/>
  <c r="E117" i="10"/>
  <c r="D116" i="1"/>
  <c r="V123" i="1"/>
  <c r="W123" i="1" s="1"/>
  <c r="E123" i="1"/>
  <c r="S108" i="11" l="1"/>
  <c r="U115" i="11" s="1"/>
  <c r="V125" i="12"/>
  <c r="W125" i="12" s="1"/>
  <c r="E125" i="12"/>
  <c r="K118" i="12"/>
  <c r="N118" i="12"/>
  <c r="P118" i="12" s="1"/>
  <c r="R118" i="12" s="1"/>
  <c r="C119" i="12" s="1"/>
  <c r="I118" i="12"/>
  <c r="L118" i="12" s="1"/>
  <c r="Q110" i="10"/>
  <c r="B111" i="10" s="1"/>
  <c r="P110" i="10"/>
  <c r="R110" i="10" s="1"/>
  <c r="C111" i="10" s="1"/>
  <c r="X117" i="10"/>
  <c r="F118" i="10" s="1"/>
  <c r="Y117" i="10"/>
  <c r="G118" i="10" s="1"/>
  <c r="K116" i="1"/>
  <c r="N116" i="1"/>
  <c r="I116" i="1"/>
  <c r="L116" i="1" s="1"/>
  <c r="J116" i="1"/>
  <c r="M116" i="1" s="1"/>
  <c r="P116" i="1" s="1"/>
  <c r="R116" i="1" s="1"/>
  <c r="C117" i="1" s="1"/>
  <c r="X123" i="1"/>
  <c r="F124" i="1" s="1"/>
  <c r="Y123" i="1"/>
  <c r="G124" i="1" s="1"/>
  <c r="D109" i="11" l="1"/>
  <c r="O118" i="12"/>
  <c r="S118" i="12" s="1"/>
  <c r="Q118" i="12"/>
  <c r="B119" i="12" s="1"/>
  <c r="X125" i="12"/>
  <c r="F126" i="12" s="1"/>
  <c r="Y125" i="12"/>
  <c r="G126" i="12" s="1"/>
  <c r="K109" i="11"/>
  <c r="N109" i="11" s="1"/>
  <c r="V116" i="11"/>
  <c r="W116" i="11" s="1"/>
  <c r="E116" i="11"/>
  <c r="J109" i="11"/>
  <c r="M109" i="11" s="1"/>
  <c r="I109" i="11"/>
  <c r="L109" i="11" s="1"/>
  <c r="S110" i="10"/>
  <c r="O116" i="1"/>
  <c r="Q116" i="1" s="1"/>
  <c r="S116" i="1"/>
  <c r="B117" i="1"/>
  <c r="U125" i="12" l="1"/>
  <c r="D119" i="12"/>
  <c r="I119" i="12" s="1"/>
  <c r="L119" i="12" s="1"/>
  <c r="Y116" i="11"/>
  <c r="G117" i="11" s="1"/>
  <c r="X116" i="11"/>
  <c r="F117" i="11" s="1"/>
  <c r="O109" i="11"/>
  <c r="P109" i="11"/>
  <c r="R109" i="11" s="1"/>
  <c r="C110" i="11" s="1"/>
  <c r="U117" i="10"/>
  <c r="D111" i="10"/>
  <c r="U123" i="1"/>
  <c r="D117" i="1"/>
  <c r="J119" i="12" l="1"/>
  <c r="M119" i="12" s="1"/>
  <c r="K119" i="12"/>
  <c r="N119" i="12" s="1"/>
  <c r="O119" i="12" s="1"/>
  <c r="V126" i="12"/>
  <c r="W126" i="12" s="1"/>
  <c r="E126" i="12"/>
  <c r="S109" i="11"/>
  <c r="Q109" i="11"/>
  <c r="B110" i="11" s="1"/>
  <c r="K111" i="10"/>
  <c r="N111" i="10" s="1"/>
  <c r="J111" i="10"/>
  <c r="M111" i="10" s="1"/>
  <c r="I111" i="10"/>
  <c r="L111" i="10" s="1"/>
  <c r="V118" i="10"/>
  <c r="W118" i="10" s="1"/>
  <c r="E118" i="10"/>
  <c r="K117" i="1"/>
  <c r="N117" i="1"/>
  <c r="I117" i="1"/>
  <c r="L117" i="1" s="1"/>
  <c r="O117" i="1" s="1"/>
  <c r="Q117" i="1" s="1"/>
  <c r="J117" i="1"/>
  <c r="M117" i="1" s="1"/>
  <c r="P117" i="1" s="1"/>
  <c r="R117" i="1" s="1"/>
  <c r="V124" i="1"/>
  <c r="W124" i="1" s="1"/>
  <c r="E124" i="1"/>
  <c r="Q119" i="12" l="1"/>
  <c r="B120" i="12" s="1"/>
  <c r="P119" i="12"/>
  <c r="R119" i="12" s="1"/>
  <c r="C120" i="12" s="1"/>
  <c r="X126" i="12"/>
  <c r="F127" i="12" s="1"/>
  <c r="Y126" i="12"/>
  <c r="G127" i="12" s="1"/>
  <c r="U116" i="11"/>
  <c r="D110" i="11"/>
  <c r="O111" i="10"/>
  <c r="P111" i="10"/>
  <c r="R111" i="10" s="1"/>
  <c r="C112" i="10" s="1"/>
  <c r="Y118" i="10"/>
  <c r="G119" i="10" s="1"/>
  <c r="X118" i="10"/>
  <c r="F119" i="10" s="1"/>
  <c r="C118" i="1"/>
  <c r="X124" i="1"/>
  <c r="F125" i="1" s="1"/>
  <c r="Y124" i="1"/>
  <c r="G125" i="1" s="1"/>
  <c r="S119" i="12" l="1"/>
  <c r="K110" i="11"/>
  <c r="N110" i="11" s="1"/>
  <c r="J110" i="11"/>
  <c r="M110" i="11" s="1"/>
  <c r="V117" i="11"/>
  <c r="W117" i="11" s="1"/>
  <c r="E117" i="11"/>
  <c r="I110" i="11"/>
  <c r="L110" i="11" s="1"/>
  <c r="S111" i="10"/>
  <c r="Q111" i="10"/>
  <c r="B112" i="10" s="1"/>
  <c r="S117" i="1"/>
  <c r="B118" i="1"/>
  <c r="U126" i="12" l="1"/>
  <c r="D120" i="12"/>
  <c r="O110" i="11"/>
  <c r="Y117" i="11"/>
  <c r="G118" i="11" s="1"/>
  <c r="X117" i="11"/>
  <c r="F118" i="11" s="1"/>
  <c r="P110" i="11"/>
  <c r="R110" i="11" s="1"/>
  <c r="C111" i="11" s="1"/>
  <c r="U118" i="10"/>
  <c r="D112" i="10"/>
  <c r="I112" i="10" s="1"/>
  <c r="L112" i="10" s="1"/>
  <c r="U124" i="1"/>
  <c r="D118" i="1"/>
  <c r="J112" i="10" l="1"/>
  <c r="M112" i="10" s="1"/>
  <c r="K120" i="12"/>
  <c r="N120" i="12"/>
  <c r="I120" i="12"/>
  <c r="L120" i="12" s="1"/>
  <c r="O120" i="12" s="1"/>
  <c r="J120" i="12"/>
  <c r="M120" i="12" s="1"/>
  <c r="P120" i="12" s="1"/>
  <c r="R120" i="12" s="1"/>
  <c r="C121" i="12" s="1"/>
  <c r="V127" i="12"/>
  <c r="W127" i="12" s="1"/>
  <c r="E127" i="12"/>
  <c r="S110" i="11"/>
  <c r="Q110" i="11"/>
  <c r="B111" i="11" s="1"/>
  <c r="K112" i="10"/>
  <c r="N112" i="10" s="1"/>
  <c r="V119" i="10"/>
  <c r="W119" i="10" s="1"/>
  <c r="E119" i="10"/>
  <c r="K118" i="1"/>
  <c r="N118" i="1"/>
  <c r="J118" i="1"/>
  <c r="M118" i="1" s="1"/>
  <c r="P118" i="1" s="1"/>
  <c r="R118" i="1" s="1"/>
  <c r="I118" i="1"/>
  <c r="L118" i="1" s="1"/>
  <c r="O118" i="1" s="1"/>
  <c r="Q118" i="1" s="1"/>
  <c r="V125" i="1"/>
  <c r="W125" i="1" s="1"/>
  <c r="E125" i="1"/>
  <c r="S120" i="12" l="1"/>
  <c r="Q120" i="12"/>
  <c r="B121" i="12" s="1"/>
  <c r="Y127" i="12"/>
  <c r="G128" i="12" s="1"/>
  <c r="X127" i="12"/>
  <c r="F128" i="12" s="1"/>
  <c r="U117" i="11"/>
  <c r="D111" i="11"/>
  <c r="J111" i="11" s="1"/>
  <c r="M111" i="11" s="1"/>
  <c r="O112" i="10"/>
  <c r="P112" i="10"/>
  <c r="R112" i="10" s="1"/>
  <c r="C113" i="10" s="1"/>
  <c r="Y119" i="10"/>
  <c r="G120" i="10" s="1"/>
  <c r="X119" i="10"/>
  <c r="F120" i="10" s="1"/>
  <c r="C119" i="1"/>
  <c r="Y125" i="1"/>
  <c r="G126" i="1" s="1"/>
  <c r="X125" i="1"/>
  <c r="F126" i="1" s="1"/>
  <c r="U127" i="12" l="1"/>
  <c r="D121" i="12"/>
  <c r="K111" i="11"/>
  <c r="N111" i="11" s="1"/>
  <c r="P111" i="11" s="1"/>
  <c r="R111" i="11" s="1"/>
  <c r="C112" i="11" s="1"/>
  <c r="V118" i="11"/>
  <c r="W118" i="11" s="1"/>
  <c r="E118" i="11"/>
  <c r="I111" i="11"/>
  <c r="L111" i="11" s="1"/>
  <c r="S112" i="10"/>
  <c r="Q112" i="10"/>
  <c r="B113" i="10" s="1"/>
  <c r="S118" i="1"/>
  <c r="B119" i="1"/>
  <c r="O111" i="11" l="1"/>
  <c r="K121" i="12"/>
  <c r="N121" i="12"/>
  <c r="J121" i="12"/>
  <c r="M121" i="12" s="1"/>
  <c r="P121" i="12" s="1"/>
  <c r="R121" i="12" s="1"/>
  <c r="C122" i="12" s="1"/>
  <c r="V128" i="12"/>
  <c r="W128" i="12" s="1"/>
  <c r="E128" i="12"/>
  <c r="I121" i="12"/>
  <c r="L121" i="12" s="1"/>
  <c r="O121" i="12" s="1"/>
  <c r="S111" i="11"/>
  <c r="Q111" i="11"/>
  <c r="B112" i="11" s="1"/>
  <c r="X118" i="11"/>
  <c r="F119" i="11" s="1"/>
  <c r="Y118" i="11"/>
  <c r="G119" i="11" s="1"/>
  <c r="U119" i="10"/>
  <c r="D113" i="10"/>
  <c r="J113" i="10"/>
  <c r="M113" i="10" s="1"/>
  <c r="U125" i="1"/>
  <c r="D119" i="1"/>
  <c r="J119" i="1" s="1"/>
  <c r="M119" i="1" s="1"/>
  <c r="S121" i="12" l="1"/>
  <c r="Q121" i="12"/>
  <c r="B122" i="12" s="1"/>
  <c r="Y128" i="12"/>
  <c r="G129" i="12" s="1"/>
  <c r="X128" i="12"/>
  <c r="F129" i="12" s="1"/>
  <c r="U118" i="11"/>
  <c r="D112" i="11"/>
  <c r="J112" i="11" s="1"/>
  <c r="M112" i="11" s="1"/>
  <c r="K113" i="10"/>
  <c r="N113" i="10" s="1"/>
  <c r="P113" i="10" s="1"/>
  <c r="R113" i="10" s="1"/>
  <c r="C114" i="10" s="1"/>
  <c r="V120" i="10"/>
  <c r="W120" i="10" s="1"/>
  <c r="E120" i="10"/>
  <c r="I113" i="10"/>
  <c r="L113" i="10" s="1"/>
  <c r="K119" i="1"/>
  <c r="N119" i="1"/>
  <c r="P119" i="1" s="1"/>
  <c r="R119" i="1" s="1"/>
  <c r="I119" i="1"/>
  <c r="L119" i="1" s="1"/>
  <c r="O119" i="1" s="1"/>
  <c r="Q119" i="1" s="1"/>
  <c r="V126" i="1"/>
  <c r="W126" i="1" s="1"/>
  <c r="E126" i="1"/>
  <c r="U128" i="12" l="1"/>
  <c r="D122" i="12"/>
  <c r="V119" i="11"/>
  <c r="W119" i="11" s="1"/>
  <c r="E119" i="11"/>
  <c r="K112" i="11"/>
  <c r="N112" i="11" s="1"/>
  <c r="P112" i="11" s="1"/>
  <c r="R112" i="11" s="1"/>
  <c r="C113" i="11" s="1"/>
  <c r="I112" i="11"/>
  <c r="L112" i="11" s="1"/>
  <c r="O113" i="10"/>
  <c r="Y120" i="10"/>
  <c r="G121" i="10" s="1"/>
  <c r="X120" i="10"/>
  <c r="F121" i="10" s="1"/>
  <c r="C120" i="1"/>
  <c r="Y126" i="1"/>
  <c r="G127" i="1" s="1"/>
  <c r="X126" i="1"/>
  <c r="F127" i="1" s="1"/>
  <c r="O112" i="11" l="1"/>
  <c r="S112" i="11" s="1"/>
  <c r="K122" i="12"/>
  <c r="N122" i="12"/>
  <c r="J122" i="12"/>
  <c r="M122" i="12" s="1"/>
  <c r="V129" i="12"/>
  <c r="W129" i="12" s="1"/>
  <c r="E129" i="12"/>
  <c r="I122" i="12"/>
  <c r="L122" i="12" s="1"/>
  <c r="O122" i="12" s="1"/>
  <c r="Q112" i="11"/>
  <c r="B113" i="11" s="1"/>
  <c r="Y119" i="11"/>
  <c r="G120" i="11" s="1"/>
  <c r="X119" i="11"/>
  <c r="F120" i="11" s="1"/>
  <c r="S113" i="10"/>
  <c r="Q113" i="10"/>
  <c r="B114" i="10" s="1"/>
  <c r="S119" i="1"/>
  <c r="B120" i="1"/>
  <c r="P122" i="12" l="1"/>
  <c r="R122" i="12" s="1"/>
  <c r="C123" i="12" s="1"/>
  <c r="S122" i="12"/>
  <c r="Q122" i="12"/>
  <c r="B123" i="12" s="1"/>
  <c r="X129" i="12"/>
  <c r="F130" i="12" s="1"/>
  <c r="Y129" i="12"/>
  <c r="G130" i="12" s="1"/>
  <c r="U119" i="11"/>
  <c r="D113" i="11"/>
  <c r="J113" i="11" s="1"/>
  <c r="M113" i="11" s="1"/>
  <c r="U120" i="10"/>
  <c r="D114" i="10"/>
  <c r="U126" i="1"/>
  <c r="D120" i="1"/>
  <c r="U129" i="12" l="1"/>
  <c r="D123" i="12"/>
  <c r="K113" i="11"/>
  <c r="N113" i="11" s="1"/>
  <c r="P113" i="11" s="1"/>
  <c r="R113" i="11" s="1"/>
  <c r="C114" i="11" s="1"/>
  <c r="V120" i="11"/>
  <c r="W120" i="11" s="1"/>
  <c r="E120" i="11"/>
  <c r="I113" i="11"/>
  <c r="L113" i="11" s="1"/>
  <c r="V121" i="10"/>
  <c r="W121" i="10" s="1"/>
  <c r="E121" i="10"/>
  <c r="K114" i="10"/>
  <c r="N114" i="10" s="1"/>
  <c r="J114" i="10"/>
  <c r="M114" i="10" s="1"/>
  <c r="I114" i="10"/>
  <c r="L114" i="10" s="1"/>
  <c r="K120" i="1"/>
  <c r="N120" i="1"/>
  <c r="I120" i="1"/>
  <c r="L120" i="1" s="1"/>
  <c r="J120" i="1"/>
  <c r="M120" i="1" s="1"/>
  <c r="P120" i="1" s="1"/>
  <c r="R120" i="1" s="1"/>
  <c r="V127" i="1"/>
  <c r="W127" i="1" s="1"/>
  <c r="E127" i="1"/>
  <c r="O113" i="11" l="1"/>
  <c r="V130" i="12"/>
  <c r="W130" i="12" s="1"/>
  <c r="E130" i="12"/>
  <c r="K123" i="12"/>
  <c r="N123" i="12"/>
  <c r="J123" i="12"/>
  <c r="M123" i="12" s="1"/>
  <c r="I123" i="12"/>
  <c r="L123" i="12" s="1"/>
  <c r="S113" i="11"/>
  <c r="Q113" i="11"/>
  <c r="B114" i="11" s="1"/>
  <c r="Y120" i="11"/>
  <c r="G121" i="11" s="1"/>
  <c r="X120" i="11"/>
  <c r="F121" i="11" s="1"/>
  <c r="O114" i="10"/>
  <c r="Y121" i="10"/>
  <c r="G122" i="10" s="1"/>
  <c r="X121" i="10"/>
  <c r="F122" i="10" s="1"/>
  <c r="P114" i="10"/>
  <c r="R114" i="10" s="1"/>
  <c r="C115" i="10" s="1"/>
  <c r="O120" i="1"/>
  <c r="Q120" i="1" s="1"/>
  <c r="C121" i="1"/>
  <c r="Y127" i="1"/>
  <c r="G128" i="1" s="1"/>
  <c r="X127" i="1"/>
  <c r="F128" i="1" s="1"/>
  <c r="O123" i="12" l="1"/>
  <c r="P123" i="12"/>
  <c r="R123" i="12" s="1"/>
  <c r="C124" i="12" s="1"/>
  <c r="Q123" i="12"/>
  <c r="B124" i="12" s="1"/>
  <c r="Y130" i="12"/>
  <c r="G131" i="12" s="1"/>
  <c r="X130" i="12"/>
  <c r="F131" i="12" s="1"/>
  <c r="U120" i="11"/>
  <c r="D114" i="11"/>
  <c r="J114" i="11" s="1"/>
  <c r="M114" i="11" s="1"/>
  <c r="S114" i="10"/>
  <c r="Q114" i="10"/>
  <c r="B115" i="10" s="1"/>
  <c r="S120" i="1"/>
  <c r="B121" i="1"/>
  <c r="S123" i="12" l="1"/>
  <c r="U130" i="12"/>
  <c r="D124" i="12"/>
  <c r="I124" i="12"/>
  <c r="L124" i="12" s="1"/>
  <c r="J124" i="12"/>
  <c r="M124" i="12" s="1"/>
  <c r="K114" i="11"/>
  <c r="N114" i="11" s="1"/>
  <c r="P114" i="11" s="1"/>
  <c r="R114" i="11" s="1"/>
  <c r="C115" i="11" s="1"/>
  <c r="V121" i="11"/>
  <c r="W121" i="11" s="1"/>
  <c r="E121" i="11"/>
  <c r="I114" i="11"/>
  <c r="L114" i="11" s="1"/>
  <c r="U121" i="10"/>
  <c r="D115" i="10"/>
  <c r="J115" i="10"/>
  <c r="M115" i="10" s="1"/>
  <c r="U127" i="1"/>
  <c r="D121" i="1"/>
  <c r="K124" i="12" l="1"/>
  <c r="N124" i="12"/>
  <c r="O124" i="12" s="1"/>
  <c r="V131" i="12"/>
  <c r="W131" i="12" s="1"/>
  <c r="E131" i="12"/>
  <c r="O114" i="11"/>
  <c r="Y121" i="11"/>
  <c r="G122" i="11" s="1"/>
  <c r="X121" i="11"/>
  <c r="F122" i="11" s="1"/>
  <c r="V122" i="10"/>
  <c r="W122" i="10" s="1"/>
  <c r="E122" i="10"/>
  <c r="K115" i="10"/>
  <c r="N115" i="10" s="1"/>
  <c r="P115" i="10" s="1"/>
  <c r="R115" i="10" s="1"/>
  <c r="C116" i="10" s="1"/>
  <c r="I115" i="10"/>
  <c r="L115" i="10" s="1"/>
  <c r="K121" i="1"/>
  <c r="N121" i="1"/>
  <c r="J121" i="1"/>
  <c r="M121" i="1" s="1"/>
  <c r="P121" i="1" s="1"/>
  <c r="R121" i="1" s="1"/>
  <c r="I121" i="1"/>
  <c r="L121" i="1" s="1"/>
  <c r="O121" i="1" s="1"/>
  <c r="Q121" i="1" s="1"/>
  <c r="V128" i="1"/>
  <c r="W128" i="1" s="1"/>
  <c r="E128" i="1"/>
  <c r="Q124" i="12" l="1"/>
  <c r="B125" i="12" s="1"/>
  <c r="P124" i="12"/>
  <c r="R124" i="12" s="1"/>
  <c r="C125" i="12" s="1"/>
  <c r="Y131" i="12"/>
  <c r="G132" i="12" s="1"/>
  <c r="X131" i="12"/>
  <c r="F132" i="12" s="1"/>
  <c r="S114" i="11"/>
  <c r="Q114" i="11"/>
  <c r="B115" i="11" s="1"/>
  <c r="O115" i="10"/>
  <c r="Y122" i="10"/>
  <c r="G123" i="10" s="1"/>
  <c r="X122" i="10"/>
  <c r="F123" i="10" s="1"/>
  <c r="C122" i="1"/>
  <c r="Y128" i="1"/>
  <c r="G129" i="1" s="1"/>
  <c r="X128" i="1"/>
  <c r="F129" i="1" s="1"/>
  <c r="S124" i="12" l="1"/>
  <c r="U121" i="11"/>
  <c r="D115" i="11"/>
  <c r="J115" i="11" s="1"/>
  <c r="M115" i="11" s="1"/>
  <c r="Q115" i="10"/>
  <c r="B116" i="10" s="1"/>
  <c r="S115" i="10"/>
  <c r="S121" i="1"/>
  <c r="B122" i="1"/>
  <c r="U131" i="12" l="1"/>
  <c r="D125" i="12"/>
  <c r="K115" i="11"/>
  <c r="N115" i="11" s="1"/>
  <c r="P115" i="11" s="1"/>
  <c r="R115" i="11" s="1"/>
  <c r="C116" i="11" s="1"/>
  <c r="V122" i="11"/>
  <c r="W122" i="11" s="1"/>
  <c r="E122" i="11"/>
  <c r="I115" i="11"/>
  <c r="L115" i="11" s="1"/>
  <c r="U122" i="10"/>
  <c r="D116" i="10"/>
  <c r="I116" i="10" s="1"/>
  <c r="L116" i="10" s="1"/>
  <c r="U128" i="1"/>
  <c r="D122" i="1"/>
  <c r="J116" i="10" l="1"/>
  <c r="M116" i="10" s="1"/>
  <c r="K125" i="12"/>
  <c r="N125" i="12"/>
  <c r="I125" i="12"/>
  <c r="L125" i="12" s="1"/>
  <c r="O125" i="12" s="1"/>
  <c r="J125" i="12"/>
  <c r="M125" i="12" s="1"/>
  <c r="P125" i="12" s="1"/>
  <c r="R125" i="12" s="1"/>
  <c r="C126" i="12" s="1"/>
  <c r="V132" i="12"/>
  <c r="W132" i="12" s="1"/>
  <c r="E132" i="12"/>
  <c r="X122" i="11"/>
  <c r="F123" i="11" s="1"/>
  <c r="Y122" i="11"/>
  <c r="G123" i="11" s="1"/>
  <c r="O115" i="11"/>
  <c r="K116" i="10"/>
  <c r="N116" i="10" s="1"/>
  <c r="O116" i="10" s="1"/>
  <c r="V123" i="10"/>
  <c r="W123" i="10" s="1"/>
  <c r="E123" i="10"/>
  <c r="K122" i="1"/>
  <c r="N122" i="1" s="1"/>
  <c r="J122" i="1"/>
  <c r="M122" i="1" s="1"/>
  <c r="I122" i="1"/>
  <c r="L122" i="1" s="1"/>
  <c r="V129" i="1"/>
  <c r="W129" i="1" s="1"/>
  <c r="E129" i="1"/>
  <c r="S125" i="12" l="1"/>
  <c r="Q125" i="12"/>
  <c r="B126" i="12" s="1"/>
  <c r="X132" i="12"/>
  <c r="F133" i="12" s="1"/>
  <c r="Y132" i="12"/>
  <c r="G133" i="12" s="1"/>
  <c r="S115" i="11"/>
  <c r="Q115" i="11"/>
  <c r="B116" i="11" s="1"/>
  <c r="Q116" i="10"/>
  <c r="B117" i="10" s="1"/>
  <c r="P116" i="10"/>
  <c r="R116" i="10" s="1"/>
  <c r="C117" i="10" s="1"/>
  <c r="Y123" i="10"/>
  <c r="G124" i="10" s="1"/>
  <c r="X123" i="10"/>
  <c r="F124" i="10" s="1"/>
  <c r="O122" i="1"/>
  <c r="Q122" i="1" s="1"/>
  <c r="P122" i="1"/>
  <c r="R122" i="1" s="1"/>
  <c r="C123" i="1" s="1"/>
  <c r="X129" i="1"/>
  <c r="F130" i="1" s="1"/>
  <c r="Y129" i="1"/>
  <c r="G130" i="1" s="1"/>
  <c r="U132" i="12" l="1"/>
  <c r="D126" i="12"/>
  <c r="U122" i="11"/>
  <c r="D116" i="11"/>
  <c r="I116" i="11" s="1"/>
  <c r="L116" i="11" s="1"/>
  <c r="S116" i="10"/>
  <c r="S122" i="1"/>
  <c r="B123" i="1"/>
  <c r="J116" i="11" l="1"/>
  <c r="M116" i="11" s="1"/>
  <c r="V133" i="12"/>
  <c r="W133" i="12" s="1"/>
  <c r="E133" i="12"/>
  <c r="K126" i="12"/>
  <c r="N126" i="12" s="1"/>
  <c r="I126" i="12"/>
  <c r="L126" i="12" s="1"/>
  <c r="J126" i="12"/>
  <c r="M126" i="12" s="1"/>
  <c r="K116" i="11"/>
  <c r="N116" i="11" s="1"/>
  <c r="O116" i="11" s="1"/>
  <c r="V123" i="11"/>
  <c r="W123" i="11" s="1"/>
  <c r="E123" i="11"/>
  <c r="U123" i="10"/>
  <c r="D117" i="10"/>
  <c r="U129" i="1"/>
  <c r="D123" i="1"/>
  <c r="P126" i="12" l="1"/>
  <c r="R126" i="12" s="1"/>
  <c r="C127" i="12" s="1"/>
  <c r="O126" i="12"/>
  <c r="S126" i="12" s="1"/>
  <c r="Q126" i="12"/>
  <c r="B127" i="12" s="1"/>
  <c r="X133" i="12"/>
  <c r="F134" i="12" s="1"/>
  <c r="Y133" i="12"/>
  <c r="G134" i="12" s="1"/>
  <c r="Q116" i="11"/>
  <c r="B117" i="11" s="1"/>
  <c r="P116" i="11"/>
  <c r="R116" i="11" s="1"/>
  <c r="C117" i="11" s="1"/>
  <c r="Y123" i="11"/>
  <c r="G124" i="11" s="1"/>
  <c r="X123" i="11"/>
  <c r="F124" i="11" s="1"/>
  <c r="K117" i="10"/>
  <c r="N117" i="10" s="1"/>
  <c r="J117" i="10"/>
  <c r="M117" i="10" s="1"/>
  <c r="I117" i="10"/>
  <c r="L117" i="10" s="1"/>
  <c r="V124" i="10"/>
  <c r="W124" i="10" s="1"/>
  <c r="E124" i="10"/>
  <c r="K123" i="1"/>
  <c r="N123" i="1" s="1"/>
  <c r="J123" i="1"/>
  <c r="M123" i="1" s="1"/>
  <c r="I123" i="1"/>
  <c r="L123" i="1" s="1"/>
  <c r="V130" i="1"/>
  <c r="W130" i="1" s="1"/>
  <c r="E130" i="1"/>
  <c r="O123" i="1" l="1"/>
  <c r="Q123" i="1" s="1"/>
  <c r="U133" i="12"/>
  <c r="D127" i="12"/>
  <c r="S116" i="11"/>
  <c r="O117" i="10"/>
  <c r="P117" i="10"/>
  <c r="R117" i="10" s="1"/>
  <c r="C118" i="10" s="1"/>
  <c r="Y124" i="10"/>
  <c r="G125" i="10" s="1"/>
  <c r="X124" i="10"/>
  <c r="F125" i="10" s="1"/>
  <c r="P123" i="1"/>
  <c r="R123" i="1" s="1"/>
  <c r="C124" i="1" s="1"/>
  <c r="B124" i="1"/>
  <c r="Y130" i="1"/>
  <c r="G131" i="1" s="1"/>
  <c r="X130" i="1"/>
  <c r="F131" i="1" s="1"/>
  <c r="K127" i="12" l="1"/>
  <c r="N127" i="12"/>
  <c r="J127" i="12"/>
  <c r="M127" i="12" s="1"/>
  <c r="P127" i="12" s="1"/>
  <c r="R127" i="12" s="1"/>
  <c r="C128" i="12" s="1"/>
  <c r="I127" i="12"/>
  <c r="L127" i="12" s="1"/>
  <c r="O127" i="12" s="1"/>
  <c r="V134" i="12"/>
  <c r="W134" i="12" s="1"/>
  <c r="E134" i="12"/>
  <c r="U123" i="11"/>
  <c r="D117" i="11"/>
  <c r="Q117" i="10"/>
  <c r="B118" i="10" s="1"/>
  <c r="S117" i="10"/>
  <c r="S123" i="1"/>
  <c r="D124" i="1" s="1"/>
  <c r="Q127" i="12" l="1"/>
  <c r="B128" i="12" s="1"/>
  <c r="S127" i="12"/>
  <c r="Y134" i="12"/>
  <c r="G135" i="12" s="1"/>
  <c r="X134" i="12"/>
  <c r="F135" i="12" s="1"/>
  <c r="K117" i="11"/>
  <c r="N117" i="11" s="1"/>
  <c r="J117" i="11"/>
  <c r="M117" i="11" s="1"/>
  <c r="I117" i="11"/>
  <c r="L117" i="11" s="1"/>
  <c r="V124" i="11"/>
  <c r="W124" i="11" s="1"/>
  <c r="E124" i="11"/>
  <c r="U124" i="10"/>
  <c r="D118" i="10"/>
  <c r="I118" i="10" s="1"/>
  <c r="L118" i="10" s="1"/>
  <c r="K124" i="1"/>
  <c r="N124" i="1" s="1"/>
  <c r="I124" i="1"/>
  <c r="L124" i="1" s="1"/>
  <c r="J124" i="1"/>
  <c r="M124" i="1" s="1"/>
  <c r="U130" i="1"/>
  <c r="E131" i="1" s="1"/>
  <c r="V131" i="1"/>
  <c r="W131" i="1" s="1"/>
  <c r="P117" i="11" l="1"/>
  <c r="R117" i="11" s="1"/>
  <c r="C118" i="11" s="1"/>
  <c r="O117" i="11"/>
  <c r="S117" i="11" s="1"/>
  <c r="U134" i="12"/>
  <c r="D128" i="12"/>
  <c r="I128" i="12" s="1"/>
  <c r="L128" i="12" s="1"/>
  <c r="X124" i="11"/>
  <c r="F125" i="11" s="1"/>
  <c r="Y124" i="11"/>
  <c r="G125" i="11" s="1"/>
  <c r="V125" i="10"/>
  <c r="W125" i="10" s="1"/>
  <c r="E125" i="10"/>
  <c r="K118" i="10"/>
  <c r="N118" i="10" s="1"/>
  <c r="O118" i="10" s="1"/>
  <c r="J118" i="10"/>
  <c r="M118" i="10" s="1"/>
  <c r="P124" i="1"/>
  <c r="R124" i="1" s="1"/>
  <c r="O124" i="1"/>
  <c r="Q124" i="1" s="1"/>
  <c r="B125" i="1"/>
  <c r="C125" i="1"/>
  <c r="Y131" i="1"/>
  <c r="G132" i="1" s="1"/>
  <c r="X131" i="1"/>
  <c r="F132" i="1" s="1"/>
  <c r="Q117" i="11" l="1"/>
  <c r="B118" i="11" s="1"/>
  <c r="K128" i="12"/>
  <c r="N128" i="12" s="1"/>
  <c r="O128" i="12" s="1"/>
  <c r="J128" i="12"/>
  <c r="M128" i="12" s="1"/>
  <c r="V135" i="12"/>
  <c r="W135" i="12" s="1"/>
  <c r="E135" i="12"/>
  <c r="U124" i="11"/>
  <c r="D118" i="11"/>
  <c r="Q118" i="10"/>
  <c r="B119" i="10" s="1"/>
  <c r="P118" i="10"/>
  <c r="R118" i="10" s="1"/>
  <c r="C119" i="10" s="1"/>
  <c r="Y125" i="10"/>
  <c r="G126" i="10" s="1"/>
  <c r="X125" i="10"/>
  <c r="F126" i="10" s="1"/>
  <c r="S124" i="1"/>
  <c r="U131" i="1" s="1"/>
  <c r="Q128" i="12" l="1"/>
  <c r="B129" i="12" s="1"/>
  <c r="P128" i="12"/>
  <c r="R128" i="12" s="1"/>
  <c r="C129" i="12" s="1"/>
  <c r="X135" i="12"/>
  <c r="F136" i="12" s="1"/>
  <c r="Y135" i="12"/>
  <c r="G136" i="12" s="1"/>
  <c r="K118" i="11"/>
  <c r="N118" i="11" s="1"/>
  <c r="J118" i="11"/>
  <c r="M118" i="11" s="1"/>
  <c r="V125" i="11"/>
  <c r="W125" i="11" s="1"/>
  <c r="E125" i="11"/>
  <c r="I118" i="11"/>
  <c r="L118" i="11" s="1"/>
  <c r="S118" i="10"/>
  <c r="D125" i="1"/>
  <c r="V132" i="1"/>
  <c r="W132" i="1" s="1"/>
  <c r="E132" i="1"/>
  <c r="P118" i="11" l="1"/>
  <c r="R118" i="11" s="1"/>
  <c r="C119" i="11" s="1"/>
  <c r="O118" i="11"/>
  <c r="S128" i="12"/>
  <c r="Y125" i="11"/>
  <c r="G126" i="11" s="1"/>
  <c r="X125" i="11"/>
  <c r="F126" i="11" s="1"/>
  <c r="U125" i="10"/>
  <c r="D119" i="10"/>
  <c r="K125" i="1"/>
  <c r="N125" i="1" s="1"/>
  <c r="J125" i="1"/>
  <c r="M125" i="1" s="1"/>
  <c r="I125" i="1"/>
  <c r="L125" i="1" s="1"/>
  <c r="Y132" i="1"/>
  <c r="G133" i="1" s="1"/>
  <c r="X132" i="1"/>
  <c r="F133" i="1" s="1"/>
  <c r="O125" i="1" l="1"/>
  <c r="Q125" i="1" s="1"/>
  <c r="B126" i="1" s="1"/>
  <c r="P125" i="1"/>
  <c r="R125" i="1" s="1"/>
  <c r="C126" i="1" s="1"/>
  <c r="S118" i="11"/>
  <c r="U125" i="11" s="1"/>
  <c r="Q118" i="11"/>
  <c r="B119" i="11" s="1"/>
  <c r="U135" i="12"/>
  <c r="D129" i="12"/>
  <c r="D119" i="11"/>
  <c r="K119" i="10"/>
  <c r="N119" i="10" s="1"/>
  <c r="J119" i="10"/>
  <c r="M119" i="10" s="1"/>
  <c r="I119" i="10"/>
  <c r="L119" i="10" s="1"/>
  <c r="V126" i="10"/>
  <c r="W126" i="10" s="1"/>
  <c r="E126" i="10"/>
  <c r="S125" i="1"/>
  <c r="I119" i="11" l="1"/>
  <c r="L119" i="11" s="1"/>
  <c r="J119" i="11"/>
  <c r="M119" i="11" s="1"/>
  <c r="K129" i="12"/>
  <c r="N129" i="12" s="1"/>
  <c r="J129" i="12"/>
  <c r="M129" i="12" s="1"/>
  <c r="I129" i="12"/>
  <c r="L129" i="12" s="1"/>
  <c r="V136" i="12"/>
  <c r="W136" i="12" s="1"/>
  <c r="E136" i="12"/>
  <c r="K119" i="11"/>
  <c r="N119" i="11" s="1"/>
  <c r="O119" i="11" s="1"/>
  <c r="V126" i="11"/>
  <c r="W126" i="11" s="1"/>
  <c r="E126" i="11"/>
  <c r="O119" i="10"/>
  <c r="P119" i="10"/>
  <c r="R119" i="10" s="1"/>
  <c r="C120" i="10" s="1"/>
  <c r="Y126" i="10"/>
  <c r="G127" i="10" s="1"/>
  <c r="X126" i="10"/>
  <c r="F127" i="10" s="1"/>
  <c r="U132" i="1"/>
  <c r="D126" i="1"/>
  <c r="O129" i="12" l="1"/>
  <c r="P129" i="12"/>
  <c r="R129" i="12" s="1"/>
  <c r="C130" i="12" s="1"/>
  <c r="Y136" i="12"/>
  <c r="G137" i="12" s="1"/>
  <c r="X136" i="12"/>
  <c r="F137" i="12" s="1"/>
  <c r="Q119" i="11"/>
  <c r="B120" i="11" s="1"/>
  <c r="P119" i="11"/>
  <c r="R119" i="11" s="1"/>
  <c r="C120" i="11" s="1"/>
  <c r="X126" i="11"/>
  <c r="F127" i="11" s="1"/>
  <c r="Y126" i="11"/>
  <c r="G127" i="11" s="1"/>
  <c r="Q119" i="10"/>
  <c r="B120" i="10" s="1"/>
  <c r="S119" i="10"/>
  <c r="K126" i="1"/>
  <c r="N126" i="1" s="1"/>
  <c r="J126" i="1"/>
  <c r="M126" i="1" s="1"/>
  <c r="I126" i="1"/>
  <c r="L126" i="1" s="1"/>
  <c r="V133" i="1"/>
  <c r="W133" i="1" s="1"/>
  <c r="E133" i="1"/>
  <c r="Q129" i="12" l="1"/>
  <c r="B130" i="12" s="1"/>
  <c r="S129" i="12"/>
  <c r="S119" i="11"/>
  <c r="U126" i="10"/>
  <c r="D120" i="10"/>
  <c r="P126" i="1"/>
  <c r="R126" i="1" s="1"/>
  <c r="C127" i="1" s="1"/>
  <c r="O126" i="1"/>
  <c r="Q126" i="1" s="1"/>
  <c r="B127" i="1" s="1"/>
  <c r="Y133" i="1"/>
  <c r="G134" i="1" s="1"/>
  <c r="X133" i="1"/>
  <c r="F134" i="1" s="1"/>
  <c r="U136" i="12" l="1"/>
  <c r="D130" i="12"/>
  <c r="J130" i="12" s="1"/>
  <c r="M130" i="12" s="1"/>
  <c r="U126" i="11"/>
  <c r="D120" i="11"/>
  <c r="K120" i="10"/>
  <c r="N120" i="10"/>
  <c r="J120" i="10"/>
  <c r="M120" i="10" s="1"/>
  <c r="I120" i="10"/>
  <c r="L120" i="10" s="1"/>
  <c r="V127" i="10"/>
  <c r="W127" i="10" s="1"/>
  <c r="E127" i="10"/>
  <c r="S126" i="1"/>
  <c r="P120" i="10" l="1"/>
  <c r="R120" i="10" s="1"/>
  <c r="C121" i="10" s="1"/>
  <c r="O120" i="10"/>
  <c r="K130" i="12"/>
  <c r="N130" i="12" s="1"/>
  <c r="P130" i="12" s="1"/>
  <c r="R130" i="12" s="1"/>
  <c r="C131" i="12" s="1"/>
  <c r="I130" i="12"/>
  <c r="L130" i="12" s="1"/>
  <c r="V137" i="12"/>
  <c r="W137" i="12" s="1"/>
  <c r="E137" i="12"/>
  <c r="K120" i="11"/>
  <c r="N120" i="11" s="1"/>
  <c r="J120" i="11"/>
  <c r="M120" i="11" s="1"/>
  <c r="I120" i="11"/>
  <c r="L120" i="11" s="1"/>
  <c r="V127" i="11"/>
  <c r="W127" i="11" s="1"/>
  <c r="E127" i="11"/>
  <c r="Q120" i="10"/>
  <c r="B121" i="10" s="1"/>
  <c r="S120" i="10"/>
  <c r="Y127" i="10"/>
  <c r="G128" i="10" s="1"/>
  <c r="X127" i="10"/>
  <c r="F128" i="10" s="1"/>
  <c r="U133" i="1"/>
  <c r="D127" i="1"/>
  <c r="O120" i="11" l="1"/>
  <c r="Q120" i="11" s="1"/>
  <c r="B121" i="11" s="1"/>
  <c r="O130" i="12"/>
  <c r="Y137" i="12"/>
  <c r="G138" i="12" s="1"/>
  <c r="X137" i="12"/>
  <c r="F138" i="12" s="1"/>
  <c r="P120" i="11"/>
  <c r="R120" i="11" s="1"/>
  <c r="C121" i="11" s="1"/>
  <c r="X127" i="11"/>
  <c r="F128" i="11" s="1"/>
  <c r="Y127" i="11"/>
  <c r="G128" i="11" s="1"/>
  <c r="U127" i="10"/>
  <c r="D121" i="10"/>
  <c r="I121" i="10" s="1"/>
  <c r="L121" i="10" s="1"/>
  <c r="K127" i="1"/>
  <c r="N127" i="1"/>
  <c r="I127" i="1"/>
  <c r="L127" i="1" s="1"/>
  <c r="J127" i="1"/>
  <c r="M127" i="1" s="1"/>
  <c r="P127" i="1" s="1"/>
  <c r="R127" i="1" s="1"/>
  <c r="V134" i="1"/>
  <c r="W134" i="1" s="1"/>
  <c r="E134" i="1"/>
  <c r="Q130" i="12" l="1"/>
  <c r="B131" i="12" s="1"/>
  <c r="S130" i="12"/>
  <c r="S120" i="11"/>
  <c r="K121" i="10"/>
  <c r="N121" i="10" s="1"/>
  <c r="O121" i="10" s="1"/>
  <c r="J121" i="10"/>
  <c r="M121" i="10" s="1"/>
  <c r="V128" i="10"/>
  <c r="W128" i="10" s="1"/>
  <c r="E128" i="10"/>
  <c r="O127" i="1"/>
  <c r="Q127" i="1" s="1"/>
  <c r="C128" i="1"/>
  <c r="X134" i="1"/>
  <c r="F135" i="1" s="1"/>
  <c r="Y134" i="1"/>
  <c r="G135" i="1" s="1"/>
  <c r="U137" i="12" l="1"/>
  <c r="D131" i="12"/>
  <c r="I131" i="12" s="1"/>
  <c r="L131" i="12" s="1"/>
  <c r="U127" i="11"/>
  <c r="D121" i="11"/>
  <c r="Q121" i="10"/>
  <c r="B122" i="10" s="1"/>
  <c r="P121" i="10"/>
  <c r="R121" i="10" s="1"/>
  <c r="C122" i="10" s="1"/>
  <c r="Y128" i="10"/>
  <c r="G129" i="10" s="1"/>
  <c r="X128" i="10"/>
  <c r="F129" i="10" s="1"/>
  <c r="S127" i="1"/>
  <c r="B128" i="1"/>
  <c r="J131" i="12" l="1"/>
  <c r="M131" i="12" s="1"/>
  <c r="K131" i="12"/>
  <c r="N131" i="12" s="1"/>
  <c r="O131" i="12" s="1"/>
  <c r="V138" i="12"/>
  <c r="W138" i="12" s="1"/>
  <c r="E138" i="12"/>
  <c r="K121" i="11"/>
  <c r="N121" i="11" s="1"/>
  <c r="I121" i="11"/>
  <c r="L121" i="11" s="1"/>
  <c r="J121" i="11"/>
  <c r="M121" i="11" s="1"/>
  <c r="V128" i="11"/>
  <c r="W128" i="11" s="1"/>
  <c r="E128" i="11"/>
  <c r="S121" i="10"/>
  <c r="U134" i="1"/>
  <c r="D128" i="1"/>
  <c r="Q131" i="12" l="1"/>
  <c r="B132" i="12" s="1"/>
  <c r="P131" i="12"/>
  <c r="R131" i="12" s="1"/>
  <c r="C132" i="12" s="1"/>
  <c r="Y138" i="12"/>
  <c r="G139" i="12" s="1"/>
  <c r="X138" i="12"/>
  <c r="F139" i="12" s="1"/>
  <c r="P121" i="11"/>
  <c r="R121" i="11" s="1"/>
  <c r="C122" i="11" s="1"/>
  <c r="O121" i="11"/>
  <c r="Y128" i="11"/>
  <c r="G129" i="11" s="1"/>
  <c r="X128" i="11"/>
  <c r="F129" i="11" s="1"/>
  <c r="U128" i="10"/>
  <c r="D122" i="10"/>
  <c r="K128" i="1"/>
  <c r="N128" i="1"/>
  <c r="J128" i="1"/>
  <c r="M128" i="1" s="1"/>
  <c r="I128" i="1"/>
  <c r="L128" i="1" s="1"/>
  <c r="O128" i="1" s="1"/>
  <c r="Q128" i="1" s="1"/>
  <c r="V135" i="1"/>
  <c r="W135" i="1" s="1"/>
  <c r="E135" i="1"/>
  <c r="S131" i="12" l="1"/>
  <c r="S121" i="11"/>
  <c r="Q121" i="11"/>
  <c r="B122" i="11" s="1"/>
  <c r="K122" i="10"/>
  <c r="N122" i="10" s="1"/>
  <c r="I122" i="10"/>
  <c r="L122" i="10" s="1"/>
  <c r="J122" i="10"/>
  <c r="M122" i="10" s="1"/>
  <c r="V129" i="10"/>
  <c r="W129" i="10" s="1"/>
  <c r="E129" i="10"/>
  <c r="P128" i="1"/>
  <c r="R128" i="1" s="1"/>
  <c r="C129" i="1"/>
  <c r="X135" i="1"/>
  <c r="F136" i="1" s="1"/>
  <c r="Y135" i="1"/>
  <c r="G136" i="1" s="1"/>
  <c r="U138" i="12" l="1"/>
  <c r="D132" i="12"/>
  <c r="U128" i="11"/>
  <c r="D122" i="11"/>
  <c r="P122" i="10"/>
  <c r="R122" i="10" s="1"/>
  <c r="C123" i="10" s="1"/>
  <c r="O122" i="10"/>
  <c r="Y129" i="10"/>
  <c r="G130" i="10" s="1"/>
  <c r="X129" i="10"/>
  <c r="F130" i="10" s="1"/>
  <c r="B129" i="1"/>
  <c r="S128" i="1"/>
  <c r="K132" i="12" l="1"/>
  <c r="N132" i="12" s="1"/>
  <c r="J132" i="12"/>
  <c r="M132" i="12" s="1"/>
  <c r="I132" i="12"/>
  <c r="L132" i="12" s="1"/>
  <c r="V139" i="12"/>
  <c r="W139" i="12" s="1"/>
  <c r="E139" i="12"/>
  <c r="K122" i="11"/>
  <c r="N122" i="11" s="1"/>
  <c r="J122" i="11"/>
  <c r="M122" i="11" s="1"/>
  <c r="V129" i="11"/>
  <c r="W129" i="11" s="1"/>
  <c r="E129" i="11"/>
  <c r="I122" i="11"/>
  <c r="L122" i="11" s="1"/>
  <c r="Q122" i="10"/>
  <c r="B123" i="10" s="1"/>
  <c r="S122" i="10"/>
  <c r="U135" i="1"/>
  <c r="D129" i="1"/>
  <c r="O122" i="11" l="1"/>
  <c r="P122" i="11"/>
  <c r="R122" i="11" s="1"/>
  <c r="C123" i="11" s="1"/>
  <c r="O132" i="12"/>
  <c r="P132" i="12"/>
  <c r="R132" i="12" s="1"/>
  <c r="C133" i="12" s="1"/>
  <c r="Y139" i="12"/>
  <c r="G140" i="12" s="1"/>
  <c r="X139" i="12"/>
  <c r="F140" i="12" s="1"/>
  <c r="Q122" i="11"/>
  <c r="B123" i="11" s="1"/>
  <c r="Y129" i="11"/>
  <c r="G130" i="11" s="1"/>
  <c r="X129" i="11"/>
  <c r="F130" i="11" s="1"/>
  <c r="U129" i="10"/>
  <c r="D123" i="10"/>
  <c r="K129" i="1"/>
  <c r="N129" i="1"/>
  <c r="I129" i="1"/>
  <c r="L129" i="1" s="1"/>
  <c r="O129" i="1" s="1"/>
  <c r="Q129" i="1" s="1"/>
  <c r="J129" i="1"/>
  <c r="M129" i="1" s="1"/>
  <c r="P129" i="1" s="1"/>
  <c r="R129" i="1" s="1"/>
  <c r="V136" i="1"/>
  <c r="W136" i="1" s="1"/>
  <c r="E136" i="1"/>
  <c r="S122" i="11" l="1"/>
  <c r="Q132" i="12"/>
  <c r="B133" i="12" s="1"/>
  <c r="S132" i="12"/>
  <c r="U129" i="11"/>
  <c r="D123" i="11"/>
  <c r="K123" i="10"/>
  <c r="N123" i="10" s="1"/>
  <c r="J123" i="10"/>
  <c r="M123" i="10" s="1"/>
  <c r="I123" i="10"/>
  <c r="L123" i="10" s="1"/>
  <c r="V130" i="10"/>
  <c r="W130" i="10" s="1"/>
  <c r="E130" i="10"/>
  <c r="C130" i="1"/>
  <c r="Y136" i="1"/>
  <c r="G137" i="1" s="1"/>
  <c r="X136" i="1"/>
  <c r="F137" i="1" s="1"/>
  <c r="U139" i="12" l="1"/>
  <c r="D133" i="12"/>
  <c r="J133" i="12" s="1"/>
  <c r="M133" i="12" s="1"/>
  <c r="K123" i="11"/>
  <c r="N123" i="11" s="1"/>
  <c r="J123" i="11"/>
  <c r="M123" i="11" s="1"/>
  <c r="I123" i="11"/>
  <c r="L123" i="11" s="1"/>
  <c r="V130" i="11"/>
  <c r="W130" i="11" s="1"/>
  <c r="E130" i="11"/>
  <c r="O123" i="10"/>
  <c r="P123" i="10"/>
  <c r="R123" i="10" s="1"/>
  <c r="C124" i="10" s="1"/>
  <c r="X130" i="10"/>
  <c r="F131" i="10" s="1"/>
  <c r="Y130" i="10"/>
  <c r="G131" i="10" s="1"/>
  <c r="B130" i="1"/>
  <c r="S129" i="1"/>
  <c r="O123" i="11" l="1"/>
  <c r="Q123" i="11" s="1"/>
  <c r="B124" i="11" s="1"/>
  <c r="P123" i="11"/>
  <c r="R123" i="11" s="1"/>
  <c r="C124" i="11" s="1"/>
  <c r="V140" i="12"/>
  <c r="W140" i="12" s="1"/>
  <c r="E140" i="12"/>
  <c r="K133" i="12"/>
  <c r="N133" i="12" s="1"/>
  <c r="P133" i="12" s="1"/>
  <c r="R133" i="12" s="1"/>
  <c r="C134" i="12" s="1"/>
  <c r="I133" i="12"/>
  <c r="L133" i="12" s="1"/>
  <c r="X130" i="11"/>
  <c r="F131" i="11" s="1"/>
  <c r="Y130" i="11"/>
  <c r="G131" i="11" s="1"/>
  <c r="Q123" i="10"/>
  <c r="B124" i="10" s="1"/>
  <c r="S123" i="10"/>
  <c r="U136" i="1"/>
  <c r="D130" i="1"/>
  <c r="S123" i="11" l="1"/>
  <c r="D124" i="11" s="1"/>
  <c r="Y140" i="12"/>
  <c r="G141" i="12" s="1"/>
  <c r="X140" i="12"/>
  <c r="F141" i="12" s="1"/>
  <c r="O133" i="12"/>
  <c r="U130" i="11"/>
  <c r="U130" i="10"/>
  <c r="D124" i="10"/>
  <c r="J124" i="10" s="1"/>
  <c r="M124" i="10" s="1"/>
  <c r="K130" i="1"/>
  <c r="N130" i="1" s="1"/>
  <c r="J130" i="1"/>
  <c r="M130" i="1" s="1"/>
  <c r="I130" i="1"/>
  <c r="L130" i="1" s="1"/>
  <c r="V137" i="1"/>
  <c r="W137" i="1" s="1"/>
  <c r="E137" i="1"/>
  <c r="I124" i="10" l="1"/>
  <c r="L124" i="10" s="1"/>
  <c r="Q133" i="12"/>
  <c r="B134" i="12" s="1"/>
  <c r="S133" i="12"/>
  <c r="K124" i="11"/>
  <c r="N124" i="11" s="1"/>
  <c r="J124" i="11"/>
  <c r="M124" i="11" s="1"/>
  <c r="V131" i="11"/>
  <c r="W131" i="11" s="1"/>
  <c r="E131" i="11"/>
  <c r="I124" i="11"/>
  <c r="L124" i="11" s="1"/>
  <c r="K124" i="10"/>
  <c r="N124" i="10" s="1"/>
  <c r="O124" i="10" s="1"/>
  <c r="V131" i="10"/>
  <c r="W131" i="10" s="1"/>
  <c r="E131" i="10"/>
  <c r="P130" i="1"/>
  <c r="R130" i="1" s="1"/>
  <c r="O130" i="1"/>
  <c r="Q130" i="1" s="1"/>
  <c r="C131" i="1"/>
  <c r="X137" i="1"/>
  <c r="F138" i="1" s="1"/>
  <c r="Y137" i="1"/>
  <c r="G138" i="1" s="1"/>
  <c r="O124" i="11" l="1"/>
  <c r="P124" i="11"/>
  <c r="R124" i="11" s="1"/>
  <c r="C125" i="11" s="1"/>
  <c r="U140" i="12"/>
  <c r="D134" i="12"/>
  <c r="J134" i="12" s="1"/>
  <c r="M134" i="12" s="1"/>
  <c r="Q124" i="11"/>
  <c r="B125" i="11" s="1"/>
  <c r="Y131" i="11"/>
  <c r="G132" i="11" s="1"/>
  <c r="X131" i="11"/>
  <c r="F132" i="11" s="1"/>
  <c r="Q124" i="10"/>
  <c r="B125" i="10" s="1"/>
  <c r="P124" i="10"/>
  <c r="R124" i="10" s="1"/>
  <c r="C125" i="10" s="1"/>
  <c r="X131" i="10"/>
  <c r="F132" i="10" s="1"/>
  <c r="Y131" i="10"/>
  <c r="G132" i="10" s="1"/>
  <c r="B131" i="1"/>
  <c r="S130" i="1"/>
  <c r="S124" i="11" l="1"/>
  <c r="K134" i="12"/>
  <c r="N134" i="12" s="1"/>
  <c r="P134" i="12" s="1"/>
  <c r="R134" i="12" s="1"/>
  <c r="C135" i="12" s="1"/>
  <c r="I134" i="12"/>
  <c r="L134" i="12" s="1"/>
  <c r="V141" i="12"/>
  <c r="W141" i="12" s="1"/>
  <c r="E141" i="12"/>
  <c r="U131" i="11"/>
  <c r="D125" i="11"/>
  <c r="S124" i="10"/>
  <c r="U137" i="1"/>
  <c r="D131" i="1"/>
  <c r="I131" i="1" s="1"/>
  <c r="L131" i="1" s="1"/>
  <c r="O134" i="12" l="1"/>
  <c r="Y141" i="12"/>
  <c r="G142" i="12" s="1"/>
  <c r="X141" i="12"/>
  <c r="F142" i="12" s="1"/>
  <c r="K125" i="11"/>
  <c r="N125" i="11" s="1"/>
  <c r="J125" i="11"/>
  <c r="M125" i="11" s="1"/>
  <c r="V132" i="11"/>
  <c r="W132" i="11" s="1"/>
  <c r="E132" i="11"/>
  <c r="I125" i="11"/>
  <c r="L125" i="11" s="1"/>
  <c r="U131" i="10"/>
  <c r="D125" i="10"/>
  <c r="J131" i="1"/>
  <c r="M131" i="1" s="1"/>
  <c r="K131" i="1"/>
  <c r="N131" i="1"/>
  <c r="O131" i="1" s="1"/>
  <c r="Q131" i="1" s="1"/>
  <c r="V138" i="1"/>
  <c r="W138" i="1" s="1"/>
  <c r="E138" i="1"/>
  <c r="P125" i="11" l="1"/>
  <c r="R125" i="11" s="1"/>
  <c r="C126" i="11" s="1"/>
  <c r="O125" i="11"/>
  <c r="Q134" i="12"/>
  <c r="B135" i="12" s="1"/>
  <c r="S134" i="12"/>
  <c r="X132" i="11"/>
  <c r="F133" i="11" s="1"/>
  <c r="Y132" i="11"/>
  <c r="G133" i="11" s="1"/>
  <c r="K125" i="10"/>
  <c r="N125" i="10" s="1"/>
  <c r="J125" i="10"/>
  <c r="M125" i="10" s="1"/>
  <c r="I125" i="10"/>
  <c r="L125" i="10" s="1"/>
  <c r="V132" i="10"/>
  <c r="W132" i="10" s="1"/>
  <c r="E132" i="10"/>
  <c r="P131" i="1"/>
  <c r="R131" i="1" s="1"/>
  <c r="C132" i="1" s="1"/>
  <c r="B132" i="1"/>
  <c r="Y138" i="1"/>
  <c r="G139" i="1" s="1"/>
  <c r="X138" i="1"/>
  <c r="F139" i="1" s="1"/>
  <c r="S125" i="11" l="1"/>
  <c r="U132" i="11" s="1"/>
  <c r="Q125" i="11"/>
  <c r="B126" i="11" s="1"/>
  <c r="U141" i="12"/>
  <c r="D135" i="12"/>
  <c r="I135" i="12"/>
  <c r="L135" i="12" s="1"/>
  <c r="J135" i="12"/>
  <c r="M135" i="12" s="1"/>
  <c r="O125" i="10"/>
  <c r="P125" i="10"/>
  <c r="R125" i="10" s="1"/>
  <c r="C126" i="10" s="1"/>
  <c r="X132" i="10"/>
  <c r="F133" i="10" s="1"/>
  <c r="Y132" i="10"/>
  <c r="G133" i="10" s="1"/>
  <c r="S131" i="1"/>
  <c r="D126" i="11" l="1"/>
  <c r="I126" i="11" s="1"/>
  <c r="L126" i="11" s="1"/>
  <c r="K135" i="12"/>
  <c r="N135" i="12"/>
  <c r="P135" i="12" s="1"/>
  <c r="R135" i="12" s="1"/>
  <c r="C136" i="12" s="1"/>
  <c r="V142" i="12"/>
  <c r="W142" i="12" s="1"/>
  <c r="E142" i="12"/>
  <c r="V133" i="11"/>
  <c r="W133" i="11" s="1"/>
  <c r="E133" i="11"/>
  <c r="K126" i="11"/>
  <c r="N126" i="11" s="1"/>
  <c r="O126" i="11" s="1"/>
  <c r="J126" i="11"/>
  <c r="M126" i="11" s="1"/>
  <c r="Q125" i="10"/>
  <c r="B126" i="10" s="1"/>
  <c r="S125" i="10"/>
  <c r="U138" i="1"/>
  <c r="D132" i="1"/>
  <c r="P126" i="11" l="1"/>
  <c r="R126" i="11" s="1"/>
  <c r="C127" i="11" s="1"/>
  <c r="O135" i="12"/>
  <c r="X142" i="12"/>
  <c r="F143" i="12" s="1"/>
  <c r="Y142" i="12"/>
  <c r="G143" i="12" s="1"/>
  <c r="S126" i="11"/>
  <c r="Q126" i="11"/>
  <c r="B127" i="11" s="1"/>
  <c r="Y133" i="11"/>
  <c r="G134" i="11" s="1"/>
  <c r="X133" i="11"/>
  <c r="F134" i="11" s="1"/>
  <c r="U132" i="10"/>
  <c r="D126" i="10"/>
  <c r="I126" i="10" s="1"/>
  <c r="L126" i="10" s="1"/>
  <c r="J126" i="10"/>
  <c r="M126" i="10" s="1"/>
  <c r="K132" i="1"/>
  <c r="N132" i="1" s="1"/>
  <c r="I132" i="1"/>
  <c r="L132" i="1" s="1"/>
  <c r="J132" i="1"/>
  <c r="M132" i="1" s="1"/>
  <c r="V139" i="1"/>
  <c r="W139" i="1" s="1"/>
  <c r="E139" i="1"/>
  <c r="Q135" i="12" l="1"/>
  <c r="B136" i="12" s="1"/>
  <c r="S135" i="12"/>
  <c r="U133" i="11"/>
  <c r="D127" i="11"/>
  <c r="K126" i="10"/>
  <c r="N126" i="10" s="1"/>
  <c r="V133" i="10"/>
  <c r="W133" i="10" s="1"/>
  <c r="E133" i="10"/>
  <c r="O132" i="1"/>
  <c r="Q132" i="1" s="1"/>
  <c r="P132" i="1"/>
  <c r="R132" i="1" s="1"/>
  <c r="C133" i="1" s="1"/>
  <c r="X139" i="1"/>
  <c r="F140" i="1" s="1"/>
  <c r="Y139" i="1"/>
  <c r="G140" i="1" s="1"/>
  <c r="U142" i="12" l="1"/>
  <c r="D136" i="12"/>
  <c r="I136" i="12" s="1"/>
  <c r="L136" i="12" s="1"/>
  <c r="K127" i="11"/>
  <c r="N127" i="11" s="1"/>
  <c r="J127" i="11"/>
  <c r="M127" i="11" s="1"/>
  <c r="V134" i="11"/>
  <c r="W134" i="11" s="1"/>
  <c r="E134" i="11"/>
  <c r="I127" i="11"/>
  <c r="L127" i="11" s="1"/>
  <c r="O126" i="10"/>
  <c r="P126" i="10"/>
  <c r="R126" i="10" s="1"/>
  <c r="C127" i="10" s="1"/>
  <c r="X133" i="10"/>
  <c r="F134" i="10" s="1"/>
  <c r="Y133" i="10"/>
  <c r="G134" i="10" s="1"/>
  <c r="B133" i="1"/>
  <c r="S132" i="1"/>
  <c r="J136" i="12" l="1"/>
  <c r="M136" i="12" s="1"/>
  <c r="P127" i="11"/>
  <c r="R127" i="11" s="1"/>
  <c r="C128" i="11" s="1"/>
  <c r="O127" i="11"/>
  <c r="S127" i="11" s="1"/>
  <c r="K136" i="12"/>
  <c r="N136" i="12" s="1"/>
  <c r="V143" i="12"/>
  <c r="W143" i="12" s="1"/>
  <c r="E143" i="12"/>
  <c r="X134" i="11"/>
  <c r="F135" i="11" s="1"/>
  <c r="Y134" i="11"/>
  <c r="G135" i="11" s="1"/>
  <c r="Q126" i="10"/>
  <c r="B127" i="10" s="1"/>
  <c r="S126" i="10"/>
  <c r="U139" i="1"/>
  <c r="D133" i="1"/>
  <c r="Q127" i="11" l="1"/>
  <c r="B128" i="11" s="1"/>
  <c r="P136" i="12"/>
  <c r="R136" i="12" s="1"/>
  <c r="C137" i="12" s="1"/>
  <c r="O136" i="12"/>
  <c r="Y143" i="12"/>
  <c r="G144" i="12" s="1"/>
  <c r="X143" i="12"/>
  <c r="F144" i="12" s="1"/>
  <c r="U134" i="11"/>
  <c r="D128" i="11"/>
  <c r="U133" i="10"/>
  <c r="D127" i="10"/>
  <c r="I127" i="10"/>
  <c r="L127" i="10"/>
  <c r="J127" i="10"/>
  <c r="M127" i="10" s="1"/>
  <c r="K133" i="1"/>
  <c r="N133" i="1"/>
  <c r="I133" i="1"/>
  <c r="L133" i="1" s="1"/>
  <c r="J133" i="1"/>
  <c r="M133" i="1" s="1"/>
  <c r="P133" i="1" s="1"/>
  <c r="R133" i="1" s="1"/>
  <c r="V140" i="1"/>
  <c r="W140" i="1" s="1"/>
  <c r="E140" i="1"/>
  <c r="Q136" i="12" l="1"/>
  <c r="B137" i="12" s="1"/>
  <c r="S136" i="12"/>
  <c r="K128" i="11"/>
  <c r="N128" i="11" s="1"/>
  <c r="J128" i="11"/>
  <c r="M128" i="11" s="1"/>
  <c r="V135" i="11"/>
  <c r="W135" i="11" s="1"/>
  <c r="E135" i="11"/>
  <c r="I128" i="11"/>
  <c r="L128" i="11" s="1"/>
  <c r="K127" i="10"/>
  <c r="N127" i="10" s="1"/>
  <c r="V134" i="10"/>
  <c r="W134" i="10" s="1"/>
  <c r="E134" i="10"/>
  <c r="O133" i="1"/>
  <c r="Q133" i="1" s="1"/>
  <c r="C134" i="1"/>
  <c r="Y140" i="1"/>
  <c r="G141" i="1" s="1"/>
  <c r="X140" i="1"/>
  <c r="F141" i="1" s="1"/>
  <c r="O128" i="11" l="1"/>
  <c r="Q128" i="11" s="1"/>
  <c r="B129" i="11" s="1"/>
  <c r="P128" i="11"/>
  <c r="R128" i="11" s="1"/>
  <c r="C129" i="11" s="1"/>
  <c r="U143" i="12"/>
  <c r="D137" i="12"/>
  <c r="I137" i="12" s="1"/>
  <c r="L137" i="12" s="1"/>
  <c r="Y135" i="11"/>
  <c r="G136" i="11" s="1"/>
  <c r="X135" i="11"/>
  <c r="F136" i="11" s="1"/>
  <c r="P127" i="10"/>
  <c r="R127" i="10" s="1"/>
  <c r="C128" i="10" s="1"/>
  <c r="O127" i="10"/>
  <c r="X134" i="10"/>
  <c r="F135" i="10" s="1"/>
  <c r="Y134" i="10"/>
  <c r="G135" i="10" s="1"/>
  <c r="B134" i="1"/>
  <c r="S133" i="1"/>
  <c r="S128" i="11" l="1"/>
  <c r="U135" i="11" s="1"/>
  <c r="V144" i="12"/>
  <c r="W144" i="12" s="1"/>
  <c r="E144" i="12"/>
  <c r="K137" i="12"/>
  <c r="N137" i="12" s="1"/>
  <c r="O137" i="12" s="1"/>
  <c r="J137" i="12"/>
  <c r="M137" i="12" s="1"/>
  <c r="D129" i="11"/>
  <c r="I129" i="11" s="1"/>
  <c r="L129" i="11" s="1"/>
  <c r="Q127" i="10"/>
  <c r="B128" i="10" s="1"/>
  <c r="S127" i="10"/>
  <c r="U140" i="1"/>
  <c r="D134" i="1"/>
  <c r="Q137" i="12" l="1"/>
  <c r="B138" i="12" s="1"/>
  <c r="P137" i="12"/>
  <c r="R137" i="12" s="1"/>
  <c r="C138" i="12" s="1"/>
  <c r="X144" i="12"/>
  <c r="F145" i="12" s="1"/>
  <c r="Y144" i="12"/>
  <c r="G145" i="12" s="1"/>
  <c r="K129" i="11"/>
  <c r="N129" i="11" s="1"/>
  <c r="O129" i="11" s="1"/>
  <c r="J129" i="11"/>
  <c r="M129" i="11" s="1"/>
  <c r="V136" i="11"/>
  <c r="W136" i="11" s="1"/>
  <c r="E136" i="11"/>
  <c r="U134" i="10"/>
  <c r="D128" i="10"/>
  <c r="K134" i="1"/>
  <c r="N134" i="1"/>
  <c r="J134" i="1"/>
  <c r="M134" i="1" s="1"/>
  <c r="P134" i="1" s="1"/>
  <c r="R134" i="1" s="1"/>
  <c r="I134" i="1"/>
  <c r="L134" i="1" s="1"/>
  <c r="O134" i="1" s="1"/>
  <c r="Q134" i="1" s="1"/>
  <c r="V141" i="1"/>
  <c r="W141" i="1" s="1"/>
  <c r="E141" i="1"/>
  <c r="P129" i="11" l="1"/>
  <c r="R129" i="11" s="1"/>
  <c r="C130" i="11" s="1"/>
  <c r="S137" i="12"/>
  <c r="Q129" i="11"/>
  <c r="B130" i="11" s="1"/>
  <c r="Y136" i="11"/>
  <c r="G137" i="11" s="1"/>
  <c r="X136" i="11"/>
  <c r="F137" i="11" s="1"/>
  <c r="K128" i="10"/>
  <c r="N128" i="10"/>
  <c r="J128" i="10"/>
  <c r="M128" i="10" s="1"/>
  <c r="I128" i="10"/>
  <c r="L128" i="10" s="1"/>
  <c r="V135" i="10"/>
  <c r="W135" i="10" s="1"/>
  <c r="E135" i="10"/>
  <c r="C135" i="1"/>
  <c r="X141" i="1"/>
  <c r="F142" i="1" s="1"/>
  <c r="Y141" i="1"/>
  <c r="G142" i="1" s="1"/>
  <c r="S129" i="11" l="1"/>
  <c r="U136" i="11" s="1"/>
  <c r="O128" i="10"/>
  <c r="P128" i="10"/>
  <c r="R128" i="10" s="1"/>
  <c r="C129" i="10" s="1"/>
  <c r="U144" i="12"/>
  <c r="D138" i="12"/>
  <c r="Q128" i="10"/>
  <c r="B129" i="10" s="1"/>
  <c r="S128" i="10"/>
  <c r="Y135" i="10"/>
  <c r="G136" i="10" s="1"/>
  <c r="X135" i="10"/>
  <c r="F136" i="10" s="1"/>
  <c r="B135" i="1"/>
  <c r="S134" i="1"/>
  <c r="D130" i="11" l="1"/>
  <c r="K138" i="12"/>
  <c r="N138" i="12" s="1"/>
  <c r="J138" i="12"/>
  <c r="M138" i="12" s="1"/>
  <c r="I138" i="12"/>
  <c r="L138" i="12" s="1"/>
  <c r="V145" i="12"/>
  <c r="W145" i="12" s="1"/>
  <c r="E145" i="12"/>
  <c r="K130" i="11"/>
  <c r="N130" i="11" s="1"/>
  <c r="J130" i="11"/>
  <c r="M130" i="11" s="1"/>
  <c r="V137" i="11"/>
  <c r="W137" i="11" s="1"/>
  <c r="E137" i="11"/>
  <c r="I130" i="11"/>
  <c r="L130" i="11" s="1"/>
  <c r="U135" i="10"/>
  <c r="D129" i="10"/>
  <c r="J129" i="10" s="1"/>
  <c r="M129" i="10" s="1"/>
  <c r="U141" i="1"/>
  <c r="D135" i="1"/>
  <c r="P138" i="12" l="1"/>
  <c r="R138" i="12" s="1"/>
  <c r="C139" i="12" s="1"/>
  <c r="O138" i="12"/>
  <c r="X145" i="12"/>
  <c r="F146" i="12" s="1"/>
  <c r="Y145" i="12"/>
  <c r="G146" i="12" s="1"/>
  <c r="O130" i="11"/>
  <c r="Y137" i="11"/>
  <c r="G138" i="11" s="1"/>
  <c r="X137" i="11"/>
  <c r="F138" i="11" s="1"/>
  <c r="P130" i="11"/>
  <c r="R130" i="11" s="1"/>
  <c r="C131" i="11" s="1"/>
  <c r="K129" i="10"/>
  <c r="N129" i="10"/>
  <c r="P129" i="10" s="1"/>
  <c r="R129" i="10" s="1"/>
  <c r="C130" i="10" s="1"/>
  <c r="I129" i="10"/>
  <c r="L129" i="10" s="1"/>
  <c r="V136" i="10"/>
  <c r="W136" i="10" s="1"/>
  <c r="E136" i="10"/>
  <c r="K135" i="1"/>
  <c r="N135" i="1" s="1"/>
  <c r="I135" i="1"/>
  <c r="L135" i="1" s="1"/>
  <c r="J135" i="1"/>
  <c r="M135" i="1" s="1"/>
  <c r="V142" i="1"/>
  <c r="W142" i="1" s="1"/>
  <c r="E142" i="1"/>
  <c r="P135" i="1" l="1"/>
  <c r="R135" i="1" s="1"/>
  <c r="O129" i="10"/>
  <c r="Q138" i="12"/>
  <c r="B139" i="12" s="1"/>
  <c r="S138" i="12"/>
  <c r="S130" i="11"/>
  <c r="Q130" i="11"/>
  <c r="B131" i="11" s="1"/>
  <c r="Q129" i="10"/>
  <c r="B130" i="10" s="1"/>
  <c r="S129" i="10"/>
  <c r="Y136" i="10"/>
  <c r="G137" i="10" s="1"/>
  <c r="X136" i="10"/>
  <c r="F137" i="10" s="1"/>
  <c r="O135" i="1"/>
  <c r="Q135" i="1" s="1"/>
  <c r="C136" i="1"/>
  <c r="Y142" i="1"/>
  <c r="G143" i="1" s="1"/>
  <c r="X142" i="1"/>
  <c r="F143" i="1" s="1"/>
  <c r="U145" i="12" l="1"/>
  <c r="D139" i="12"/>
  <c r="J139" i="12"/>
  <c r="M139" i="12" s="1"/>
  <c r="U137" i="11"/>
  <c r="D131" i="11"/>
  <c r="U136" i="10"/>
  <c r="D130" i="10"/>
  <c r="I130" i="10" s="1"/>
  <c r="L130" i="10" s="1"/>
  <c r="B136" i="1"/>
  <c r="S135" i="1"/>
  <c r="K139" i="12" l="1"/>
  <c r="N139" i="12"/>
  <c r="P139" i="12" s="1"/>
  <c r="R139" i="12" s="1"/>
  <c r="C140" i="12" s="1"/>
  <c r="I139" i="12"/>
  <c r="L139" i="12" s="1"/>
  <c r="V146" i="12"/>
  <c r="W146" i="12" s="1"/>
  <c r="E146" i="12"/>
  <c r="K131" i="11"/>
  <c r="N131" i="11" s="1"/>
  <c r="V138" i="11"/>
  <c r="W138" i="11" s="1"/>
  <c r="E138" i="11"/>
  <c r="J131" i="11"/>
  <c r="M131" i="11" s="1"/>
  <c r="I131" i="11"/>
  <c r="L131" i="11" s="1"/>
  <c r="V137" i="10"/>
  <c r="W137" i="10" s="1"/>
  <c r="E137" i="10"/>
  <c r="K130" i="10"/>
  <c r="N130" i="10" s="1"/>
  <c r="O130" i="10" s="1"/>
  <c r="J130" i="10"/>
  <c r="M130" i="10" s="1"/>
  <c r="U142" i="1"/>
  <c r="D136" i="1"/>
  <c r="J136" i="1" s="1"/>
  <c r="M136" i="1" s="1"/>
  <c r="O139" i="12" l="1"/>
  <c r="O131" i="11"/>
  <c r="Q131" i="11" s="1"/>
  <c r="B132" i="11" s="1"/>
  <c r="P131" i="11"/>
  <c r="R131" i="11" s="1"/>
  <c r="C132" i="11" s="1"/>
  <c r="Q139" i="12"/>
  <c r="B140" i="12" s="1"/>
  <c r="S139" i="12"/>
  <c r="Y146" i="12"/>
  <c r="G147" i="12" s="1"/>
  <c r="X146" i="12"/>
  <c r="F147" i="12" s="1"/>
  <c r="X138" i="11"/>
  <c r="F139" i="11" s="1"/>
  <c r="Y138" i="11"/>
  <c r="G139" i="11" s="1"/>
  <c r="Q130" i="10"/>
  <c r="B131" i="10" s="1"/>
  <c r="Y137" i="10"/>
  <c r="G138" i="10" s="1"/>
  <c r="X137" i="10"/>
  <c r="F138" i="10" s="1"/>
  <c r="P130" i="10"/>
  <c r="R130" i="10" s="1"/>
  <c r="C131" i="10" s="1"/>
  <c r="K136" i="1"/>
  <c r="N136" i="1" s="1"/>
  <c r="P136" i="1" s="1"/>
  <c r="R136" i="1" s="1"/>
  <c r="I136" i="1"/>
  <c r="L136" i="1" s="1"/>
  <c r="V143" i="1"/>
  <c r="W143" i="1" s="1"/>
  <c r="E143" i="1"/>
  <c r="S131" i="11" l="1"/>
  <c r="U138" i="11" s="1"/>
  <c r="U146" i="12"/>
  <c r="D140" i="12"/>
  <c r="I140" i="12" s="1"/>
  <c r="L140" i="12" s="1"/>
  <c r="J140" i="12"/>
  <c r="M140" i="12" s="1"/>
  <c r="S130" i="10"/>
  <c r="O136" i="1"/>
  <c r="Q136" i="1" s="1"/>
  <c r="C137" i="1"/>
  <c r="X143" i="1"/>
  <c r="F144" i="1" s="1"/>
  <c r="Y143" i="1"/>
  <c r="G144" i="1" s="1"/>
  <c r="D132" i="11" l="1"/>
  <c r="I132" i="11" s="1"/>
  <c r="L132" i="11" s="1"/>
  <c r="K140" i="12"/>
  <c r="N140" i="12" s="1"/>
  <c r="V147" i="12"/>
  <c r="W147" i="12" s="1"/>
  <c r="E147" i="12"/>
  <c r="V139" i="11"/>
  <c r="W139" i="11" s="1"/>
  <c r="E139" i="11"/>
  <c r="U137" i="10"/>
  <c r="D131" i="10"/>
  <c r="B137" i="1"/>
  <c r="S136" i="1"/>
  <c r="K132" i="11" l="1"/>
  <c r="N132" i="11" s="1"/>
  <c r="O132" i="11" s="1"/>
  <c r="J132" i="11"/>
  <c r="M132" i="11" s="1"/>
  <c r="P132" i="11" s="1"/>
  <c r="R132" i="11" s="1"/>
  <c r="C133" i="11" s="1"/>
  <c r="P140" i="12"/>
  <c r="R140" i="12" s="1"/>
  <c r="C141" i="12" s="1"/>
  <c r="O140" i="12"/>
  <c r="X147" i="12"/>
  <c r="F148" i="12" s="1"/>
  <c r="Y147" i="12"/>
  <c r="G148" i="12" s="1"/>
  <c r="Q132" i="11"/>
  <c r="B133" i="11" s="1"/>
  <c r="Y139" i="11"/>
  <c r="G140" i="11" s="1"/>
  <c r="X139" i="11"/>
  <c r="F140" i="11" s="1"/>
  <c r="V138" i="10"/>
  <c r="W138" i="10" s="1"/>
  <c r="E138" i="10"/>
  <c r="K131" i="10"/>
  <c r="N131" i="10" s="1"/>
  <c r="I131" i="10"/>
  <c r="L131" i="10" s="1"/>
  <c r="J131" i="10"/>
  <c r="M131" i="10" s="1"/>
  <c r="U143" i="1"/>
  <c r="D137" i="1"/>
  <c r="P131" i="10" l="1"/>
  <c r="R131" i="10" s="1"/>
  <c r="C132" i="10" s="1"/>
  <c r="O131" i="10"/>
  <c r="S131" i="10" s="1"/>
  <c r="Q140" i="12"/>
  <c r="B141" i="12" s="1"/>
  <c r="S140" i="12"/>
  <c r="S132" i="11"/>
  <c r="X138" i="10"/>
  <c r="F139" i="10" s="1"/>
  <c r="Y138" i="10"/>
  <c r="G139" i="10" s="1"/>
  <c r="Q131" i="10"/>
  <c r="B132" i="10" s="1"/>
  <c r="K137" i="1"/>
  <c r="N137" i="1"/>
  <c r="I137" i="1"/>
  <c r="L137" i="1" s="1"/>
  <c r="O137" i="1" s="1"/>
  <c r="Q137" i="1" s="1"/>
  <c r="J137" i="1"/>
  <c r="M137" i="1" s="1"/>
  <c r="P137" i="1" s="1"/>
  <c r="R137" i="1" s="1"/>
  <c r="V144" i="1"/>
  <c r="W144" i="1" s="1"/>
  <c r="E144" i="1"/>
  <c r="U147" i="12" l="1"/>
  <c r="D141" i="12"/>
  <c r="U139" i="11"/>
  <c r="D133" i="11"/>
  <c r="U138" i="10"/>
  <c r="D132" i="10"/>
  <c r="J132" i="10" s="1"/>
  <c r="M132" i="10" s="1"/>
  <c r="C138" i="1"/>
  <c r="B138" i="1"/>
  <c r="Y144" i="1"/>
  <c r="G145" i="1" s="1"/>
  <c r="X144" i="1"/>
  <c r="F145" i="1" s="1"/>
  <c r="I132" i="10" l="1"/>
  <c r="L132" i="10" s="1"/>
  <c r="V148" i="12"/>
  <c r="W148" i="12" s="1"/>
  <c r="E148" i="12"/>
  <c r="K141" i="12"/>
  <c r="N141" i="12" s="1"/>
  <c r="J141" i="12"/>
  <c r="M141" i="12" s="1"/>
  <c r="I141" i="12"/>
  <c r="L141" i="12" s="1"/>
  <c r="K133" i="11"/>
  <c r="N133" i="11" s="1"/>
  <c r="J133" i="11"/>
  <c r="M133" i="11" s="1"/>
  <c r="I133" i="11"/>
  <c r="L133" i="11" s="1"/>
  <c r="V140" i="11"/>
  <c r="W140" i="11" s="1"/>
  <c r="E140" i="11"/>
  <c r="K132" i="10"/>
  <c r="N132" i="10" s="1"/>
  <c r="P132" i="10" s="1"/>
  <c r="R132" i="10" s="1"/>
  <c r="C133" i="10" s="1"/>
  <c r="V139" i="10"/>
  <c r="W139" i="10" s="1"/>
  <c r="E139" i="10"/>
  <c r="S137" i="1"/>
  <c r="P133" i="11" l="1"/>
  <c r="R133" i="11" s="1"/>
  <c r="C134" i="11" s="1"/>
  <c r="O133" i="11"/>
  <c r="Q133" i="11" s="1"/>
  <c r="B134" i="11" s="1"/>
  <c r="O141" i="12"/>
  <c r="Y148" i="12"/>
  <c r="G149" i="12" s="1"/>
  <c r="X148" i="12"/>
  <c r="F149" i="12" s="1"/>
  <c r="P141" i="12"/>
  <c r="R141" i="12" s="1"/>
  <c r="C142" i="12" s="1"/>
  <c r="Y140" i="11"/>
  <c r="G141" i="11" s="1"/>
  <c r="X140" i="11"/>
  <c r="F141" i="11" s="1"/>
  <c r="O132" i="10"/>
  <c r="X139" i="10"/>
  <c r="F140" i="10" s="1"/>
  <c r="Y139" i="10"/>
  <c r="G140" i="10" s="1"/>
  <c r="U144" i="1"/>
  <c r="D138" i="1"/>
  <c r="S133" i="11" l="1"/>
  <c r="U140" i="11" s="1"/>
  <c r="Q141" i="12"/>
  <c r="B142" i="12" s="1"/>
  <c r="S141" i="12"/>
  <c r="Q132" i="10"/>
  <c r="B133" i="10" s="1"/>
  <c r="S132" i="10"/>
  <c r="K138" i="1"/>
  <c r="N138" i="1" s="1"/>
  <c r="I138" i="1"/>
  <c r="L138" i="1" s="1"/>
  <c r="J138" i="1"/>
  <c r="M138" i="1" s="1"/>
  <c r="V145" i="1"/>
  <c r="W145" i="1" s="1"/>
  <c r="E145" i="1"/>
  <c r="D134" i="11" l="1"/>
  <c r="J134" i="11" s="1"/>
  <c r="M134" i="11" s="1"/>
  <c r="U148" i="12"/>
  <c r="D142" i="12"/>
  <c r="V141" i="11"/>
  <c r="W141" i="11" s="1"/>
  <c r="E141" i="11"/>
  <c r="U139" i="10"/>
  <c r="D133" i="10"/>
  <c r="P138" i="1"/>
  <c r="R138" i="1" s="1"/>
  <c r="C139" i="1" s="1"/>
  <c r="O138" i="1"/>
  <c r="Q138" i="1" s="1"/>
  <c r="B139" i="1" s="1"/>
  <c r="Y145" i="1"/>
  <c r="G146" i="1" s="1"/>
  <c r="X145" i="1"/>
  <c r="F146" i="1" s="1"/>
  <c r="I134" i="11" l="1"/>
  <c r="L134" i="11" s="1"/>
  <c r="K134" i="11"/>
  <c r="N134" i="11" s="1"/>
  <c r="V149" i="12"/>
  <c r="W149" i="12" s="1"/>
  <c r="E149" i="12"/>
  <c r="K142" i="12"/>
  <c r="N142" i="12" s="1"/>
  <c r="J142" i="12"/>
  <c r="M142" i="12" s="1"/>
  <c r="I142" i="12"/>
  <c r="L142" i="12" s="1"/>
  <c r="Y141" i="11"/>
  <c r="G142" i="11" s="1"/>
  <c r="X141" i="11"/>
  <c r="F142" i="11" s="1"/>
  <c r="K133" i="10"/>
  <c r="N133" i="10" s="1"/>
  <c r="V140" i="10"/>
  <c r="W140" i="10" s="1"/>
  <c r="E140" i="10"/>
  <c r="J133" i="10"/>
  <c r="M133" i="10" s="1"/>
  <c r="I133" i="10"/>
  <c r="L133" i="10" s="1"/>
  <c r="S138" i="1"/>
  <c r="D139" i="1" s="1"/>
  <c r="O134" i="11" l="1"/>
  <c r="Q134" i="11" s="1"/>
  <c r="B135" i="11" s="1"/>
  <c r="P134" i="11"/>
  <c r="R134" i="11" s="1"/>
  <c r="C135" i="11" s="1"/>
  <c r="O142" i="12"/>
  <c r="P142" i="12"/>
  <c r="R142" i="12" s="1"/>
  <c r="C143" i="12" s="1"/>
  <c r="Y149" i="12"/>
  <c r="G150" i="12" s="1"/>
  <c r="X149" i="12"/>
  <c r="F150" i="12" s="1"/>
  <c r="O133" i="10"/>
  <c r="X140" i="10"/>
  <c r="F141" i="10" s="1"/>
  <c r="Y140" i="10"/>
  <c r="G141" i="10" s="1"/>
  <c r="P133" i="10"/>
  <c r="R133" i="10" s="1"/>
  <c r="C134" i="10" s="1"/>
  <c r="K139" i="1"/>
  <c r="N139" i="1"/>
  <c r="U145" i="1"/>
  <c r="E146" i="1" s="1"/>
  <c r="J139" i="1"/>
  <c r="M139" i="1" s="1"/>
  <c r="P139" i="1" s="1"/>
  <c r="R139" i="1" s="1"/>
  <c r="I139" i="1"/>
  <c r="L139" i="1" s="1"/>
  <c r="O139" i="1" s="1"/>
  <c r="Q139" i="1" s="1"/>
  <c r="S134" i="11" l="1"/>
  <c r="Q142" i="12"/>
  <c r="B143" i="12" s="1"/>
  <c r="S142" i="12"/>
  <c r="Q133" i="10"/>
  <c r="B134" i="10" s="1"/>
  <c r="S133" i="10"/>
  <c r="V146" i="1"/>
  <c r="W146" i="1" s="1"/>
  <c r="X146" i="1" s="1"/>
  <c r="F147" i="1" s="1"/>
  <c r="C140" i="1"/>
  <c r="B140" i="1"/>
  <c r="Y146" i="1" l="1"/>
  <c r="G147" i="1" s="1"/>
  <c r="D135" i="11"/>
  <c r="U141" i="11"/>
  <c r="U149" i="12"/>
  <c r="D143" i="12"/>
  <c r="I143" i="12"/>
  <c r="L143" i="12" s="1"/>
  <c r="J143" i="12"/>
  <c r="M143" i="12" s="1"/>
  <c r="U140" i="10"/>
  <c r="D134" i="10"/>
  <c r="I134" i="10" s="1"/>
  <c r="L134" i="10" s="1"/>
  <c r="S139" i="1"/>
  <c r="U146" i="1" s="1"/>
  <c r="V142" i="11" l="1"/>
  <c r="W142" i="11" s="1"/>
  <c r="E142" i="11"/>
  <c r="K135" i="11"/>
  <c r="N135" i="11" s="1"/>
  <c r="J135" i="11"/>
  <c r="M135" i="11" s="1"/>
  <c r="I135" i="11"/>
  <c r="L135" i="11" s="1"/>
  <c r="K143" i="12"/>
  <c r="N143" i="12" s="1"/>
  <c r="O143" i="12" s="1"/>
  <c r="V150" i="12"/>
  <c r="W150" i="12" s="1"/>
  <c r="E150" i="12"/>
  <c r="K134" i="10"/>
  <c r="N134" i="10" s="1"/>
  <c r="O134" i="10" s="1"/>
  <c r="V141" i="10"/>
  <c r="W141" i="10" s="1"/>
  <c r="E141" i="10"/>
  <c r="J134" i="10"/>
  <c r="M134" i="10" s="1"/>
  <c r="D140" i="1"/>
  <c r="V147" i="1"/>
  <c r="W147" i="1" s="1"/>
  <c r="E147" i="1"/>
  <c r="O135" i="11" l="1"/>
  <c r="P135" i="11"/>
  <c r="R135" i="11" s="1"/>
  <c r="C136" i="11" s="1"/>
  <c r="Y142" i="11"/>
  <c r="G143" i="11" s="1"/>
  <c r="X142" i="11"/>
  <c r="F143" i="11" s="1"/>
  <c r="Q143" i="12"/>
  <c r="B144" i="12" s="1"/>
  <c r="P143" i="12"/>
  <c r="R143" i="12" s="1"/>
  <c r="C144" i="12" s="1"/>
  <c r="Y150" i="12"/>
  <c r="G151" i="12" s="1"/>
  <c r="X150" i="12"/>
  <c r="F151" i="12" s="1"/>
  <c r="Q134" i="10"/>
  <c r="B135" i="10" s="1"/>
  <c r="X141" i="10"/>
  <c r="F142" i="10" s="1"/>
  <c r="Y141" i="10"/>
  <c r="G142" i="10" s="1"/>
  <c r="P134" i="10"/>
  <c r="R134" i="10" s="1"/>
  <c r="C135" i="10" s="1"/>
  <c r="K140" i="1"/>
  <c r="N140" i="1" s="1"/>
  <c r="J140" i="1"/>
  <c r="M140" i="1" s="1"/>
  <c r="I140" i="1"/>
  <c r="L140" i="1" s="1"/>
  <c r="Y147" i="1"/>
  <c r="G148" i="1" s="1"/>
  <c r="X147" i="1"/>
  <c r="F148" i="1" s="1"/>
  <c r="S135" i="11" l="1"/>
  <c r="Q135" i="11"/>
  <c r="B136" i="11" s="1"/>
  <c r="S143" i="12"/>
  <c r="S134" i="10"/>
  <c r="O140" i="1"/>
  <c r="Q140" i="1" s="1"/>
  <c r="B141" i="1" s="1"/>
  <c r="P140" i="1"/>
  <c r="R140" i="1" s="1"/>
  <c r="C141" i="1" s="1"/>
  <c r="S140" i="1"/>
  <c r="U142" i="11" l="1"/>
  <c r="D136" i="11"/>
  <c r="J136" i="11" s="1"/>
  <c r="M136" i="11" s="1"/>
  <c r="U150" i="12"/>
  <c r="D144" i="12"/>
  <c r="U141" i="10"/>
  <c r="D135" i="10"/>
  <c r="U147" i="1"/>
  <c r="D141" i="1"/>
  <c r="I136" i="11" l="1"/>
  <c r="L136" i="11" s="1"/>
  <c r="K136" i="11"/>
  <c r="N136" i="11" s="1"/>
  <c r="V143" i="11"/>
  <c r="W143" i="11" s="1"/>
  <c r="E143" i="11"/>
  <c r="K144" i="12"/>
  <c r="N144" i="12" s="1"/>
  <c r="J144" i="12"/>
  <c r="M144" i="12" s="1"/>
  <c r="I144" i="12"/>
  <c r="L144" i="12" s="1"/>
  <c r="V151" i="12"/>
  <c r="W151" i="12" s="1"/>
  <c r="E151" i="12"/>
  <c r="K135" i="10"/>
  <c r="N135" i="10" s="1"/>
  <c r="J135" i="10"/>
  <c r="M135" i="10" s="1"/>
  <c r="I135" i="10"/>
  <c r="L135" i="10" s="1"/>
  <c r="V142" i="10"/>
  <c r="W142" i="10" s="1"/>
  <c r="E142" i="10"/>
  <c r="K141" i="1"/>
  <c r="N141" i="1" s="1"/>
  <c r="I141" i="1"/>
  <c r="L141" i="1" s="1"/>
  <c r="J141" i="1"/>
  <c r="M141" i="1" s="1"/>
  <c r="V148" i="1"/>
  <c r="W148" i="1" s="1"/>
  <c r="E148" i="1"/>
  <c r="O136" i="11" l="1"/>
  <c r="Q136" i="11" s="1"/>
  <c r="B137" i="11" s="1"/>
  <c r="X143" i="11"/>
  <c r="F144" i="11" s="1"/>
  <c r="Y143" i="11"/>
  <c r="G144" i="11" s="1"/>
  <c r="P136" i="11"/>
  <c r="R136" i="11" s="1"/>
  <c r="C137" i="11" s="1"/>
  <c r="O144" i="12"/>
  <c r="P144" i="12"/>
  <c r="R144" i="12" s="1"/>
  <c r="C145" i="12" s="1"/>
  <c r="Y151" i="12"/>
  <c r="G152" i="12" s="1"/>
  <c r="X151" i="12"/>
  <c r="F152" i="12" s="1"/>
  <c r="P135" i="10"/>
  <c r="R135" i="10" s="1"/>
  <c r="C136" i="10" s="1"/>
  <c r="O135" i="10"/>
  <c r="X142" i="10"/>
  <c r="F143" i="10" s="1"/>
  <c r="Y142" i="10"/>
  <c r="G143" i="10" s="1"/>
  <c r="O141" i="1"/>
  <c r="Q141" i="1" s="1"/>
  <c r="B142" i="1" s="1"/>
  <c r="P141" i="1"/>
  <c r="R141" i="1" s="1"/>
  <c r="C142" i="1" s="1"/>
  <c r="X148" i="1"/>
  <c r="F149" i="1" s="1"/>
  <c r="Y148" i="1"/>
  <c r="G149" i="1" s="1"/>
  <c r="S136" i="11" l="1"/>
  <c r="Q144" i="12"/>
  <c r="B145" i="12" s="1"/>
  <c r="S144" i="12"/>
  <c r="Q135" i="10"/>
  <c r="B136" i="10" s="1"/>
  <c r="S135" i="10"/>
  <c r="S141" i="1"/>
  <c r="U148" i="1"/>
  <c r="D142" i="1"/>
  <c r="U143" i="11" l="1"/>
  <c r="D137" i="11"/>
  <c r="U151" i="12"/>
  <c r="D145" i="12"/>
  <c r="I145" i="12"/>
  <c r="L145" i="12" s="1"/>
  <c r="J145" i="12"/>
  <c r="M145" i="12" s="1"/>
  <c r="U142" i="10"/>
  <c r="D136" i="10"/>
  <c r="I136" i="10" s="1"/>
  <c r="L136" i="10" s="1"/>
  <c r="K142" i="1"/>
  <c r="N142" i="1" s="1"/>
  <c r="I142" i="1"/>
  <c r="L142" i="1" s="1"/>
  <c r="J142" i="1"/>
  <c r="M142" i="1" s="1"/>
  <c r="V149" i="1"/>
  <c r="W149" i="1" s="1"/>
  <c r="E149" i="1"/>
  <c r="J137" i="11" l="1"/>
  <c r="M137" i="11" s="1"/>
  <c r="I137" i="11"/>
  <c r="L137" i="11" s="1"/>
  <c r="K137" i="11"/>
  <c r="N137" i="11" s="1"/>
  <c r="V144" i="11"/>
  <c r="W144" i="11" s="1"/>
  <c r="E144" i="11"/>
  <c r="K145" i="12"/>
  <c r="N145" i="12" s="1"/>
  <c r="V152" i="12"/>
  <c r="W152" i="12" s="1"/>
  <c r="E152" i="12"/>
  <c r="K136" i="10"/>
  <c r="N136" i="10" s="1"/>
  <c r="O136" i="10" s="1"/>
  <c r="J136" i="10"/>
  <c r="M136" i="10" s="1"/>
  <c r="V143" i="10"/>
  <c r="W143" i="10" s="1"/>
  <c r="E143" i="10"/>
  <c r="O142" i="1"/>
  <c r="Q142" i="1" s="1"/>
  <c r="B143" i="1" s="1"/>
  <c r="P142" i="1"/>
  <c r="R142" i="1" s="1"/>
  <c r="C143" i="1" s="1"/>
  <c r="X149" i="1"/>
  <c r="F150" i="1" s="1"/>
  <c r="Y149" i="1"/>
  <c r="G150" i="1" s="1"/>
  <c r="P136" i="10" l="1"/>
  <c r="R136" i="10" s="1"/>
  <c r="C137" i="10" s="1"/>
  <c r="Y144" i="11"/>
  <c r="G145" i="11" s="1"/>
  <c r="X144" i="11"/>
  <c r="F145" i="11" s="1"/>
  <c r="O137" i="11"/>
  <c r="P137" i="11"/>
  <c r="R137" i="11" s="1"/>
  <c r="C138" i="11" s="1"/>
  <c r="O145" i="12"/>
  <c r="P145" i="12"/>
  <c r="R145" i="12" s="1"/>
  <c r="C146" i="12" s="1"/>
  <c r="Y152" i="12"/>
  <c r="G153" i="12" s="1"/>
  <c r="X152" i="12"/>
  <c r="F153" i="12" s="1"/>
  <c r="Q136" i="10"/>
  <c r="B137" i="10" s="1"/>
  <c r="S136" i="10"/>
  <c r="Y143" i="10"/>
  <c r="G144" i="10" s="1"/>
  <c r="X143" i="10"/>
  <c r="F144" i="10" s="1"/>
  <c r="S142" i="1"/>
  <c r="S137" i="11" l="1"/>
  <c r="Q137" i="11"/>
  <c r="B138" i="11" s="1"/>
  <c r="Q145" i="12"/>
  <c r="B146" i="12" s="1"/>
  <c r="S145" i="12"/>
  <c r="U143" i="10"/>
  <c r="D137" i="10"/>
  <c r="U149" i="1"/>
  <c r="D143" i="1"/>
  <c r="U144" i="11" l="1"/>
  <c r="D138" i="11"/>
  <c r="U152" i="12"/>
  <c r="D146" i="12"/>
  <c r="I146" i="12" s="1"/>
  <c r="L146" i="12" s="1"/>
  <c r="K137" i="10"/>
  <c r="N137" i="10" s="1"/>
  <c r="J137" i="10"/>
  <c r="M137" i="10" s="1"/>
  <c r="I137" i="10"/>
  <c r="L137" i="10" s="1"/>
  <c r="V144" i="10"/>
  <c r="W144" i="10" s="1"/>
  <c r="E144" i="10"/>
  <c r="K143" i="1"/>
  <c r="N143" i="1"/>
  <c r="J143" i="1"/>
  <c r="M143" i="1" s="1"/>
  <c r="I143" i="1"/>
  <c r="L143" i="1" s="1"/>
  <c r="O143" i="1" s="1"/>
  <c r="Q143" i="1" s="1"/>
  <c r="V150" i="1"/>
  <c r="W150" i="1" s="1"/>
  <c r="E150" i="1"/>
  <c r="P143" i="1" l="1"/>
  <c r="R143" i="1" s="1"/>
  <c r="J146" i="12"/>
  <c r="M146" i="12" s="1"/>
  <c r="E145" i="11"/>
  <c r="V145" i="11"/>
  <c r="W145" i="11" s="1"/>
  <c r="J138" i="11"/>
  <c r="M138" i="11" s="1"/>
  <c r="K138" i="11"/>
  <c r="N138" i="11" s="1"/>
  <c r="I138" i="11"/>
  <c r="L138" i="11" s="1"/>
  <c r="K146" i="12"/>
  <c r="N146" i="12" s="1"/>
  <c r="V153" i="12"/>
  <c r="W153" i="12" s="1"/>
  <c r="E153" i="12"/>
  <c r="O137" i="10"/>
  <c r="P137" i="10"/>
  <c r="R137" i="10" s="1"/>
  <c r="C138" i="10" s="1"/>
  <c r="Y144" i="10"/>
  <c r="G145" i="10" s="1"/>
  <c r="X144" i="10"/>
  <c r="F145" i="10" s="1"/>
  <c r="C144" i="1"/>
  <c r="B144" i="1"/>
  <c r="Y150" i="1"/>
  <c r="G151" i="1" s="1"/>
  <c r="X150" i="1"/>
  <c r="F151" i="1" s="1"/>
  <c r="O138" i="11" l="1"/>
  <c r="Y145" i="11"/>
  <c r="G146" i="11" s="1"/>
  <c r="X145" i="11"/>
  <c r="F146" i="11" s="1"/>
  <c r="P138" i="11"/>
  <c r="R138" i="11" s="1"/>
  <c r="C139" i="11" s="1"/>
  <c r="Q138" i="11"/>
  <c r="B139" i="11" s="1"/>
  <c r="P146" i="12"/>
  <c r="R146" i="12" s="1"/>
  <c r="C147" i="12" s="1"/>
  <c r="O146" i="12"/>
  <c r="X153" i="12"/>
  <c r="F154" i="12" s="1"/>
  <c r="Y153" i="12"/>
  <c r="G154" i="12" s="1"/>
  <c r="Q137" i="10"/>
  <c r="B138" i="10" s="1"/>
  <c r="S137" i="10"/>
  <c r="S143" i="1"/>
  <c r="U150" i="1" s="1"/>
  <c r="S138" i="11" l="1"/>
  <c r="Q146" i="12"/>
  <c r="B147" i="12" s="1"/>
  <c r="S146" i="12"/>
  <c r="U144" i="10"/>
  <c r="D138" i="10"/>
  <c r="I138" i="10"/>
  <c r="L138" i="10" s="1"/>
  <c r="J138" i="10"/>
  <c r="M138" i="10" s="1"/>
  <c r="D144" i="1"/>
  <c r="V151" i="1"/>
  <c r="W151" i="1" s="1"/>
  <c r="E151" i="1"/>
  <c r="U145" i="11" l="1"/>
  <c r="D139" i="11"/>
  <c r="U153" i="12"/>
  <c r="D147" i="12"/>
  <c r="I147" i="12" s="1"/>
  <c r="L147" i="12" s="1"/>
  <c r="K138" i="10"/>
  <c r="N138" i="10" s="1"/>
  <c r="V145" i="10"/>
  <c r="W145" i="10" s="1"/>
  <c r="E145" i="10"/>
  <c r="K144" i="1"/>
  <c r="N144" i="1" s="1"/>
  <c r="I144" i="1"/>
  <c r="L144" i="1" s="1"/>
  <c r="J144" i="1"/>
  <c r="M144" i="1" s="1"/>
  <c r="Y151" i="1"/>
  <c r="G152" i="1" s="1"/>
  <c r="X151" i="1"/>
  <c r="F152" i="1" s="1"/>
  <c r="J139" i="11" l="1"/>
  <c r="M139" i="11" s="1"/>
  <c r="I139" i="11"/>
  <c r="L139" i="11" s="1"/>
  <c r="K139" i="11"/>
  <c r="N139" i="11" s="1"/>
  <c r="P139" i="11" s="1"/>
  <c r="R139" i="11" s="1"/>
  <c r="C140" i="11" s="1"/>
  <c r="V146" i="11"/>
  <c r="W146" i="11" s="1"/>
  <c r="E146" i="11"/>
  <c r="V154" i="12"/>
  <c r="W154" i="12" s="1"/>
  <c r="E154" i="12"/>
  <c r="K147" i="12"/>
  <c r="N147" i="12" s="1"/>
  <c r="O147" i="12" s="1"/>
  <c r="J147" i="12"/>
  <c r="M147" i="12" s="1"/>
  <c r="O138" i="10"/>
  <c r="P138" i="10"/>
  <c r="R138" i="10" s="1"/>
  <c r="C139" i="10" s="1"/>
  <c r="Y145" i="10"/>
  <c r="G146" i="10" s="1"/>
  <c r="X145" i="10"/>
  <c r="F146" i="10" s="1"/>
  <c r="P144" i="1"/>
  <c r="R144" i="1" s="1"/>
  <c r="C145" i="1" s="1"/>
  <c r="O144" i="1"/>
  <c r="Q144" i="1" s="1"/>
  <c r="B145" i="1" s="1"/>
  <c r="P147" i="12" l="1"/>
  <c r="R147" i="12" s="1"/>
  <c r="C148" i="12" s="1"/>
  <c r="X146" i="11"/>
  <c r="F147" i="11" s="1"/>
  <c r="Y146" i="11"/>
  <c r="G147" i="11" s="1"/>
  <c r="O139" i="11"/>
  <c r="Q147" i="12"/>
  <c r="B148" i="12" s="1"/>
  <c r="S147" i="12"/>
  <c r="Y154" i="12"/>
  <c r="G155" i="12" s="1"/>
  <c r="X154" i="12"/>
  <c r="F155" i="12" s="1"/>
  <c r="Q138" i="10"/>
  <c r="B139" i="10" s="1"/>
  <c r="S138" i="10"/>
  <c r="S144" i="1"/>
  <c r="U151" i="1" s="1"/>
  <c r="V152" i="1" s="1"/>
  <c r="W152" i="1" s="1"/>
  <c r="S139" i="11" l="1"/>
  <c r="Q139" i="11"/>
  <c r="B140" i="11" s="1"/>
  <c r="U154" i="12"/>
  <c r="D148" i="12"/>
  <c r="I148" i="12" s="1"/>
  <c r="L148" i="12" s="1"/>
  <c r="U145" i="10"/>
  <c r="D139" i="10"/>
  <c r="J139" i="10" s="1"/>
  <c r="M139" i="10" s="1"/>
  <c r="I139" i="10"/>
  <c r="L139" i="10" s="1"/>
  <c r="D145" i="1"/>
  <c r="E152" i="1"/>
  <c r="X152" i="1"/>
  <c r="F153" i="1" s="1"/>
  <c r="Y152" i="1"/>
  <c r="G153" i="1" s="1"/>
  <c r="U146" i="11" l="1"/>
  <c r="D140" i="11"/>
  <c r="K140" i="11" s="1"/>
  <c r="N140" i="11" s="1"/>
  <c r="V155" i="12"/>
  <c r="W155" i="12" s="1"/>
  <c r="E155" i="12"/>
  <c r="K148" i="12"/>
  <c r="N148" i="12" s="1"/>
  <c r="O148" i="12" s="1"/>
  <c r="J148" i="12"/>
  <c r="M148" i="12" s="1"/>
  <c r="K139" i="10"/>
  <c r="N139" i="10" s="1"/>
  <c r="V146" i="10"/>
  <c r="W146" i="10" s="1"/>
  <c r="E146" i="10"/>
  <c r="K145" i="1"/>
  <c r="N145" i="1"/>
  <c r="J145" i="1"/>
  <c r="M145" i="1" s="1"/>
  <c r="I145" i="1"/>
  <c r="L145" i="1" s="1"/>
  <c r="O145" i="1" s="1"/>
  <c r="Q145" i="1" s="1"/>
  <c r="B146" i="1" s="1"/>
  <c r="P148" i="12" l="1"/>
  <c r="R148" i="12" s="1"/>
  <c r="C149" i="12" s="1"/>
  <c r="I140" i="11"/>
  <c r="L140" i="11" s="1"/>
  <c r="O140" i="11" s="1"/>
  <c r="V147" i="11"/>
  <c r="W147" i="11" s="1"/>
  <c r="E147" i="11"/>
  <c r="J140" i="11"/>
  <c r="M140" i="11" s="1"/>
  <c r="P140" i="11" s="1"/>
  <c r="R140" i="11" s="1"/>
  <c r="C141" i="11" s="1"/>
  <c r="Q148" i="12"/>
  <c r="B149" i="12" s="1"/>
  <c r="S148" i="12"/>
  <c r="Y155" i="12"/>
  <c r="G156" i="12" s="1"/>
  <c r="X155" i="12"/>
  <c r="F156" i="12" s="1"/>
  <c r="P139" i="10"/>
  <c r="R139" i="10" s="1"/>
  <c r="C140" i="10" s="1"/>
  <c r="O139" i="10"/>
  <c r="Y146" i="10"/>
  <c r="G147" i="10" s="1"/>
  <c r="X146" i="10"/>
  <c r="F147" i="10" s="1"/>
  <c r="P145" i="1"/>
  <c r="R145" i="1" s="1"/>
  <c r="C146" i="1" s="1"/>
  <c r="S145" i="1"/>
  <c r="U152" i="1" s="1"/>
  <c r="X147" i="11" l="1"/>
  <c r="F148" i="11" s="1"/>
  <c r="Y147" i="11"/>
  <c r="G148" i="11" s="1"/>
  <c r="Q140" i="11"/>
  <c r="B141" i="11" s="1"/>
  <c r="S140" i="11"/>
  <c r="U155" i="12"/>
  <c r="D149" i="12"/>
  <c r="I149" i="12" s="1"/>
  <c r="L149" i="12" s="1"/>
  <c r="Q139" i="10"/>
  <c r="B140" i="10" s="1"/>
  <c r="S139" i="10"/>
  <c r="D146" i="1"/>
  <c r="V153" i="1"/>
  <c r="W153" i="1" s="1"/>
  <c r="E153" i="1"/>
  <c r="U147" i="11" l="1"/>
  <c r="D141" i="11"/>
  <c r="K141" i="11" s="1"/>
  <c r="N141" i="11" s="1"/>
  <c r="V156" i="12"/>
  <c r="W156" i="12" s="1"/>
  <c r="E156" i="12"/>
  <c r="K149" i="12"/>
  <c r="N149" i="12" s="1"/>
  <c r="O149" i="12" s="1"/>
  <c r="J149" i="12"/>
  <c r="M149" i="12" s="1"/>
  <c r="U146" i="10"/>
  <c r="D140" i="10"/>
  <c r="K146" i="1"/>
  <c r="N146" i="1" s="1"/>
  <c r="I146" i="1"/>
  <c r="L146" i="1" s="1"/>
  <c r="J146" i="1"/>
  <c r="M146" i="1" s="1"/>
  <c r="Y153" i="1"/>
  <c r="G154" i="1" s="1"/>
  <c r="X153" i="1"/>
  <c r="F154" i="1" s="1"/>
  <c r="P149" i="12" l="1"/>
  <c r="R149" i="12" s="1"/>
  <c r="C150" i="12" s="1"/>
  <c r="I141" i="11"/>
  <c r="L141" i="11" s="1"/>
  <c r="O141" i="11" s="1"/>
  <c r="Q141" i="11" s="1"/>
  <c r="B142" i="11" s="1"/>
  <c r="V148" i="11"/>
  <c r="W148" i="11" s="1"/>
  <c r="E148" i="11"/>
  <c r="J141" i="11"/>
  <c r="M141" i="11" s="1"/>
  <c r="P141" i="11" s="1"/>
  <c r="R141" i="11" s="1"/>
  <c r="C142" i="11" s="1"/>
  <c r="Q149" i="12"/>
  <c r="B150" i="12" s="1"/>
  <c r="S149" i="12"/>
  <c r="Y156" i="12"/>
  <c r="G157" i="12" s="1"/>
  <c r="X156" i="12"/>
  <c r="F157" i="12" s="1"/>
  <c r="K140" i="10"/>
  <c r="N140" i="10"/>
  <c r="J140" i="10"/>
  <c r="M140" i="10" s="1"/>
  <c r="P140" i="10" s="1"/>
  <c r="R140" i="10" s="1"/>
  <c r="C141" i="10" s="1"/>
  <c r="I140" i="10"/>
  <c r="L140" i="10" s="1"/>
  <c r="O140" i="10" s="1"/>
  <c r="V147" i="10"/>
  <c r="W147" i="10" s="1"/>
  <c r="E147" i="10"/>
  <c r="O146" i="1"/>
  <c r="Q146" i="1" s="1"/>
  <c r="B147" i="1" s="1"/>
  <c r="P146" i="1"/>
  <c r="R146" i="1" s="1"/>
  <c r="C147" i="1" s="1"/>
  <c r="S146" i="1" l="1"/>
  <c r="S141" i="11"/>
  <c r="U148" i="11" s="1"/>
  <c r="Y148" i="11"/>
  <c r="G149" i="11" s="1"/>
  <c r="X148" i="11"/>
  <c r="F149" i="11" s="1"/>
  <c r="U156" i="12"/>
  <c r="D150" i="12"/>
  <c r="I150" i="12"/>
  <c r="L150" i="12" s="1"/>
  <c r="Q140" i="10"/>
  <c r="B141" i="10" s="1"/>
  <c r="S140" i="10"/>
  <c r="Y147" i="10"/>
  <c r="G148" i="10" s="1"/>
  <c r="X147" i="10"/>
  <c r="F148" i="10" s="1"/>
  <c r="U153" i="1"/>
  <c r="D147" i="1"/>
  <c r="I147" i="1" s="1"/>
  <c r="L147" i="1" s="1"/>
  <c r="D142" i="11" l="1"/>
  <c r="J142" i="11" s="1"/>
  <c r="M142" i="11" s="1"/>
  <c r="K150" i="12"/>
  <c r="N150" i="12"/>
  <c r="O150" i="12" s="1"/>
  <c r="J150" i="12"/>
  <c r="M150" i="12" s="1"/>
  <c r="V157" i="12"/>
  <c r="W157" i="12" s="1"/>
  <c r="E157" i="12"/>
  <c r="V149" i="11"/>
  <c r="W149" i="11" s="1"/>
  <c r="E149" i="11"/>
  <c r="U147" i="10"/>
  <c r="D141" i="10"/>
  <c r="J141" i="10" s="1"/>
  <c r="M141" i="10" s="1"/>
  <c r="J147" i="1"/>
  <c r="M147" i="1" s="1"/>
  <c r="K147" i="1"/>
  <c r="N147" i="1" s="1"/>
  <c r="O147" i="1" s="1"/>
  <c r="Q147" i="1" s="1"/>
  <c r="V154" i="1"/>
  <c r="W154" i="1" s="1"/>
  <c r="E154" i="1"/>
  <c r="K142" i="11" l="1"/>
  <c r="N142" i="11" s="1"/>
  <c r="P142" i="11" s="1"/>
  <c r="R142" i="11" s="1"/>
  <c r="C143" i="11" s="1"/>
  <c r="I142" i="11"/>
  <c r="L142" i="11" s="1"/>
  <c r="P150" i="12"/>
  <c r="R150" i="12" s="1"/>
  <c r="C151" i="12" s="1"/>
  <c r="O142" i="11"/>
  <c r="S142" i="11" s="1"/>
  <c r="Q150" i="12"/>
  <c r="B151" i="12" s="1"/>
  <c r="S150" i="12"/>
  <c r="Y157" i="12"/>
  <c r="G158" i="12" s="1"/>
  <c r="X157" i="12"/>
  <c r="F158" i="12" s="1"/>
  <c r="Y149" i="11"/>
  <c r="G150" i="11" s="1"/>
  <c r="X149" i="11"/>
  <c r="F150" i="11" s="1"/>
  <c r="K141" i="10"/>
  <c r="N141" i="10" s="1"/>
  <c r="P141" i="10" s="1"/>
  <c r="R141" i="10" s="1"/>
  <c r="C142" i="10" s="1"/>
  <c r="V148" i="10"/>
  <c r="W148" i="10" s="1"/>
  <c r="E148" i="10"/>
  <c r="I141" i="10"/>
  <c r="L141" i="10" s="1"/>
  <c r="P147" i="1"/>
  <c r="R147" i="1" s="1"/>
  <c r="C148" i="1" s="1"/>
  <c r="B148" i="1"/>
  <c r="X154" i="1"/>
  <c r="F155" i="1" s="1"/>
  <c r="Y154" i="1"/>
  <c r="G155" i="1" s="1"/>
  <c r="Q142" i="11" l="1"/>
  <c r="B143" i="11" s="1"/>
  <c r="U157" i="12"/>
  <c r="D151" i="12"/>
  <c r="I151" i="12"/>
  <c r="L151" i="12" s="1"/>
  <c r="U149" i="11"/>
  <c r="D143" i="11"/>
  <c r="O141" i="10"/>
  <c r="Y148" i="10"/>
  <c r="G149" i="10" s="1"/>
  <c r="X148" i="10"/>
  <c r="F149" i="10" s="1"/>
  <c r="S147" i="1"/>
  <c r="U154" i="1" s="1"/>
  <c r="J143" i="11" l="1"/>
  <c r="M143" i="11" s="1"/>
  <c r="K151" i="12"/>
  <c r="N151" i="12" s="1"/>
  <c r="O151" i="12" s="1"/>
  <c r="J151" i="12"/>
  <c r="M151" i="12" s="1"/>
  <c r="V158" i="12"/>
  <c r="W158" i="12" s="1"/>
  <c r="E158" i="12"/>
  <c r="K143" i="11"/>
  <c r="N143" i="11" s="1"/>
  <c r="P143" i="11" s="1"/>
  <c r="R143" i="11" s="1"/>
  <c r="C144" i="11" s="1"/>
  <c r="V150" i="11"/>
  <c r="W150" i="11" s="1"/>
  <c r="E150" i="11"/>
  <c r="I143" i="11"/>
  <c r="L143" i="11" s="1"/>
  <c r="Q141" i="10"/>
  <c r="B142" i="10" s="1"/>
  <c r="S141" i="10"/>
  <c r="D148" i="1"/>
  <c r="V155" i="1"/>
  <c r="W155" i="1" s="1"/>
  <c r="E155" i="1"/>
  <c r="Q151" i="12" l="1"/>
  <c r="B152" i="12" s="1"/>
  <c r="P151" i="12"/>
  <c r="R151" i="12" s="1"/>
  <c r="C152" i="12" s="1"/>
  <c r="X158" i="12"/>
  <c r="F159" i="12" s="1"/>
  <c r="Y158" i="12"/>
  <c r="G159" i="12" s="1"/>
  <c r="X150" i="11"/>
  <c r="F151" i="11" s="1"/>
  <c r="Y150" i="11"/>
  <c r="G151" i="11" s="1"/>
  <c r="O143" i="11"/>
  <c r="U148" i="10"/>
  <c r="D142" i="10"/>
  <c r="I142" i="10"/>
  <c r="L142" i="10" s="1"/>
  <c r="J142" i="10"/>
  <c r="M142" i="10" s="1"/>
  <c r="K148" i="1"/>
  <c r="N148" i="1"/>
  <c r="J148" i="1"/>
  <c r="M148" i="1" s="1"/>
  <c r="P148" i="1" s="1"/>
  <c r="R148" i="1" s="1"/>
  <c r="C149" i="1" s="1"/>
  <c r="I148" i="1"/>
  <c r="L148" i="1" s="1"/>
  <c r="O148" i="1" s="1"/>
  <c r="Q148" i="1" s="1"/>
  <c r="B149" i="1" s="1"/>
  <c r="X155" i="1"/>
  <c r="F156" i="1" s="1"/>
  <c r="Y155" i="1"/>
  <c r="G156" i="1" s="1"/>
  <c r="S151" i="12" l="1"/>
  <c r="S143" i="11"/>
  <c r="Q143" i="11"/>
  <c r="B144" i="11" s="1"/>
  <c r="K142" i="10"/>
  <c r="N142" i="10" s="1"/>
  <c r="V149" i="10"/>
  <c r="W149" i="10" s="1"/>
  <c r="E149" i="10"/>
  <c r="S148" i="1"/>
  <c r="U155" i="1" s="1"/>
  <c r="D149" i="1"/>
  <c r="U158" i="12" l="1"/>
  <c r="D152" i="12"/>
  <c r="U150" i="11"/>
  <c r="D144" i="11"/>
  <c r="I144" i="11" s="1"/>
  <c r="L144" i="11" s="1"/>
  <c r="O142" i="10"/>
  <c r="P142" i="10"/>
  <c r="R142" i="10" s="1"/>
  <c r="C143" i="10" s="1"/>
  <c r="Y149" i="10"/>
  <c r="G150" i="10" s="1"/>
  <c r="X149" i="10"/>
  <c r="F150" i="10" s="1"/>
  <c r="K149" i="1"/>
  <c r="N149" i="1"/>
  <c r="J149" i="1"/>
  <c r="M149" i="1" s="1"/>
  <c r="I149" i="1"/>
  <c r="L149" i="1" s="1"/>
  <c r="O149" i="1" s="1"/>
  <c r="Q149" i="1" s="1"/>
  <c r="V156" i="1"/>
  <c r="W156" i="1" s="1"/>
  <c r="E156" i="1"/>
  <c r="J144" i="11" l="1"/>
  <c r="M144" i="11" s="1"/>
  <c r="K152" i="12"/>
  <c r="N152" i="12" s="1"/>
  <c r="J152" i="12"/>
  <c r="M152" i="12" s="1"/>
  <c r="I152" i="12"/>
  <c r="L152" i="12" s="1"/>
  <c r="V159" i="12"/>
  <c r="W159" i="12" s="1"/>
  <c r="E159" i="12"/>
  <c r="K144" i="11"/>
  <c r="N144" i="11" s="1"/>
  <c r="V151" i="11"/>
  <c r="W151" i="11" s="1"/>
  <c r="E151" i="11"/>
  <c r="Q142" i="10"/>
  <c r="B143" i="10" s="1"/>
  <c r="S142" i="10"/>
  <c r="P149" i="1"/>
  <c r="R149" i="1" s="1"/>
  <c r="C150" i="1"/>
  <c r="Y156" i="1"/>
  <c r="G157" i="1" s="1"/>
  <c r="X156" i="1"/>
  <c r="F157" i="1" s="1"/>
  <c r="O152" i="12" l="1"/>
  <c r="P152" i="12"/>
  <c r="R152" i="12" s="1"/>
  <c r="C153" i="12" s="1"/>
  <c r="X159" i="12"/>
  <c r="F160" i="12" s="1"/>
  <c r="Y159" i="12"/>
  <c r="G160" i="12" s="1"/>
  <c r="O144" i="11"/>
  <c r="P144" i="11"/>
  <c r="R144" i="11" s="1"/>
  <c r="C145" i="11" s="1"/>
  <c r="Y151" i="11"/>
  <c r="G152" i="11" s="1"/>
  <c r="X151" i="11"/>
  <c r="F152" i="11" s="1"/>
  <c r="U149" i="10"/>
  <c r="D143" i="10"/>
  <c r="I143" i="10"/>
  <c r="L143" i="10" s="1"/>
  <c r="J143" i="10"/>
  <c r="M143" i="10" s="1"/>
  <c r="B150" i="1"/>
  <c r="S149" i="1"/>
  <c r="Q152" i="12" l="1"/>
  <c r="B153" i="12" s="1"/>
  <c r="S152" i="12"/>
  <c r="S144" i="11"/>
  <c r="Q144" i="11"/>
  <c r="B145" i="11" s="1"/>
  <c r="K143" i="10"/>
  <c r="N143" i="10" s="1"/>
  <c r="V150" i="10"/>
  <c r="W150" i="10" s="1"/>
  <c r="E150" i="10"/>
  <c r="U156" i="1"/>
  <c r="D150" i="1"/>
  <c r="U159" i="12" l="1"/>
  <c r="D153" i="12"/>
  <c r="I153" i="12" s="1"/>
  <c r="L153" i="12" s="1"/>
  <c r="U151" i="11"/>
  <c r="D145" i="11"/>
  <c r="P143" i="10"/>
  <c r="R143" i="10" s="1"/>
  <c r="C144" i="10" s="1"/>
  <c r="O143" i="10"/>
  <c r="Y150" i="10"/>
  <c r="G151" i="10" s="1"/>
  <c r="X150" i="10"/>
  <c r="F151" i="10" s="1"/>
  <c r="K150" i="1"/>
  <c r="N150" i="1" s="1"/>
  <c r="J150" i="1"/>
  <c r="M150" i="1" s="1"/>
  <c r="I150" i="1"/>
  <c r="L150" i="1" s="1"/>
  <c r="V157" i="1"/>
  <c r="W157" i="1" s="1"/>
  <c r="E157" i="1"/>
  <c r="V160" i="12" l="1"/>
  <c r="W160" i="12" s="1"/>
  <c r="E160" i="12"/>
  <c r="K153" i="12"/>
  <c r="N153" i="12" s="1"/>
  <c r="O153" i="12" s="1"/>
  <c r="J153" i="12"/>
  <c r="M153" i="12" s="1"/>
  <c r="K145" i="11"/>
  <c r="N145" i="11" s="1"/>
  <c r="I145" i="11"/>
  <c r="L145" i="11" s="1"/>
  <c r="J145" i="11"/>
  <c r="M145" i="11" s="1"/>
  <c r="V152" i="11"/>
  <c r="W152" i="11" s="1"/>
  <c r="E152" i="11"/>
  <c r="Q143" i="10"/>
  <c r="B144" i="10" s="1"/>
  <c r="S143" i="10"/>
  <c r="P150" i="1"/>
  <c r="R150" i="1" s="1"/>
  <c r="O150" i="1"/>
  <c r="Q150" i="1" s="1"/>
  <c r="B151" i="1" s="1"/>
  <c r="C151" i="1"/>
  <c r="X157" i="1"/>
  <c r="F158" i="1" s="1"/>
  <c r="Y157" i="1"/>
  <c r="G158" i="1" s="1"/>
  <c r="P145" i="11" l="1"/>
  <c r="R145" i="11" s="1"/>
  <c r="C146" i="11" s="1"/>
  <c r="O145" i="11"/>
  <c r="Q145" i="11" s="1"/>
  <c r="B146" i="11" s="1"/>
  <c r="Q153" i="12"/>
  <c r="B154" i="12" s="1"/>
  <c r="Y160" i="12"/>
  <c r="G161" i="12" s="1"/>
  <c r="X160" i="12"/>
  <c r="F161" i="12" s="1"/>
  <c r="P153" i="12"/>
  <c r="R153" i="12" s="1"/>
  <c r="C154" i="12" s="1"/>
  <c r="Y152" i="11"/>
  <c r="G153" i="11" s="1"/>
  <c r="X152" i="11"/>
  <c r="F153" i="11" s="1"/>
  <c r="U150" i="10"/>
  <c r="D144" i="10"/>
  <c r="I144" i="10"/>
  <c r="L144" i="10"/>
  <c r="S150" i="1"/>
  <c r="D151" i="1" s="1"/>
  <c r="I151" i="1" s="1"/>
  <c r="L151" i="1" s="1"/>
  <c r="U157" i="1"/>
  <c r="S145" i="11" l="1"/>
  <c r="S153" i="12"/>
  <c r="U152" i="11"/>
  <c r="D146" i="11"/>
  <c r="J146" i="11" s="1"/>
  <c r="M146" i="11" s="1"/>
  <c r="K144" i="10"/>
  <c r="N144" i="10" s="1"/>
  <c r="O144" i="10" s="1"/>
  <c r="J144" i="10"/>
  <c r="M144" i="10" s="1"/>
  <c r="V151" i="10"/>
  <c r="W151" i="10" s="1"/>
  <c r="E151" i="10"/>
  <c r="J151" i="1"/>
  <c r="M151" i="1" s="1"/>
  <c r="K151" i="1"/>
  <c r="N151" i="1" s="1"/>
  <c r="V158" i="1"/>
  <c r="W158" i="1" s="1"/>
  <c r="E158" i="1"/>
  <c r="P144" i="10" l="1"/>
  <c r="R144" i="10" s="1"/>
  <c r="C145" i="10" s="1"/>
  <c r="U160" i="12"/>
  <c r="D154" i="12"/>
  <c r="V153" i="11"/>
  <c r="W153" i="11" s="1"/>
  <c r="E153" i="11"/>
  <c r="K146" i="11"/>
  <c r="N146" i="11" s="1"/>
  <c r="P146" i="11" s="1"/>
  <c r="R146" i="11" s="1"/>
  <c r="C147" i="11" s="1"/>
  <c r="I146" i="11"/>
  <c r="L146" i="11" s="1"/>
  <c r="Q144" i="10"/>
  <c r="B145" i="10" s="1"/>
  <c r="S144" i="10"/>
  <c r="Y151" i="10"/>
  <c r="G152" i="10" s="1"/>
  <c r="X151" i="10"/>
  <c r="F152" i="10" s="1"/>
  <c r="O151" i="1"/>
  <c r="Q151" i="1" s="1"/>
  <c r="P151" i="1"/>
  <c r="R151" i="1" s="1"/>
  <c r="C152" i="1" s="1"/>
  <c r="Y158" i="1"/>
  <c r="G159" i="1" s="1"/>
  <c r="X158" i="1"/>
  <c r="F159" i="1" s="1"/>
  <c r="B152" i="1"/>
  <c r="K154" i="12" l="1"/>
  <c r="N154" i="12" s="1"/>
  <c r="J154" i="12"/>
  <c r="M154" i="12" s="1"/>
  <c r="I154" i="12"/>
  <c r="L154" i="12" s="1"/>
  <c r="V161" i="12"/>
  <c r="W161" i="12" s="1"/>
  <c r="E161" i="12"/>
  <c r="O146" i="11"/>
  <c r="Y153" i="11"/>
  <c r="G154" i="11" s="1"/>
  <c r="X153" i="11"/>
  <c r="F154" i="11" s="1"/>
  <c r="U151" i="10"/>
  <c r="D145" i="10"/>
  <c r="S151" i="1"/>
  <c r="U158" i="1" s="1"/>
  <c r="O154" i="12" l="1"/>
  <c r="P154" i="12"/>
  <c r="R154" i="12" s="1"/>
  <c r="C155" i="12" s="1"/>
  <c r="X161" i="12"/>
  <c r="F162" i="12" s="1"/>
  <c r="Y161" i="12"/>
  <c r="G162" i="12" s="1"/>
  <c r="S146" i="11"/>
  <c r="Q146" i="11"/>
  <c r="B147" i="11" s="1"/>
  <c r="K145" i="10"/>
  <c r="N145" i="10" s="1"/>
  <c r="J145" i="10"/>
  <c r="M145" i="10" s="1"/>
  <c r="I145" i="10"/>
  <c r="L145" i="10" s="1"/>
  <c r="V152" i="10"/>
  <c r="W152" i="10" s="1"/>
  <c r="E152" i="10"/>
  <c r="D152" i="1"/>
  <c r="V159" i="1"/>
  <c r="W159" i="1" s="1"/>
  <c r="E159" i="1"/>
  <c r="Q154" i="12" l="1"/>
  <c r="B155" i="12" s="1"/>
  <c r="S154" i="12"/>
  <c r="U153" i="11"/>
  <c r="D147" i="11"/>
  <c r="O145" i="10"/>
  <c r="P145" i="10"/>
  <c r="R145" i="10" s="1"/>
  <c r="C146" i="10" s="1"/>
  <c r="X152" i="10"/>
  <c r="F153" i="10" s="1"/>
  <c r="Y152" i="10"/>
  <c r="G153" i="10" s="1"/>
  <c r="K152" i="1"/>
  <c r="N152" i="1" s="1"/>
  <c r="J152" i="1"/>
  <c r="M152" i="1" s="1"/>
  <c r="I152" i="1"/>
  <c r="L152" i="1" s="1"/>
  <c r="Y159" i="1"/>
  <c r="G160" i="1" s="1"/>
  <c r="X159" i="1"/>
  <c r="F160" i="1" s="1"/>
  <c r="U161" i="12" l="1"/>
  <c r="D155" i="12"/>
  <c r="K147" i="11"/>
  <c r="N147" i="11"/>
  <c r="I147" i="11"/>
  <c r="L147" i="11" s="1"/>
  <c r="V154" i="11"/>
  <c r="W154" i="11" s="1"/>
  <c r="E154" i="11"/>
  <c r="J147" i="11"/>
  <c r="M147" i="11" s="1"/>
  <c r="P147" i="11" s="1"/>
  <c r="R147" i="11" s="1"/>
  <c r="C148" i="11" s="1"/>
  <c r="Q145" i="10"/>
  <c r="B146" i="10" s="1"/>
  <c r="S145" i="10"/>
  <c r="P152" i="1"/>
  <c r="R152" i="1" s="1"/>
  <c r="C153" i="1" s="1"/>
  <c r="O152" i="1"/>
  <c r="Q152" i="1" s="1"/>
  <c r="B153" i="1" s="1"/>
  <c r="S152" i="1" l="1"/>
  <c r="O147" i="11"/>
  <c r="Q147" i="11" s="1"/>
  <c r="B148" i="11" s="1"/>
  <c r="K155" i="12"/>
  <c r="N155" i="12" s="1"/>
  <c r="I155" i="12"/>
  <c r="L155" i="12" s="1"/>
  <c r="J155" i="12"/>
  <c r="M155" i="12" s="1"/>
  <c r="V162" i="12"/>
  <c r="W162" i="12" s="1"/>
  <c r="E162" i="12"/>
  <c r="Y154" i="11"/>
  <c r="G155" i="11" s="1"/>
  <c r="X154" i="11"/>
  <c r="F155" i="11" s="1"/>
  <c r="U152" i="10"/>
  <c r="D146" i="10"/>
  <c r="I146" i="10" s="1"/>
  <c r="L146" i="10" s="1"/>
  <c r="U159" i="1"/>
  <c r="D153" i="1"/>
  <c r="J153" i="1" s="1"/>
  <c r="M153" i="1" s="1"/>
  <c r="S147" i="11" l="1"/>
  <c r="P155" i="12"/>
  <c r="R155" i="12" s="1"/>
  <c r="C156" i="12" s="1"/>
  <c r="O155" i="12"/>
  <c r="X162" i="12"/>
  <c r="F163" i="12" s="1"/>
  <c r="Y162" i="12"/>
  <c r="G163" i="12" s="1"/>
  <c r="U154" i="11"/>
  <c r="D148" i="11"/>
  <c r="V153" i="10"/>
  <c r="W153" i="10" s="1"/>
  <c r="E153" i="10"/>
  <c r="K146" i="10"/>
  <c r="N146" i="10" s="1"/>
  <c r="O146" i="10" s="1"/>
  <c r="J146" i="10"/>
  <c r="M146" i="10" s="1"/>
  <c r="K153" i="1"/>
  <c r="N153" i="1"/>
  <c r="P153" i="1" s="1"/>
  <c r="R153" i="1" s="1"/>
  <c r="I153" i="1"/>
  <c r="L153" i="1" s="1"/>
  <c r="V160" i="1"/>
  <c r="W160" i="1" s="1"/>
  <c r="E160" i="1"/>
  <c r="Q155" i="12" l="1"/>
  <c r="B156" i="12" s="1"/>
  <c r="S155" i="12"/>
  <c r="K148" i="11"/>
  <c r="N148" i="11" s="1"/>
  <c r="I148" i="11"/>
  <c r="L148" i="11" s="1"/>
  <c r="V155" i="11"/>
  <c r="W155" i="11" s="1"/>
  <c r="E155" i="11"/>
  <c r="J148" i="11"/>
  <c r="M148" i="11" s="1"/>
  <c r="Q146" i="10"/>
  <c r="B147" i="10" s="1"/>
  <c r="P146" i="10"/>
  <c r="R146" i="10" s="1"/>
  <c r="C147" i="10" s="1"/>
  <c r="Y153" i="10"/>
  <c r="G154" i="10" s="1"/>
  <c r="X153" i="10"/>
  <c r="F154" i="10" s="1"/>
  <c r="O153" i="1"/>
  <c r="Q153" i="1" s="1"/>
  <c r="C154" i="1"/>
  <c r="X160" i="1"/>
  <c r="F161" i="1" s="1"/>
  <c r="Y160" i="1"/>
  <c r="G161" i="1" s="1"/>
  <c r="P148" i="11" l="1"/>
  <c r="R148" i="11" s="1"/>
  <c r="C149" i="11" s="1"/>
  <c r="O148" i="11"/>
  <c r="Q148" i="11" s="1"/>
  <c r="B149" i="11" s="1"/>
  <c r="U162" i="12"/>
  <c r="D156" i="12"/>
  <c r="I156" i="12"/>
  <c r="L156" i="12" s="1"/>
  <c r="Y155" i="11"/>
  <c r="G156" i="11" s="1"/>
  <c r="X155" i="11"/>
  <c r="F156" i="11" s="1"/>
  <c r="S148" i="11"/>
  <c r="S146" i="10"/>
  <c r="B154" i="1"/>
  <c r="S153" i="1"/>
  <c r="K156" i="12" l="1"/>
  <c r="N156" i="12" s="1"/>
  <c r="O156" i="12" s="1"/>
  <c r="J156" i="12"/>
  <c r="M156" i="12" s="1"/>
  <c r="V163" i="12"/>
  <c r="W163" i="12" s="1"/>
  <c r="E163" i="12"/>
  <c r="U155" i="11"/>
  <c r="D149" i="11"/>
  <c r="I149" i="11" s="1"/>
  <c r="L149" i="11" s="1"/>
  <c r="U153" i="10"/>
  <c r="D147" i="10"/>
  <c r="U160" i="1"/>
  <c r="D154" i="1"/>
  <c r="I154" i="1" s="1"/>
  <c r="L154" i="1" s="1"/>
  <c r="Q156" i="12" l="1"/>
  <c r="B157" i="12" s="1"/>
  <c r="P156" i="12"/>
  <c r="R156" i="12" s="1"/>
  <c r="C157" i="12" s="1"/>
  <c r="Y163" i="12"/>
  <c r="G164" i="12" s="1"/>
  <c r="X163" i="12"/>
  <c r="F164" i="12" s="1"/>
  <c r="V156" i="11"/>
  <c r="W156" i="11" s="1"/>
  <c r="E156" i="11"/>
  <c r="K149" i="11"/>
  <c r="N149" i="11" s="1"/>
  <c r="O149" i="11" s="1"/>
  <c r="J149" i="11"/>
  <c r="M149" i="11" s="1"/>
  <c r="K147" i="10"/>
  <c r="N147" i="10" s="1"/>
  <c r="J147" i="10"/>
  <c r="M147" i="10" s="1"/>
  <c r="I147" i="10"/>
  <c r="L147" i="10" s="1"/>
  <c r="V154" i="10"/>
  <c r="W154" i="10" s="1"/>
  <c r="E154" i="10"/>
  <c r="J154" i="1"/>
  <c r="M154" i="1" s="1"/>
  <c r="K154" i="1"/>
  <c r="N154" i="1" s="1"/>
  <c r="V161" i="1"/>
  <c r="W161" i="1" s="1"/>
  <c r="E161" i="1"/>
  <c r="P149" i="11" l="1"/>
  <c r="R149" i="11" s="1"/>
  <c r="C150" i="11" s="1"/>
  <c r="S156" i="12"/>
  <c r="Q149" i="11"/>
  <c r="B150" i="11" s="1"/>
  <c r="X156" i="11"/>
  <c r="F157" i="11" s="1"/>
  <c r="Y156" i="11"/>
  <c r="G157" i="11" s="1"/>
  <c r="P147" i="10"/>
  <c r="R147" i="10" s="1"/>
  <c r="C148" i="10" s="1"/>
  <c r="O147" i="10"/>
  <c r="Y154" i="10"/>
  <c r="G155" i="10" s="1"/>
  <c r="X154" i="10"/>
  <c r="F155" i="10" s="1"/>
  <c r="O154" i="1"/>
  <c r="Q154" i="1" s="1"/>
  <c r="P154" i="1"/>
  <c r="R154" i="1" s="1"/>
  <c r="C155" i="1" s="1"/>
  <c r="Y161" i="1"/>
  <c r="G162" i="1" s="1"/>
  <c r="X161" i="1"/>
  <c r="F162" i="1" s="1"/>
  <c r="S149" i="11" l="1"/>
  <c r="U156" i="11" s="1"/>
  <c r="U163" i="12"/>
  <c r="D157" i="12"/>
  <c r="Q147" i="10"/>
  <c r="B148" i="10" s="1"/>
  <c r="S147" i="10"/>
  <c r="S154" i="1"/>
  <c r="B155" i="1"/>
  <c r="D150" i="11" l="1"/>
  <c r="K157" i="12"/>
  <c r="N157" i="12" s="1"/>
  <c r="I157" i="12"/>
  <c r="L157" i="12" s="1"/>
  <c r="J157" i="12"/>
  <c r="M157" i="12" s="1"/>
  <c r="V164" i="12"/>
  <c r="W164" i="12" s="1"/>
  <c r="E164" i="12"/>
  <c r="K150" i="11"/>
  <c r="N150" i="11" s="1"/>
  <c r="J150" i="11"/>
  <c r="M150" i="11" s="1"/>
  <c r="V157" i="11"/>
  <c r="W157" i="11" s="1"/>
  <c r="E157" i="11"/>
  <c r="I150" i="11"/>
  <c r="L150" i="11" s="1"/>
  <c r="U154" i="10"/>
  <c r="D148" i="10"/>
  <c r="I148" i="10" s="1"/>
  <c r="L148" i="10" s="1"/>
  <c r="U161" i="1"/>
  <c r="D155" i="1"/>
  <c r="I155" i="1" s="1"/>
  <c r="L155" i="1" s="1"/>
  <c r="P150" i="11" l="1"/>
  <c r="R150" i="11" s="1"/>
  <c r="C151" i="11" s="1"/>
  <c r="O150" i="11"/>
  <c r="O157" i="12"/>
  <c r="P157" i="12"/>
  <c r="R157" i="12" s="1"/>
  <c r="C158" i="12" s="1"/>
  <c r="X164" i="12"/>
  <c r="F165" i="12" s="1"/>
  <c r="Y164" i="12"/>
  <c r="G165" i="12" s="1"/>
  <c r="Y157" i="11"/>
  <c r="G158" i="11" s="1"/>
  <c r="X157" i="11"/>
  <c r="F158" i="11" s="1"/>
  <c r="K148" i="10"/>
  <c r="N148" i="10"/>
  <c r="O148" i="10" s="1"/>
  <c r="J148" i="10"/>
  <c r="M148" i="10" s="1"/>
  <c r="V155" i="10"/>
  <c r="W155" i="10" s="1"/>
  <c r="E155" i="10"/>
  <c r="J155" i="1"/>
  <c r="M155" i="1" s="1"/>
  <c r="K155" i="1"/>
  <c r="N155" i="1"/>
  <c r="O155" i="1" s="1"/>
  <c r="Q155" i="1" s="1"/>
  <c r="V162" i="1"/>
  <c r="W162" i="1" s="1"/>
  <c r="E162" i="1"/>
  <c r="S150" i="11" l="1"/>
  <c r="P148" i="10"/>
  <c r="R148" i="10" s="1"/>
  <c r="C149" i="10" s="1"/>
  <c r="Q150" i="11"/>
  <c r="B151" i="11" s="1"/>
  <c r="Q157" i="12"/>
  <c r="B158" i="12" s="1"/>
  <c r="S157" i="12"/>
  <c r="U157" i="11"/>
  <c r="D151" i="11"/>
  <c r="I151" i="11" s="1"/>
  <c r="L151" i="11" s="1"/>
  <c r="Q148" i="10"/>
  <c r="B149" i="10" s="1"/>
  <c r="Y155" i="10"/>
  <c r="G156" i="10" s="1"/>
  <c r="X155" i="10"/>
  <c r="F156" i="10" s="1"/>
  <c r="P155" i="1"/>
  <c r="R155" i="1" s="1"/>
  <c r="B156" i="1"/>
  <c r="C156" i="1"/>
  <c r="Y162" i="1"/>
  <c r="G163" i="1" s="1"/>
  <c r="X162" i="1"/>
  <c r="F163" i="1" s="1"/>
  <c r="S148" i="10" l="1"/>
  <c r="U164" i="12"/>
  <c r="D158" i="12"/>
  <c r="I158" i="12" s="1"/>
  <c r="L158" i="12" s="1"/>
  <c r="K151" i="11"/>
  <c r="N151" i="11" s="1"/>
  <c r="O151" i="11" s="1"/>
  <c r="J151" i="11"/>
  <c r="M151" i="11" s="1"/>
  <c r="V158" i="11"/>
  <c r="W158" i="11" s="1"/>
  <c r="E158" i="11"/>
  <c r="U155" i="10"/>
  <c r="D149" i="10"/>
  <c r="S155" i="1"/>
  <c r="J158" i="12" l="1"/>
  <c r="M158" i="12" s="1"/>
  <c r="K158" i="12"/>
  <c r="N158" i="12" s="1"/>
  <c r="V165" i="12"/>
  <c r="W165" i="12" s="1"/>
  <c r="E165" i="12"/>
  <c r="Q151" i="11"/>
  <c r="B152" i="11" s="1"/>
  <c r="P151" i="11"/>
  <c r="R151" i="11" s="1"/>
  <c r="C152" i="11" s="1"/>
  <c r="X158" i="11"/>
  <c r="F159" i="11" s="1"/>
  <c r="Y158" i="11"/>
  <c r="G159" i="11" s="1"/>
  <c r="K149" i="10"/>
  <c r="N149" i="10" s="1"/>
  <c r="J149" i="10"/>
  <c r="M149" i="10" s="1"/>
  <c r="I149" i="10"/>
  <c r="L149" i="10" s="1"/>
  <c r="V156" i="10"/>
  <c r="W156" i="10" s="1"/>
  <c r="E156" i="10"/>
  <c r="U162" i="1"/>
  <c r="D156" i="1"/>
  <c r="P158" i="12" l="1"/>
  <c r="R158" i="12" s="1"/>
  <c r="C159" i="12" s="1"/>
  <c r="O158" i="12"/>
  <c r="X165" i="12"/>
  <c r="F166" i="12" s="1"/>
  <c r="Y165" i="12"/>
  <c r="G166" i="12" s="1"/>
  <c r="S151" i="11"/>
  <c r="P149" i="10"/>
  <c r="R149" i="10" s="1"/>
  <c r="C150" i="10" s="1"/>
  <c r="O149" i="10"/>
  <c r="Y156" i="10"/>
  <c r="G157" i="10" s="1"/>
  <c r="X156" i="10"/>
  <c r="F157" i="10" s="1"/>
  <c r="K156" i="1"/>
  <c r="N156" i="1"/>
  <c r="I156" i="1"/>
  <c r="L156" i="1" s="1"/>
  <c r="J156" i="1"/>
  <c r="M156" i="1" s="1"/>
  <c r="P156" i="1" s="1"/>
  <c r="R156" i="1" s="1"/>
  <c r="V163" i="1"/>
  <c r="W163" i="1" s="1"/>
  <c r="E163" i="1"/>
  <c r="O156" i="1" l="1"/>
  <c r="Q156" i="1" s="1"/>
  <c r="Q158" i="12"/>
  <c r="B159" i="12" s="1"/>
  <c r="S158" i="12"/>
  <c r="U158" i="11"/>
  <c r="D152" i="11"/>
  <c r="Q149" i="10"/>
  <c r="B150" i="10" s="1"/>
  <c r="S149" i="10"/>
  <c r="C157" i="1"/>
  <c r="X163" i="1"/>
  <c r="F164" i="1" s="1"/>
  <c r="Y163" i="1"/>
  <c r="G164" i="1" s="1"/>
  <c r="U165" i="12" l="1"/>
  <c r="D159" i="12"/>
  <c r="K152" i="11"/>
  <c r="N152" i="11"/>
  <c r="I152" i="11"/>
  <c r="L152" i="11" s="1"/>
  <c r="J152" i="11"/>
  <c r="M152" i="11" s="1"/>
  <c r="V159" i="11"/>
  <c r="W159" i="11" s="1"/>
  <c r="E159" i="11"/>
  <c r="U156" i="10"/>
  <c r="D150" i="10"/>
  <c r="B157" i="1"/>
  <c r="S156" i="1"/>
  <c r="P152" i="11" l="1"/>
  <c r="R152" i="11" s="1"/>
  <c r="C153" i="11" s="1"/>
  <c r="O152" i="11"/>
  <c r="Q152" i="11" s="1"/>
  <c r="B153" i="11" s="1"/>
  <c r="K159" i="12"/>
  <c r="N159" i="12" s="1"/>
  <c r="J159" i="12"/>
  <c r="M159" i="12" s="1"/>
  <c r="I159" i="12"/>
  <c r="L159" i="12" s="1"/>
  <c r="V166" i="12"/>
  <c r="W166" i="12" s="1"/>
  <c r="E166" i="12"/>
  <c r="X159" i="11"/>
  <c r="F160" i="11" s="1"/>
  <c r="Y159" i="11"/>
  <c r="G160" i="11" s="1"/>
  <c r="V157" i="10"/>
  <c r="W157" i="10" s="1"/>
  <c r="E157" i="10"/>
  <c r="K150" i="10"/>
  <c r="N150" i="10" s="1"/>
  <c r="J150" i="10"/>
  <c r="M150" i="10" s="1"/>
  <c r="I150" i="10"/>
  <c r="L150" i="10" s="1"/>
  <c r="U163" i="1"/>
  <c r="D157" i="1"/>
  <c r="S152" i="11" l="1"/>
  <c r="P159" i="12"/>
  <c r="R159" i="12" s="1"/>
  <c r="C160" i="12" s="1"/>
  <c r="O159" i="12"/>
  <c r="Y166" i="12"/>
  <c r="G167" i="12" s="1"/>
  <c r="X166" i="12"/>
  <c r="F167" i="12" s="1"/>
  <c r="U159" i="11"/>
  <c r="D153" i="11"/>
  <c r="I153" i="11" s="1"/>
  <c r="L153" i="11" s="1"/>
  <c r="P150" i="10"/>
  <c r="R150" i="10" s="1"/>
  <c r="C151" i="10" s="1"/>
  <c r="X157" i="10"/>
  <c r="F158" i="10" s="1"/>
  <c r="Y157" i="10"/>
  <c r="G158" i="10" s="1"/>
  <c r="O150" i="10"/>
  <c r="K157" i="1"/>
  <c r="N157" i="1"/>
  <c r="I157" i="1"/>
  <c r="L157" i="1" s="1"/>
  <c r="J157" i="1"/>
  <c r="M157" i="1" s="1"/>
  <c r="P157" i="1" s="1"/>
  <c r="R157" i="1" s="1"/>
  <c r="V164" i="1"/>
  <c r="W164" i="1" s="1"/>
  <c r="E164" i="1"/>
  <c r="J153" i="11" l="1"/>
  <c r="M153" i="11" s="1"/>
  <c r="Q159" i="12"/>
  <c r="B160" i="12" s="1"/>
  <c r="S159" i="12"/>
  <c r="K153" i="11"/>
  <c r="N153" i="11" s="1"/>
  <c r="O153" i="11" s="1"/>
  <c r="V160" i="11"/>
  <c r="W160" i="11" s="1"/>
  <c r="E160" i="11"/>
  <c r="Q150" i="10"/>
  <c r="B151" i="10" s="1"/>
  <c r="S150" i="10"/>
  <c r="O157" i="1"/>
  <c r="Q157" i="1" s="1"/>
  <c r="B158" i="1"/>
  <c r="C158" i="1"/>
  <c r="X164" i="1"/>
  <c r="F165" i="1" s="1"/>
  <c r="Y164" i="1"/>
  <c r="G165" i="1" s="1"/>
  <c r="U166" i="12" l="1"/>
  <c r="D160" i="12"/>
  <c r="Q153" i="11"/>
  <c r="B154" i="11" s="1"/>
  <c r="P153" i="11"/>
  <c r="R153" i="11" s="1"/>
  <c r="C154" i="11" s="1"/>
  <c r="Y160" i="11"/>
  <c r="G161" i="11" s="1"/>
  <c r="X160" i="11"/>
  <c r="F161" i="11" s="1"/>
  <c r="U157" i="10"/>
  <c r="D151" i="10"/>
  <c r="I151" i="10" s="1"/>
  <c r="L151" i="10" s="1"/>
  <c r="S157" i="1"/>
  <c r="U164" i="1" s="1"/>
  <c r="K160" i="12" l="1"/>
  <c r="N160" i="12" s="1"/>
  <c r="J160" i="12"/>
  <c r="M160" i="12" s="1"/>
  <c r="I160" i="12"/>
  <c r="L160" i="12" s="1"/>
  <c r="V167" i="12"/>
  <c r="W167" i="12" s="1"/>
  <c r="E167" i="12"/>
  <c r="S153" i="11"/>
  <c r="K151" i="10"/>
  <c r="N151" i="10" s="1"/>
  <c r="O151" i="10" s="1"/>
  <c r="J151" i="10"/>
  <c r="M151" i="10" s="1"/>
  <c r="V158" i="10"/>
  <c r="W158" i="10" s="1"/>
  <c r="E158" i="10"/>
  <c r="D158" i="1"/>
  <c r="V165" i="1"/>
  <c r="W165" i="1" s="1"/>
  <c r="E165" i="1"/>
  <c r="O160" i="12" l="1"/>
  <c r="P160" i="12"/>
  <c r="R160" i="12" s="1"/>
  <c r="C161" i="12" s="1"/>
  <c r="Y167" i="12"/>
  <c r="G168" i="12" s="1"/>
  <c r="X167" i="12"/>
  <c r="F168" i="12" s="1"/>
  <c r="U160" i="11"/>
  <c r="D154" i="11"/>
  <c r="Q151" i="10"/>
  <c r="B152" i="10" s="1"/>
  <c r="P151" i="10"/>
  <c r="R151" i="10" s="1"/>
  <c r="C152" i="10" s="1"/>
  <c r="X158" i="10"/>
  <c r="F159" i="10" s="1"/>
  <c r="Y158" i="10"/>
  <c r="G159" i="10" s="1"/>
  <c r="K158" i="1"/>
  <c r="N158" i="1" s="1"/>
  <c r="I158" i="1"/>
  <c r="L158" i="1" s="1"/>
  <c r="J158" i="1"/>
  <c r="M158" i="1" s="1"/>
  <c r="X165" i="1"/>
  <c r="F166" i="1" s="1"/>
  <c r="Y165" i="1"/>
  <c r="G166" i="1" s="1"/>
  <c r="Q160" i="12" l="1"/>
  <c r="B161" i="12" s="1"/>
  <c r="S160" i="12"/>
  <c r="K154" i="11"/>
  <c r="N154" i="11" s="1"/>
  <c r="J154" i="11"/>
  <c r="M154" i="11" s="1"/>
  <c r="I154" i="11"/>
  <c r="L154" i="11" s="1"/>
  <c r="V161" i="11"/>
  <c r="W161" i="11" s="1"/>
  <c r="E161" i="11"/>
  <c r="S151" i="10"/>
  <c r="O158" i="1"/>
  <c r="Q158" i="1" s="1"/>
  <c r="B159" i="1" s="1"/>
  <c r="P158" i="1"/>
  <c r="R158" i="1" s="1"/>
  <c r="C159" i="1" s="1"/>
  <c r="O154" i="11" l="1"/>
  <c r="Q154" i="11" s="1"/>
  <c r="B155" i="11" s="1"/>
  <c r="P154" i="11"/>
  <c r="R154" i="11" s="1"/>
  <c r="C155" i="11" s="1"/>
  <c r="U167" i="12"/>
  <c r="D161" i="12"/>
  <c r="J161" i="12" s="1"/>
  <c r="M161" i="12" s="1"/>
  <c r="Y161" i="11"/>
  <c r="G162" i="11" s="1"/>
  <c r="X161" i="11"/>
  <c r="F162" i="11" s="1"/>
  <c r="U158" i="10"/>
  <c r="D152" i="10"/>
  <c r="S158" i="1"/>
  <c r="U165" i="1"/>
  <c r="D159" i="1"/>
  <c r="I159" i="1" s="1"/>
  <c r="L159" i="1" s="1"/>
  <c r="S154" i="11" l="1"/>
  <c r="K161" i="12"/>
  <c r="N161" i="12" s="1"/>
  <c r="P161" i="12" s="1"/>
  <c r="R161" i="12" s="1"/>
  <c r="C162" i="12" s="1"/>
  <c r="V168" i="12"/>
  <c r="W168" i="12" s="1"/>
  <c r="E168" i="12"/>
  <c r="I161" i="12"/>
  <c r="L161" i="12" s="1"/>
  <c r="U161" i="11"/>
  <c r="D155" i="11"/>
  <c r="I155" i="11" s="1"/>
  <c r="L155" i="11" s="1"/>
  <c r="K152" i="10"/>
  <c r="N152" i="10" s="1"/>
  <c r="J152" i="10"/>
  <c r="M152" i="10" s="1"/>
  <c r="I152" i="10"/>
  <c r="L152" i="10" s="1"/>
  <c r="V159" i="10"/>
  <c r="W159" i="10" s="1"/>
  <c r="E159" i="10"/>
  <c r="J159" i="1"/>
  <c r="M159" i="1" s="1"/>
  <c r="K159" i="1"/>
  <c r="N159" i="1" s="1"/>
  <c r="O159" i="1" s="1"/>
  <c r="Q159" i="1" s="1"/>
  <c r="V166" i="1"/>
  <c r="W166" i="1" s="1"/>
  <c r="E166" i="1"/>
  <c r="P152" i="10" l="1"/>
  <c r="R152" i="10" s="1"/>
  <c r="C153" i="10" s="1"/>
  <c r="O152" i="10"/>
  <c r="Q152" i="10" s="1"/>
  <c r="B153" i="10" s="1"/>
  <c r="X168" i="12"/>
  <c r="F169" i="12" s="1"/>
  <c r="Y168" i="12"/>
  <c r="G169" i="12" s="1"/>
  <c r="O161" i="12"/>
  <c r="K155" i="11"/>
  <c r="N155" i="11" s="1"/>
  <c r="O155" i="11" s="1"/>
  <c r="J155" i="11"/>
  <c r="M155" i="11" s="1"/>
  <c r="V162" i="11"/>
  <c r="W162" i="11" s="1"/>
  <c r="E162" i="11"/>
  <c r="S152" i="10"/>
  <c r="X159" i="10"/>
  <c r="F160" i="10" s="1"/>
  <c r="Y159" i="10"/>
  <c r="G160" i="10" s="1"/>
  <c r="P159" i="1"/>
  <c r="R159" i="1" s="1"/>
  <c r="C160" i="1" s="1"/>
  <c r="X166" i="1"/>
  <c r="F167" i="1" s="1"/>
  <c r="Y166" i="1"/>
  <c r="G167" i="1" s="1"/>
  <c r="B160" i="1"/>
  <c r="Q161" i="12" l="1"/>
  <c r="B162" i="12" s="1"/>
  <c r="S161" i="12"/>
  <c r="Q155" i="11"/>
  <c r="B156" i="11" s="1"/>
  <c r="P155" i="11"/>
  <c r="R155" i="11" s="1"/>
  <c r="C156" i="11" s="1"/>
  <c r="X162" i="11"/>
  <c r="F163" i="11" s="1"/>
  <c r="Y162" i="11"/>
  <c r="G163" i="11" s="1"/>
  <c r="U159" i="10"/>
  <c r="D153" i="10"/>
  <c r="J153" i="10" s="1"/>
  <c r="M153" i="10" s="1"/>
  <c r="S159" i="1"/>
  <c r="U168" i="12" l="1"/>
  <c r="D162" i="12"/>
  <c r="I162" i="12"/>
  <c r="L162" i="12"/>
  <c r="J162" i="12"/>
  <c r="M162" i="12" s="1"/>
  <c r="S155" i="11"/>
  <c r="K153" i="10"/>
  <c r="N153" i="10" s="1"/>
  <c r="P153" i="10" s="1"/>
  <c r="R153" i="10" s="1"/>
  <c r="C154" i="10" s="1"/>
  <c r="I153" i="10"/>
  <c r="L153" i="10" s="1"/>
  <c r="V160" i="10"/>
  <c r="W160" i="10" s="1"/>
  <c r="E160" i="10"/>
  <c r="U166" i="1"/>
  <c r="D160" i="1"/>
  <c r="K162" i="12" l="1"/>
  <c r="N162" i="12" s="1"/>
  <c r="V169" i="12"/>
  <c r="W169" i="12" s="1"/>
  <c r="E169" i="12"/>
  <c r="U162" i="11"/>
  <c r="D156" i="11"/>
  <c r="O153" i="10"/>
  <c r="Y160" i="10"/>
  <c r="G161" i="10" s="1"/>
  <c r="X160" i="10"/>
  <c r="F161" i="10" s="1"/>
  <c r="K160" i="1"/>
  <c r="N160" i="1"/>
  <c r="J160" i="1"/>
  <c r="M160" i="1" s="1"/>
  <c r="P160" i="1" s="1"/>
  <c r="R160" i="1" s="1"/>
  <c r="I160" i="1"/>
  <c r="L160" i="1" s="1"/>
  <c r="O160" i="1" s="1"/>
  <c r="Q160" i="1" s="1"/>
  <c r="V167" i="1"/>
  <c r="W167" i="1" s="1"/>
  <c r="E167" i="1"/>
  <c r="P162" i="12" l="1"/>
  <c r="R162" i="12" s="1"/>
  <c r="C163" i="12" s="1"/>
  <c r="O162" i="12"/>
  <c r="X169" i="12"/>
  <c r="F170" i="12" s="1"/>
  <c r="Y169" i="12"/>
  <c r="G170" i="12" s="1"/>
  <c r="K156" i="11"/>
  <c r="N156" i="11" s="1"/>
  <c r="I156" i="11"/>
  <c r="L156" i="11" s="1"/>
  <c r="J156" i="11"/>
  <c r="M156" i="11" s="1"/>
  <c r="V163" i="11"/>
  <c r="W163" i="11" s="1"/>
  <c r="E163" i="11"/>
  <c r="Q153" i="10"/>
  <c r="B154" i="10" s="1"/>
  <c r="S153" i="10"/>
  <c r="C161" i="1"/>
  <c r="B161" i="1"/>
  <c r="X167" i="1"/>
  <c r="F168" i="1" s="1"/>
  <c r="Y167" i="1"/>
  <c r="G168" i="1" s="1"/>
  <c r="O156" i="11" l="1"/>
  <c r="Q156" i="11" s="1"/>
  <c r="B157" i="11" s="1"/>
  <c r="P156" i="11"/>
  <c r="R156" i="11" s="1"/>
  <c r="C157" i="11" s="1"/>
  <c r="Q162" i="12"/>
  <c r="B163" i="12" s="1"/>
  <c r="S162" i="12"/>
  <c r="Y163" i="11"/>
  <c r="G164" i="11" s="1"/>
  <c r="X163" i="11"/>
  <c r="F164" i="11" s="1"/>
  <c r="U160" i="10"/>
  <c r="D154" i="10"/>
  <c r="I154" i="10" s="1"/>
  <c r="L154" i="10" s="1"/>
  <c r="S160" i="1"/>
  <c r="U167" i="1" s="1"/>
  <c r="J154" i="10" l="1"/>
  <c r="M154" i="10" s="1"/>
  <c r="S156" i="11"/>
  <c r="D157" i="11" s="1"/>
  <c r="I157" i="11" s="1"/>
  <c r="L157" i="11" s="1"/>
  <c r="U169" i="12"/>
  <c r="D163" i="12"/>
  <c r="K154" i="10"/>
  <c r="N154" i="10" s="1"/>
  <c r="V161" i="10"/>
  <c r="W161" i="10" s="1"/>
  <c r="E161" i="10"/>
  <c r="D161" i="1"/>
  <c r="V168" i="1"/>
  <c r="W168" i="1" s="1"/>
  <c r="E168" i="1"/>
  <c r="U163" i="11" l="1"/>
  <c r="J157" i="11"/>
  <c r="M157" i="11" s="1"/>
  <c r="K163" i="12"/>
  <c r="N163" i="12" s="1"/>
  <c r="J163" i="12"/>
  <c r="M163" i="12" s="1"/>
  <c r="V170" i="12"/>
  <c r="W170" i="12" s="1"/>
  <c r="E170" i="12"/>
  <c r="I163" i="12"/>
  <c r="L163" i="12" s="1"/>
  <c r="K157" i="11"/>
  <c r="N157" i="11" s="1"/>
  <c r="O157" i="11" s="1"/>
  <c r="V164" i="11"/>
  <c r="W164" i="11" s="1"/>
  <c r="E164" i="11"/>
  <c r="P154" i="10"/>
  <c r="R154" i="10" s="1"/>
  <c r="C155" i="10" s="1"/>
  <c r="O154" i="10"/>
  <c r="Y161" i="10"/>
  <c r="G162" i="10" s="1"/>
  <c r="X161" i="10"/>
  <c r="F162" i="10" s="1"/>
  <c r="K161" i="1"/>
  <c r="N161" i="1" s="1"/>
  <c r="J161" i="1"/>
  <c r="M161" i="1" s="1"/>
  <c r="I161" i="1"/>
  <c r="L161" i="1" s="1"/>
  <c r="X168" i="1"/>
  <c r="F169" i="1" s="1"/>
  <c r="Y168" i="1"/>
  <c r="G169" i="1" s="1"/>
  <c r="O163" i="12" l="1"/>
  <c r="Y170" i="12"/>
  <c r="G171" i="12" s="1"/>
  <c r="X170" i="12"/>
  <c r="F171" i="12" s="1"/>
  <c r="P163" i="12"/>
  <c r="R163" i="12" s="1"/>
  <c r="C164" i="12" s="1"/>
  <c r="Q157" i="11"/>
  <c r="B158" i="11" s="1"/>
  <c r="P157" i="11"/>
  <c r="R157" i="11" s="1"/>
  <c r="C158" i="11" s="1"/>
  <c r="X164" i="11"/>
  <c r="F165" i="11" s="1"/>
  <c r="Y164" i="11"/>
  <c r="G165" i="11" s="1"/>
  <c r="Q154" i="10"/>
  <c r="B155" i="10" s="1"/>
  <c r="S154" i="10"/>
  <c r="P161" i="1"/>
  <c r="R161" i="1" s="1"/>
  <c r="C162" i="1" s="1"/>
  <c r="O161" i="1"/>
  <c r="Q161" i="1" s="1"/>
  <c r="B162" i="1" s="1"/>
  <c r="Q163" i="12" l="1"/>
  <c r="B164" i="12" s="1"/>
  <c r="S163" i="12"/>
  <c r="S157" i="11"/>
  <c r="U161" i="10"/>
  <c r="D155" i="10"/>
  <c r="S161" i="1"/>
  <c r="U168" i="1" s="1"/>
  <c r="V169" i="1" s="1"/>
  <c r="W169" i="1" s="1"/>
  <c r="D162" i="1"/>
  <c r="E169" i="1"/>
  <c r="U170" i="12" l="1"/>
  <c r="D164" i="12"/>
  <c r="I164" i="12" s="1"/>
  <c r="L164" i="12" s="1"/>
  <c r="U164" i="11"/>
  <c r="D158" i="11"/>
  <c r="V162" i="10"/>
  <c r="W162" i="10" s="1"/>
  <c r="E162" i="10"/>
  <c r="K155" i="10"/>
  <c r="N155" i="10" s="1"/>
  <c r="J155" i="10"/>
  <c r="M155" i="10" s="1"/>
  <c r="I155" i="10"/>
  <c r="L155" i="10" s="1"/>
  <c r="K162" i="1"/>
  <c r="N162" i="1"/>
  <c r="J162" i="1"/>
  <c r="M162" i="1" s="1"/>
  <c r="I162" i="1"/>
  <c r="L162" i="1" s="1"/>
  <c r="O162" i="1" s="1"/>
  <c r="Q162" i="1" s="1"/>
  <c r="B163" i="1" s="1"/>
  <c r="X169" i="1"/>
  <c r="F170" i="1" s="1"/>
  <c r="Y169" i="1"/>
  <c r="G170" i="1" s="1"/>
  <c r="K164" i="12" l="1"/>
  <c r="N164" i="12" s="1"/>
  <c r="O164" i="12" s="1"/>
  <c r="J164" i="12"/>
  <c r="M164" i="12" s="1"/>
  <c r="V171" i="12"/>
  <c r="W171" i="12" s="1"/>
  <c r="E171" i="12"/>
  <c r="K158" i="11"/>
  <c r="N158" i="11" s="1"/>
  <c r="I158" i="11"/>
  <c r="L158" i="11" s="1"/>
  <c r="J158" i="11"/>
  <c r="M158" i="11" s="1"/>
  <c r="V165" i="11"/>
  <c r="W165" i="11" s="1"/>
  <c r="E165" i="11"/>
  <c r="O155" i="10"/>
  <c r="P155" i="10"/>
  <c r="R155" i="10" s="1"/>
  <c r="C156" i="10" s="1"/>
  <c r="X162" i="10"/>
  <c r="F163" i="10" s="1"/>
  <c r="Y162" i="10"/>
  <c r="G163" i="10" s="1"/>
  <c r="P162" i="1"/>
  <c r="R162" i="1" s="1"/>
  <c r="C163" i="1" s="1"/>
  <c r="S162" i="1"/>
  <c r="P158" i="11" l="1"/>
  <c r="R158" i="11" s="1"/>
  <c r="C159" i="11" s="1"/>
  <c r="O158" i="11"/>
  <c r="Q164" i="12"/>
  <c r="B165" i="12" s="1"/>
  <c r="P164" i="12"/>
  <c r="R164" i="12" s="1"/>
  <c r="C165" i="12" s="1"/>
  <c r="Y171" i="12"/>
  <c r="G172" i="12" s="1"/>
  <c r="X171" i="12"/>
  <c r="F172" i="12" s="1"/>
  <c r="X165" i="11"/>
  <c r="F166" i="11" s="1"/>
  <c r="Y165" i="11"/>
  <c r="G166" i="11" s="1"/>
  <c r="Q155" i="10"/>
  <c r="B156" i="10" s="1"/>
  <c r="S155" i="10"/>
  <c r="U169" i="1"/>
  <c r="D163" i="1"/>
  <c r="S158" i="11" l="1"/>
  <c r="Q158" i="11"/>
  <c r="B159" i="11" s="1"/>
  <c r="S164" i="12"/>
  <c r="U165" i="11"/>
  <c r="D159" i="11"/>
  <c r="U162" i="10"/>
  <c r="D156" i="10"/>
  <c r="I156" i="10" s="1"/>
  <c r="L156" i="10" s="1"/>
  <c r="K163" i="1"/>
  <c r="N163" i="1" s="1"/>
  <c r="J163" i="1"/>
  <c r="M163" i="1" s="1"/>
  <c r="I163" i="1"/>
  <c r="L163" i="1" s="1"/>
  <c r="V170" i="1"/>
  <c r="W170" i="1" s="1"/>
  <c r="E170" i="1"/>
  <c r="J159" i="11" l="1"/>
  <c r="M159" i="11" s="1"/>
  <c r="U171" i="12"/>
  <c r="D165" i="12"/>
  <c r="K159" i="11"/>
  <c r="N159" i="11" s="1"/>
  <c r="P159" i="11" s="1"/>
  <c r="R159" i="11" s="1"/>
  <c r="C160" i="11" s="1"/>
  <c r="V166" i="11"/>
  <c r="W166" i="11" s="1"/>
  <c r="E166" i="11"/>
  <c r="I159" i="11"/>
  <c r="L159" i="11" s="1"/>
  <c r="K156" i="10"/>
  <c r="N156" i="10" s="1"/>
  <c r="O156" i="10" s="1"/>
  <c r="V163" i="10"/>
  <c r="W163" i="10" s="1"/>
  <c r="E163" i="10"/>
  <c r="J156" i="10"/>
  <c r="M156" i="10" s="1"/>
  <c r="O163" i="1"/>
  <c r="Q163" i="1" s="1"/>
  <c r="B164" i="1" s="1"/>
  <c r="P163" i="1"/>
  <c r="R163" i="1" s="1"/>
  <c r="C164" i="1" s="1"/>
  <c r="Y170" i="1"/>
  <c r="G171" i="1" s="1"/>
  <c r="X170" i="1"/>
  <c r="F171" i="1" s="1"/>
  <c r="O159" i="11" l="1"/>
  <c r="S159" i="11" s="1"/>
  <c r="K165" i="12"/>
  <c r="N165" i="12" s="1"/>
  <c r="J165" i="12"/>
  <c r="M165" i="12" s="1"/>
  <c r="I165" i="12"/>
  <c r="L165" i="12" s="1"/>
  <c r="V172" i="12"/>
  <c r="W172" i="12" s="1"/>
  <c r="E172" i="12"/>
  <c r="X166" i="11"/>
  <c r="F167" i="11" s="1"/>
  <c r="Y166" i="11"/>
  <c r="G167" i="11" s="1"/>
  <c r="Q156" i="10"/>
  <c r="B157" i="10" s="1"/>
  <c r="P156" i="10"/>
  <c r="R156" i="10" s="1"/>
  <c r="C157" i="10" s="1"/>
  <c r="Y163" i="10"/>
  <c r="G164" i="10" s="1"/>
  <c r="X163" i="10"/>
  <c r="F164" i="10" s="1"/>
  <c r="S163" i="1"/>
  <c r="U170" i="1" s="1"/>
  <c r="D164" i="1"/>
  <c r="Q159" i="11" l="1"/>
  <c r="B160" i="11" s="1"/>
  <c r="P165" i="12"/>
  <c r="R165" i="12" s="1"/>
  <c r="C166" i="12" s="1"/>
  <c r="O165" i="12"/>
  <c r="Y172" i="12"/>
  <c r="G173" i="12" s="1"/>
  <c r="X172" i="12"/>
  <c r="F173" i="12" s="1"/>
  <c r="U166" i="11"/>
  <c r="D160" i="11"/>
  <c r="S156" i="10"/>
  <c r="K164" i="1"/>
  <c r="N164" i="1"/>
  <c r="I164" i="1"/>
  <c r="L164" i="1" s="1"/>
  <c r="J164" i="1"/>
  <c r="M164" i="1" s="1"/>
  <c r="V171" i="1"/>
  <c r="W171" i="1" s="1"/>
  <c r="E171" i="1"/>
  <c r="O164" i="1" l="1"/>
  <c r="Q164" i="1" s="1"/>
  <c r="Q165" i="12"/>
  <c r="B166" i="12" s="1"/>
  <c r="S165" i="12"/>
  <c r="K160" i="11"/>
  <c r="N160" i="11"/>
  <c r="V167" i="11"/>
  <c r="W167" i="11" s="1"/>
  <c r="E167" i="11"/>
  <c r="J160" i="11"/>
  <c r="M160" i="11" s="1"/>
  <c r="P160" i="11" s="1"/>
  <c r="R160" i="11" s="1"/>
  <c r="C161" i="11" s="1"/>
  <c r="I160" i="11"/>
  <c r="L160" i="11" s="1"/>
  <c r="U163" i="10"/>
  <c r="D157" i="10"/>
  <c r="P164" i="1"/>
  <c r="R164" i="1" s="1"/>
  <c r="C165" i="1"/>
  <c r="Y171" i="1"/>
  <c r="G172" i="1" s="1"/>
  <c r="X171" i="1"/>
  <c r="F172" i="1" s="1"/>
  <c r="B165" i="1"/>
  <c r="O160" i="11" l="1"/>
  <c r="U172" i="12"/>
  <c r="D166" i="12"/>
  <c r="I166" i="12" s="1"/>
  <c r="L166" i="12" s="1"/>
  <c r="S160" i="11"/>
  <c r="Q160" i="11"/>
  <c r="B161" i="11" s="1"/>
  <c r="Y167" i="11"/>
  <c r="G168" i="11" s="1"/>
  <c r="X167" i="11"/>
  <c r="F168" i="11" s="1"/>
  <c r="K157" i="10"/>
  <c r="N157" i="10" s="1"/>
  <c r="J157" i="10"/>
  <c r="M157" i="10" s="1"/>
  <c r="I157" i="10"/>
  <c r="L157" i="10" s="1"/>
  <c r="V164" i="10"/>
  <c r="W164" i="10" s="1"/>
  <c r="E164" i="10"/>
  <c r="S164" i="1"/>
  <c r="D165" i="1" s="1"/>
  <c r="K166" i="12" l="1"/>
  <c r="N166" i="12" s="1"/>
  <c r="O166" i="12" s="1"/>
  <c r="J166" i="12"/>
  <c r="M166" i="12" s="1"/>
  <c r="V173" i="12"/>
  <c r="W173" i="12" s="1"/>
  <c r="E173" i="12"/>
  <c r="U167" i="11"/>
  <c r="D161" i="11"/>
  <c r="O157" i="10"/>
  <c r="P157" i="10"/>
  <c r="R157" i="10" s="1"/>
  <c r="C158" i="10" s="1"/>
  <c r="X164" i="10"/>
  <c r="F165" i="10" s="1"/>
  <c r="Y164" i="10"/>
  <c r="G165" i="10" s="1"/>
  <c r="K165" i="1"/>
  <c r="N165" i="1" s="1"/>
  <c r="I165" i="1"/>
  <c r="L165" i="1" s="1"/>
  <c r="J165" i="1"/>
  <c r="M165" i="1" s="1"/>
  <c r="U171" i="1"/>
  <c r="V172" i="1"/>
  <c r="W172" i="1" s="1"/>
  <c r="E172" i="1"/>
  <c r="Q166" i="12" l="1"/>
  <c r="B167" i="12" s="1"/>
  <c r="P166" i="12"/>
  <c r="R166" i="12" s="1"/>
  <c r="C167" i="12" s="1"/>
  <c r="X173" i="12"/>
  <c r="F174" i="12" s="1"/>
  <c r="Y173" i="12"/>
  <c r="G174" i="12" s="1"/>
  <c r="K161" i="11"/>
  <c r="N161" i="11" s="1"/>
  <c r="J161" i="11"/>
  <c r="M161" i="11" s="1"/>
  <c r="V168" i="11"/>
  <c r="W168" i="11" s="1"/>
  <c r="E168" i="11"/>
  <c r="I161" i="11"/>
  <c r="L161" i="11" s="1"/>
  <c r="Q157" i="10"/>
  <c r="B158" i="10" s="1"/>
  <c r="S157" i="10"/>
  <c r="P165" i="1"/>
  <c r="R165" i="1" s="1"/>
  <c r="C166" i="1" s="1"/>
  <c r="O165" i="1"/>
  <c r="Q165" i="1" s="1"/>
  <c r="B166" i="1" s="1"/>
  <c r="Y172" i="1"/>
  <c r="G173" i="1" s="1"/>
  <c r="X172" i="1"/>
  <c r="F173" i="1" s="1"/>
  <c r="S166" i="12" l="1"/>
  <c r="O161" i="11"/>
  <c r="Y168" i="11"/>
  <c r="G169" i="11" s="1"/>
  <c r="X168" i="11"/>
  <c r="F169" i="11" s="1"/>
  <c r="P161" i="11"/>
  <c r="R161" i="11" s="1"/>
  <c r="C162" i="11" s="1"/>
  <c r="U164" i="10"/>
  <c r="D158" i="10"/>
  <c r="J158" i="10" s="1"/>
  <c r="M158" i="10" s="1"/>
  <c r="S165" i="1"/>
  <c r="U172" i="1" s="1"/>
  <c r="U173" i="12" l="1"/>
  <c r="D167" i="12"/>
  <c r="S161" i="11"/>
  <c r="Q161" i="11"/>
  <c r="B162" i="11" s="1"/>
  <c r="K158" i="10"/>
  <c r="N158" i="10" s="1"/>
  <c r="P158" i="10" s="1"/>
  <c r="R158" i="10" s="1"/>
  <c r="C159" i="10" s="1"/>
  <c r="I158" i="10"/>
  <c r="L158" i="10" s="1"/>
  <c r="V165" i="10"/>
  <c r="W165" i="10" s="1"/>
  <c r="E165" i="10"/>
  <c r="D166" i="1"/>
  <c r="V173" i="1"/>
  <c r="W173" i="1" s="1"/>
  <c r="E173" i="1"/>
  <c r="K167" i="12" l="1"/>
  <c r="N167" i="12" s="1"/>
  <c r="J167" i="12"/>
  <c r="M167" i="12" s="1"/>
  <c r="I167" i="12"/>
  <c r="L167" i="12" s="1"/>
  <c r="V174" i="12"/>
  <c r="W174" i="12" s="1"/>
  <c r="E174" i="12"/>
  <c r="U168" i="11"/>
  <c r="D162" i="11"/>
  <c r="J162" i="11" s="1"/>
  <c r="M162" i="11" s="1"/>
  <c r="O158" i="10"/>
  <c r="Y165" i="10"/>
  <c r="G166" i="10" s="1"/>
  <c r="X165" i="10"/>
  <c r="F166" i="10" s="1"/>
  <c r="K166" i="1"/>
  <c r="N166" i="1"/>
  <c r="I166" i="1"/>
  <c r="L166" i="1" s="1"/>
  <c r="O166" i="1" s="1"/>
  <c r="Q166" i="1" s="1"/>
  <c r="J166" i="1"/>
  <c r="M166" i="1" s="1"/>
  <c r="P166" i="1" s="1"/>
  <c r="R166" i="1" s="1"/>
  <c r="Y173" i="1"/>
  <c r="G174" i="1" s="1"/>
  <c r="X173" i="1"/>
  <c r="F174" i="1" s="1"/>
  <c r="I162" i="11" l="1"/>
  <c r="L162" i="11" s="1"/>
  <c r="P167" i="12"/>
  <c r="R167" i="12" s="1"/>
  <c r="C168" i="12" s="1"/>
  <c r="O167" i="12"/>
  <c r="X174" i="12"/>
  <c r="F175" i="12" s="1"/>
  <c r="Y174" i="12"/>
  <c r="G175" i="12" s="1"/>
  <c r="K162" i="11"/>
  <c r="N162" i="11" s="1"/>
  <c r="O162" i="11" s="1"/>
  <c r="V169" i="11"/>
  <c r="W169" i="11" s="1"/>
  <c r="E169" i="11"/>
  <c r="Q158" i="10"/>
  <c r="B159" i="10" s="1"/>
  <c r="S158" i="10"/>
  <c r="B167" i="1"/>
  <c r="C167" i="1"/>
  <c r="Q167" i="12" l="1"/>
  <c r="B168" i="12" s="1"/>
  <c r="S167" i="12"/>
  <c r="Q162" i="11"/>
  <c r="B163" i="11" s="1"/>
  <c r="P162" i="11"/>
  <c r="R162" i="11" s="1"/>
  <c r="C163" i="11" s="1"/>
  <c r="X169" i="11"/>
  <c r="F170" i="11" s="1"/>
  <c r="Y169" i="11"/>
  <c r="G170" i="11" s="1"/>
  <c r="U165" i="10"/>
  <c r="D159" i="10"/>
  <c r="I159" i="10" s="1"/>
  <c r="L159" i="10" s="1"/>
  <c r="S166" i="1"/>
  <c r="J159" i="10" l="1"/>
  <c r="M159" i="10" s="1"/>
  <c r="U174" i="12"/>
  <c r="D168" i="12"/>
  <c r="J168" i="12" s="1"/>
  <c r="M168" i="12" s="1"/>
  <c r="S162" i="11"/>
  <c r="K159" i="10"/>
  <c r="N159" i="10" s="1"/>
  <c r="V166" i="10"/>
  <c r="W166" i="10" s="1"/>
  <c r="E166" i="10"/>
  <c r="U173" i="1"/>
  <c r="D167" i="1"/>
  <c r="K168" i="12" l="1"/>
  <c r="N168" i="12" s="1"/>
  <c r="P168" i="12" s="1"/>
  <c r="R168" i="12" s="1"/>
  <c r="C169" i="12" s="1"/>
  <c r="I168" i="12"/>
  <c r="L168" i="12" s="1"/>
  <c r="V175" i="12"/>
  <c r="W175" i="12" s="1"/>
  <c r="E175" i="12"/>
  <c r="U169" i="11"/>
  <c r="D163" i="11"/>
  <c r="O159" i="10"/>
  <c r="P159" i="10"/>
  <c r="R159" i="10" s="1"/>
  <c r="C160" i="10" s="1"/>
  <c r="Y166" i="10"/>
  <c r="G167" i="10" s="1"/>
  <c r="X166" i="10"/>
  <c r="F167" i="10" s="1"/>
  <c r="K167" i="1"/>
  <c r="N167" i="1" s="1"/>
  <c r="J167" i="1"/>
  <c r="M167" i="1" s="1"/>
  <c r="I167" i="1"/>
  <c r="L167" i="1" s="1"/>
  <c r="V174" i="1"/>
  <c r="W174" i="1" s="1"/>
  <c r="E174" i="1"/>
  <c r="O168" i="12" l="1"/>
  <c r="Y175" i="12"/>
  <c r="G176" i="12" s="1"/>
  <c r="X175" i="12"/>
  <c r="F176" i="12" s="1"/>
  <c r="K163" i="11"/>
  <c r="N163" i="11" s="1"/>
  <c r="J163" i="11"/>
  <c r="M163" i="11" s="1"/>
  <c r="I163" i="11"/>
  <c r="L163" i="11" s="1"/>
  <c r="V170" i="11"/>
  <c r="W170" i="11" s="1"/>
  <c r="E170" i="11"/>
  <c r="Q159" i="10"/>
  <c r="B160" i="10" s="1"/>
  <c r="S159" i="10"/>
  <c r="O167" i="1"/>
  <c r="Q167" i="1" s="1"/>
  <c r="P167" i="1"/>
  <c r="R167" i="1" s="1"/>
  <c r="Y174" i="1"/>
  <c r="G175" i="1" s="1"/>
  <c r="X174" i="1"/>
  <c r="F175" i="1" s="1"/>
  <c r="C168" i="1"/>
  <c r="O163" i="11" l="1"/>
  <c r="Q163" i="11" s="1"/>
  <c r="B164" i="11" s="1"/>
  <c r="P163" i="11"/>
  <c r="R163" i="11" s="1"/>
  <c r="C164" i="11" s="1"/>
  <c r="Q168" i="12"/>
  <c r="B169" i="12" s="1"/>
  <c r="S168" i="12"/>
  <c r="X170" i="11"/>
  <c r="F171" i="11" s="1"/>
  <c r="Y170" i="11"/>
  <c r="G171" i="11" s="1"/>
  <c r="U166" i="10"/>
  <c r="D160" i="10"/>
  <c r="I160" i="10" s="1"/>
  <c r="L160" i="10" s="1"/>
  <c r="B168" i="1"/>
  <c r="S167" i="1"/>
  <c r="J160" i="10" l="1"/>
  <c r="M160" i="10" s="1"/>
  <c r="S163" i="11"/>
  <c r="U170" i="11" s="1"/>
  <c r="U175" i="12"/>
  <c r="D169" i="12"/>
  <c r="D164" i="11"/>
  <c r="I164" i="11" s="1"/>
  <c r="L164" i="11" s="1"/>
  <c r="K160" i="10"/>
  <c r="N160" i="10" s="1"/>
  <c r="V167" i="10"/>
  <c r="W167" i="10" s="1"/>
  <c r="E167" i="10"/>
  <c r="U174" i="1"/>
  <c r="D168" i="1"/>
  <c r="K169" i="12" l="1"/>
  <c r="N169" i="12" s="1"/>
  <c r="V176" i="12"/>
  <c r="W176" i="12" s="1"/>
  <c r="E176" i="12"/>
  <c r="J169" i="12"/>
  <c r="M169" i="12" s="1"/>
  <c r="I169" i="12"/>
  <c r="L169" i="12" s="1"/>
  <c r="V171" i="11"/>
  <c r="W171" i="11" s="1"/>
  <c r="E171" i="11"/>
  <c r="K164" i="11"/>
  <c r="N164" i="11" s="1"/>
  <c r="O164" i="11" s="1"/>
  <c r="J164" i="11"/>
  <c r="M164" i="11" s="1"/>
  <c r="O160" i="10"/>
  <c r="P160" i="10"/>
  <c r="R160" i="10" s="1"/>
  <c r="C161" i="10" s="1"/>
  <c r="Y167" i="10"/>
  <c r="G168" i="10" s="1"/>
  <c r="X167" i="10"/>
  <c r="F168" i="10" s="1"/>
  <c r="K168" i="1"/>
  <c r="N168" i="1"/>
  <c r="J168" i="1"/>
  <c r="M168" i="1" s="1"/>
  <c r="I168" i="1"/>
  <c r="L168" i="1" s="1"/>
  <c r="E175" i="1"/>
  <c r="V175" i="1"/>
  <c r="W175" i="1" s="1"/>
  <c r="O168" i="1" l="1"/>
  <c r="Q168" i="1" s="1"/>
  <c r="P164" i="11"/>
  <c r="R164" i="11" s="1"/>
  <c r="C165" i="11" s="1"/>
  <c r="O169" i="12"/>
  <c r="P169" i="12"/>
  <c r="R169" i="12" s="1"/>
  <c r="C170" i="12" s="1"/>
  <c r="X176" i="12"/>
  <c r="F177" i="12" s="1"/>
  <c r="Y176" i="12"/>
  <c r="G177" i="12" s="1"/>
  <c r="Q164" i="11"/>
  <c r="B165" i="11" s="1"/>
  <c r="Y171" i="11"/>
  <c r="G172" i="11" s="1"/>
  <c r="X171" i="11"/>
  <c r="F172" i="11" s="1"/>
  <c r="Q160" i="10"/>
  <c r="B161" i="10" s="1"/>
  <c r="S160" i="10"/>
  <c r="P168" i="1"/>
  <c r="R168" i="1" s="1"/>
  <c r="C169" i="1" s="1"/>
  <c r="Y175" i="1"/>
  <c r="G176" i="1" s="1"/>
  <c r="X175" i="1"/>
  <c r="F176" i="1" s="1"/>
  <c r="S164" i="11" l="1"/>
  <c r="D165" i="11" s="1"/>
  <c r="S169" i="12"/>
  <c r="Q169" i="12"/>
  <c r="B170" i="12" s="1"/>
  <c r="U167" i="10"/>
  <c r="D161" i="10"/>
  <c r="J161" i="10" s="1"/>
  <c r="M161" i="10" s="1"/>
  <c r="B169" i="1"/>
  <c r="S168" i="1"/>
  <c r="U171" i="11" l="1"/>
  <c r="U176" i="12"/>
  <c r="D170" i="12"/>
  <c r="I170" i="12" s="1"/>
  <c r="L170" i="12" s="1"/>
  <c r="V172" i="11"/>
  <c r="W172" i="11" s="1"/>
  <c r="E172" i="11"/>
  <c r="K165" i="11"/>
  <c r="N165" i="11" s="1"/>
  <c r="J165" i="11"/>
  <c r="M165" i="11" s="1"/>
  <c r="I165" i="11"/>
  <c r="L165" i="11" s="1"/>
  <c r="K161" i="10"/>
  <c r="N161" i="10"/>
  <c r="P161" i="10" s="1"/>
  <c r="R161" i="10" s="1"/>
  <c r="C162" i="10" s="1"/>
  <c r="I161" i="10"/>
  <c r="L161" i="10" s="1"/>
  <c r="V168" i="10"/>
  <c r="W168" i="10" s="1"/>
  <c r="E168" i="10"/>
  <c r="D169" i="1"/>
  <c r="U175" i="1"/>
  <c r="J170" i="12" l="1"/>
  <c r="M170" i="12" s="1"/>
  <c r="O161" i="10"/>
  <c r="O165" i="11"/>
  <c r="Q165" i="11" s="1"/>
  <c r="B166" i="11" s="1"/>
  <c r="P165" i="11"/>
  <c r="R165" i="11" s="1"/>
  <c r="C166" i="11" s="1"/>
  <c r="K170" i="12"/>
  <c r="N170" i="12" s="1"/>
  <c r="O170" i="12" s="1"/>
  <c r="V177" i="12"/>
  <c r="W177" i="12" s="1"/>
  <c r="E177" i="12"/>
  <c r="Y172" i="11"/>
  <c r="G173" i="11" s="1"/>
  <c r="X172" i="11"/>
  <c r="F173" i="11" s="1"/>
  <c r="Q161" i="10"/>
  <c r="B162" i="10" s="1"/>
  <c r="S161" i="10"/>
  <c r="Y168" i="10"/>
  <c r="G169" i="10" s="1"/>
  <c r="X168" i="10"/>
  <c r="F169" i="10" s="1"/>
  <c r="K169" i="1"/>
  <c r="N169" i="1" s="1"/>
  <c r="I169" i="1"/>
  <c r="L169" i="1" s="1"/>
  <c r="J169" i="1"/>
  <c r="M169" i="1" s="1"/>
  <c r="V176" i="1"/>
  <c r="W176" i="1" s="1"/>
  <c r="E176" i="1"/>
  <c r="S165" i="11" l="1"/>
  <c r="Q170" i="12"/>
  <c r="B171" i="12" s="1"/>
  <c r="P170" i="12"/>
  <c r="R170" i="12" s="1"/>
  <c r="C171" i="12" s="1"/>
  <c r="Y177" i="12"/>
  <c r="G178" i="12" s="1"/>
  <c r="X177" i="12"/>
  <c r="F178" i="12" s="1"/>
  <c r="U172" i="11"/>
  <c r="D166" i="11"/>
  <c r="U168" i="10"/>
  <c r="D162" i="10"/>
  <c r="J162" i="10" s="1"/>
  <c r="M162" i="10" s="1"/>
  <c r="O169" i="1"/>
  <c r="Q169" i="1" s="1"/>
  <c r="P169" i="1"/>
  <c r="R169" i="1" s="1"/>
  <c r="C170" i="1" s="1"/>
  <c r="B170" i="1"/>
  <c r="X176" i="1"/>
  <c r="F177" i="1" s="1"/>
  <c r="Y176" i="1"/>
  <c r="G177" i="1" s="1"/>
  <c r="S170" i="12" l="1"/>
  <c r="K166" i="11"/>
  <c r="N166" i="11" s="1"/>
  <c r="J166" i="11"/>
  <c r="M166" i="11" s="1"/>
  <c r="V173" i="11"/>
  <c r="W173" i="11" s="1"/>
  <c r="E173" i="11"/>
  <c r="I166" i="11"/>
  <c r="L166" i="11" s="1"/>
  <c r="K162" i="10"/>
  <c r="N162" i="10" s="1"/>
  <c r="P162" i="10" s="1"/>
  <c r="R162" i="10" s="1"/>
  <c r="C163" i="10" s="1"/>
  <c r="V169" i="10"/>
  <c r="W169" i="10" s="1"/>
  <c r="E169" i="10"/>
  <c r="I162" i="10"/>
  <c r="L162" i="10" s="1"/>
  <c r="S169" i="1"/>
  <c r="D170" i="1"/>
  <c r="I170" i="1" s="1"/>
  <c r="L170" i="1" s="1"/>
  <c r="U176" i="1"/>
  <c r="O166" i="11" l="1"/>
  <c r="Q166" i="11" s="1"/>
  <c r="B167" i="11" s="1"/>
  <c r="P166" i="11"/>
  <c r="R166" i="11" s="1"/>
  <c r="C167" i="11" s="1"/>
  <c r="U177" i="12"/>
  <c r="D171" i="12"/>
  <c r="Y173" i="11"/>
  <c r="G174" i="11" s="1"/>
  <c r="X173" i="11"/>
  <c r="F174" i="11" s="1"/>
  <c r="X169" i="10"/>
  <c r="F170" i="10" s="1"/>
  <c r="Y169" i="10"/>
  <c r="G170" i="10" s="1"/>
  <c r="O162" i="10"/>
  <c r="K170" i="1"/>
  <c r="N170" i="1"/>
  <c r="O170" i="1" s="1"/>
  <c r="Q170" i="1" s="1"/>
  <c r="J170" i="1"/>
  <c r="M170" i="1" s="1"/>
  <c r="P170" i="1" s="1"/>
  <c r="R170" i="1" s="1"/>
  <c r="V177" i="1"/>
  <c r="W177" i="1" s="1"/>
  <c r="E177" i="1"/>
  <c r="S166" i="11" l="1"/>
  <c r="K171" i="12"/>
  <c r="N171" i="12" s="1"/>
  <c r="J171" i="12"/>
  <c r="M171" i="12" s="1"/>
  <c r="I171" i="12"/>
  <c r="L171" i="12" s="1"/>
  <c r="V178" i="12"/>
  <c r="W178" i="12" s="1"/>
  <c r="E178" i="12"/>
  <c r="U173" i="11"/>
  <c r="D167" i="11"/>
  <c r="Q162" i="10"/>
  <c r="B163" i="10" s="1"/>
  <c r="S162" i="10"/>
  <c r="C171" i="1"/>
  <c r="B171" i="1"/>
  <c r="S170" i="1"/>
  <c r="U177" i="1" s="1"/>
  <c r="X177" i="1"/>
  <c r="F178" i="1" s="1"/>
  <c r="Y177" i="1"/>
  <c r="G178" i="1" s="1"/>
  <c r="O171" i="12" l="1"/>
  <c r="P171" i="12"/>
  <c r="R171" i="12" s="1"/>
  <c r="C172" i="12" s="1"/>
  <c r="X178" i="12"/>
  <c r="F179" i="12" s="1"/>
  <c r="Y178" i="12"/>
  <c r="G179" i="12" s="1"/>
  <c r="K167" i="11"/>
  <c r="N167" i="11" s="1"/>
  <c r="I167" i="11"/>
  <c r="L167" i="11" s="1"/>
  <c r="V174" i="11"/>
  <c r="W174" i="11" s="1"/>
  <c r="E174" i="11"/>
  <c r="J167" i="11"/>
  <c r="M167" i="11" s="1"/>
  <c r="U169" i="10"/>
  <c r="D163" i="10"/>
  <c r="I163" i="10"/>
  <c r="L163" i="10" s="1"/>
  <c r="J163" i="10"/>
  <c r="M163" i="10" s="1"/>
  <c r="D171" i="1"/>
  <c r="J171" i="1" s="1"/>
  <c r="M171" i="1" s="1"/>
  <c r="V178" i="1"/>
  <c r="W178" i="1" s="1"/>
  <c r="E178" i="1"/>
  <c r="O167" i="11" l="1"/>
  <c r="P167" i="11"/>
  <c r="R167" i="11" s="1"/>
  <c r="C168" i="11" s="1"/>
  <c r="S171" i="12"/>
  <c r="Q171" i="12"/>
  <c r="B172" i="12" s="1"/>
  <c r="Y174" i="11"/>
  <c r="G175" i="11" s="1"/>
  <c r="X174" i="11"/>
  <c r="F175" i="11" s="1"/>
  <c r="Q167" i="11"/>
  <c r="B168" i="11" s="1"/>
  <c r="K163" i="10"/>
  <c r="N163" i="10" s="1"/>
  <c r="V170" i="10"/>
  <c r="W170" i="10" s="1"/>
  <c r="E170" i="10"/>
  <c r="K171" i="1"/>
  <c r="N171" i="1" s="1"/>
  <c r="P171" i="1" s="1"/>
  <c r="R171" i="1" s="1"/>
  <c r="C172" i="1" s="1"/>
  <c r="I171" i="1"/>
  <c r="L171" i="1" s="1"/>
  <c r="X178" i="1"/>
  <c r="F179" i="1" s="1"/>
  <c r="Y178" i="1"/>
  <c r="G179" i="1" s="1"/>
  <c r="S167" i="11" l="1"/>
  <c r="U178" i="12"/>
  <c r="D172" i="12"/>
  <c r="J172" i="12"/>
  <c r="M172" i="12" s="1"/>
  <c r="U174" i="11"/>
  <c r="D168" i="11"/>
  <c r="J168" i="11" s="1"/>
  <c r="M168" i="11" s="1"/>
  <c r="O163" i="10"/>
  <c r="P163" i="10"/>
  <c r="R163" i="10" s="1"/>
  <c r="C164" i="10" s="1"/>
  <c r="X170" i="10"/>
  <c r="F171" i="10" s="1"/>
  <c r="Y170" i="10"/>
  <c r="G171" i="10" s="1"/>
  <c r="O171" i="1"/>
  <c r="Q171" i="1" s="1"/>
  <c r="B172" i="1" s="1"/>
  <c r="V179" i="12" l="1"/>
  <c r="W179" i="12" s="1"/>
  <c r="E179" i="12"/>
  <c r="K172" i="12"/>
  <c r="N172" i="12" s="1"/>
  <c r="P172" i="12" s="1"/>
  <c r="R172" i="12" s="1"/>
  <c r="C173" i="12" s="1"/>
  <c r="I172" i="12"/>
  <c r="L172" i="12" s="1"/>
  <c r="K168" i="11"/>
  <c r="N168" i="11" s="1"/>
  <c r="P168" i="11" s="1"/>
  <c r="R168" i="11" s="1"/>
  <c r="C169" i="11" s="1"/>
  <c r="V175" i="11"/>
  <c r="W175" i="11" s="1"/>
  <c r="E175" i="11"/>
  <c r="I168" i="11"/>
  <c r="L168" i="11" s="1"/>
  <c r="Q163" i="10"/>
  <c r="B164" i="10" s="1"/>
  <c r="S163" i="10"/>
  <c r="S171" i="1"/>
  <c r="U178" i="1" s="1"/>
  <c r="E179" i="1" s="1"/>
  <c r="D172" i="1"/>
  <c r="V179" i="1"/>
  <c r="W179" i="1" s="1"/>
  <c r="O168" i="11" l="1"/>
  <c r="Q168" i="11" s="1"/>
  <c r="B169" i="11" s="1"/>
  <c r="O172" i="12"/>
  <c r="Y179" i="12"/>
  <c r="G180" i="12" s="1"/>
  <c r="X179" i="12"/>
  <c r="F180" i="12" s="1"/>
  <c r="Y175" i="11"/>
  <c r="G176" i="11" s="1"/>
  <c r="X175" i="11"/>
  <c r="F176" i="11" s="1"/>
  <c r="U170" i="10"/>
  <c r="D164" i="10"/>
  <c r="I164" i="10" s="1"/>
  <c r="L164" i="10" s="1"/>
  <c r="K172" i="1"/>
  <c r="N172" i="1"/>
  <c r="I172" i="1"/>
  <c r="L172" i="1" s="1"/>
  <c r="O172" i="1" s="1"/>
  <c r="Q172" i="1" s="1"/>
  <c r="J172" i="1"/>
  <c r="M172" i="1" s="1"/>
  <c r="P172" i="1" s="1"/>
  <c r="R172" i="1" s="1"/>
  <c r="Y179" i="1"/>
  <c r="G180" i="1" s="1"/>
  <c r="X179" i="1"/>
  <c r="F180" i="1" s="1"/>
  <c r="J164" i="10" l="1"/>
  <c r="M164" i="10" s="1"/>
  <c r="S168" i="11"/>
  <c r="S172" i="12"/>
  <c r="Q172" i="12"/>
  <c r="B173" i="12" s="1"/>
  <c r="U175" i="11"/>
  <c r="D169" i="11"/>
  <c r="I169" i="11" s="1"/>
  <c r="L169" i="11" s="1"/>
  <c r="K164" i="10"/>
  <c r="N164" i="10" s="1"/>
  <c r="V171" i="10"/>
  <c r="W171" i="10" s="1"/>
  <c r="E171" i="10"/>
  <c r="C173" i="1"/>
  <c r="B173" i="1"/>
  <c r="J169" i="11" l="1"/>
  <c r="M169" i="11" s="1"/>
  <c r="U179" i="12"/>
  <c r="D173" i="12"/>
  <c r="K169" i="11"/>
  <c r="N169" i="11" s="1"/>
  <c r="O169" i="11" s="1"/>
  <c r="V176" i="11"/>
  <c r="W176" i="11" s="1"/>
  <c r="E176" i="11"/>
  <c r="P164" i="10"/>
  <c r="R164" i="10" s="1"/>
  <c r="C165" i="10" s="1"/>
  <c r="O164" i="10"/>
  <c r="Y171" i="10"/>
  <c r="G172" i="10" s="1"/>
  <c r="X171" i="10"/>
  <c r="F172" i="10" s="1"/>
  <c r="S172" i="1"/>
  <c r="U179" i="1" s="1"/>
  <c r="K173" i="12" l="1"/>
  <c r="N173" i="12" s="1"/>
  <c r="V180" i="12"/>
  <c r="W180" i="12" s="1"/>
  <c r="E180" i="12"/>
  <c r="J173" i="12"/>
  <c r="M173" i="12" s="1"/>
  <c r="I173" i="12"/>
  <c r="L173" i="12" s="1"/>
  <c r="Q169" i="11"/>
  <c r="B170" i="11" s="1"/>
  <c r="P169" i="11"/>
  <c r="R169" i="11" s="1"/>
  <c r="C170" i="11" s="1"/>
  <c r="Y176" i="11"/>
  <c r="G177" i="11" s="1"/>
  <c r="X176" i="11"/>
  <c r="F177" i="11" s="1"/>
  <c r="Q164" i="10"/>
  <c r="B165" i="10" s="1"/>
  <c r="S164" i="10"/>
  <c r="D173" i="1"/>
  <c r="V180" i="1"/>
  <c r="W180" i="1" s="1"/>
  <c r="E180" i="1"/>
  <c r="O173" i="12" l="1"/>
  <c r="P173" i="12"/>
  <c r="R173" i="12" s="1"/>
  <c r="C174" i="12" s="1"/>
  <c r="X180" i="12"/>
  <c r="F181" i="12" s="1"/>
  <c r="Y180" i="12"/>
  <c r="G181" i="12" s="1"/>
  <c r="S169" i="11"/>
  <c r="U171" i="10"/>
  <c r="D165" i="10"/>
  <c r="I165" i="10" s="1"/>
  <c r="L165" i="10" s="1"/>
  <c r="K173" i="1"/>
  <c r="N173" i="1" s="1"/>
  <c r="I173" i="1"/>
  <c r="L173" i="1" s="1"/>
  <c r="J173" i="1"/>
  <c r="M173" i="1" s="1"/>
  <c r="X180" i="1"/>
  <c r="F181" i="1" s="1"/>
  <c r="Y180" i="1"/>
  <c r="G181" i="1" s="1"/>
  <c r="S173" i="12" l="1"/>
  <c r="Q173" i="12"/>
  <c r="B174" i="12" s="1"/>
  <c r="U176" i="11"/>
  <c r="D170" i="11"/>
  <c r="K165" i="10"/>
  <c r="N165" i="10" s="1"/>
  <c r="O165" i="10" s="1"/>
  <c r="J165" i="10"/>
  <c r="M165" i="10" s="1"/>
  <c r="V172" i="10"/>
  <c r="W172" i="10" s="1"/>
  <c r="E172" i="10"/>
  <c r="O173" i="1"/>
  <c r="Q173" i="1" s="1"/>
  <c r="B174" i="1" s="1"/>
  <c r="P173" i="1"/>
  <c r="R173" i="1" s="1"/>
  <c r="C174" i="1" s="1"/>
  <c r="S173" i="1"/>
  <c r="U180" i="1" s="1"/>
  <c r="D174" i="1"/>
  <c r="P165" i="10" l="1"/>
  <c r="R165" i="10" s="1"/>
  <c r="C166" i="10" s="1"/>
  <c r="U180" i="12"/>
  <c r="D174" i="12"/>
  <c r="J174" i="12" s="1"/>
  <c r="M174" i="12" s="1"/>
  <c r="K170" i="11"/>
  <c r="N170" i="11" s="1"/>
  <c r="J170" i="11"/>
  <c r="M170" i="11" s="1"/>
  <c r="I170" i="11"/>
  <c r="L170" i="11" s="1"/>
  <c r="V177" i="11"/>
  <c r="W177" i="11" s="1"/>
  <c r="E177" i="11"/>
  <c r="Q165" i="10"/>
  <c r="B166" i="10" s="1"/>
  <c r="S165" i="10"/>
  <c r="X172" i="10"/>
  <c r="F173" i="10" s="1"/>
  <c r="Y172" i="10"/>
  <c r="G173" i="10" s="1"/>
  <c r="I174" i="1"/>
  <c r="L174" i="1" s="1"/>
  <c r="K174" i="1"/>
  <c r="N174" i="1" s="1"/>
  <c r="J174" i="1"/>
  <c r="M174" i="1" s="1"/>
  <c r="V181" i="1"/>
  <c r="W181" i="1" s="1"/>
  <c r="E181" i="1"/>
  <c r="O170" i="11" l="1"/>
  <c r="P170" i="11"/>
  <c r="R170" i="11" s="1"/>
  <c r="C171" i="11" s="1"/>
  <c r="K174" i="12"/>
  <c r="N174" i="12" s="1"/>
  <c r="P174" i="12" s="1"/>
  <c r="R174" i="12" s="1"/>
  <c r="C175" i="12" s="1"/>
  <c r="V181" i="12"/>
  <c r="W181" i="12" s="1"/>
  <c r="E181" i="12"/>
  <c r="I174" i="12"/>
  <c r="L174" i="12" s="1"/>
  <c r="Q170" i="11"/>
  <c r="B171" i="11" s="1"/>
  <c r="Y177" i="11"/>
  <c r="G178" i="11" s="1"/>
  <c r="X177" i="11"/>
  <c r="F178" i="11" s="1"/>
  <c r="U172" i="10"/>
  <c r="D166" i="10"/>
  <c r="I166" i="10"/>
  <c r="L166" i="10" s="1"/>
  <c r="O174" i="1"/>
  <c r="Q174" i="1" s="1"/>
  <c r="B175" i="1" s="1"/>
  <c r="P174" i="1"/>
  <c r="R174" i="1" s="1"/>
  <c r="C175" i="1" s="1"/>
  <c r="Y181" i="1"/>
  <c r="G182" i="1" s="1"/>
  <c r="X181" i="1"/>
  <c r="F182" i="1" s="1"/>
  <c r="S170" i="11" l="1"/>
  <c r="U177" i="11" s="1"/>
  <c r="O174" i="12"/>
  <c r="Y181" i="12"/>
  <c r="G182" i="12" s="1"/>
  <c r="X181" i="12"/>
  <c r="F182" i="12" s="1"/>
  <c r="V173" i="10"/>
  <c r="W173" i="10" s="1"/>
  <c r="E173" i="10"/>
  <c r="K166" i="10"/>
  <c r="N166" i="10" s="1"/>
  <c r="O166" i="10" s="1"/>
  <c r="J166" i="10"/>
  <c r="M166" i="10" s="1"/>
  <c r="S174" i="1"/>
  <c r="D171" i="11" l="1"/>
  <c r="K171" i="11" s="1"/>
  <c r="N171" i="11" s="1"/>
  <c r="S174" i="12"/>
  <c r="Q174" i="12"/>
  <c r="B175" i="12" s="1"/>
  <c r="V178" i="11"/>
  <c r="W178" i="11" s="1"/>
  <c r="E178" i="11"/>
  <c r="Q166" i="10"/>
  <c r="B167" i="10" s="1"/>
  <c r="P166" i="10"/>
  <c r="R166" i="10" s="1"/>
  <c r="C167" i="10" s="1"/>
  <c r="X173" i="10"/>
  <c r="F174" i="10" s="1"/>
  <c r="Y173" i="10"/>
  <c r="G174" i="10" s="1"/>
  <c r="U181" i="1"/>
  <c r="D175" i="1"/>
  <c r="I171" i="11" l="1"/>
  <c r="L171" i="11" s="1"/>
  <c r="O171" i="11" s="1"/>
  <c r="J171" i="11"/>
  <c r="M171" i="11" s="1"/>
  <c r="P171" i="11" s="1"/>
  <c r="R171" i="11" s="1"/>
  <c r="C172" i="11" s="1"/>
  <c r="U181" i="12"/>
  <c r="D175" i="12"/>
  <c r="Y178" i="11"/>
  <c r="G179" i="11" s="1"/>
  <c r="X178" i="11"/>
  <c r="F179" i="11" s="1"/>
  <c r="S166" i="10"/>
  <c r="K175" i="1"/>
  <c r="N175" i="1" s="1"/>
  <c r="J175" i="1"/>
  <c r="M175" i="1" s="1"/>
  <c r="I175" i="1"/>
  <c r="L175" i="1" s="1"/>
  <c r="V182" i="1"/>
  <c r="W182" i="1" s="1"/>
  <c r="E182" i="1"/>
  <c r="Q171" i="11" l="1"/>
  <c r="B172" i="11" s="1"/>
  <c r="S171" i="11"/>
  <c r="D172" i="11" s="1"/>
  <c r="K175" i="12"/>
  <c r="N175" i="12" s="1"/>
  <c r="V182" i="12"/>
  <c r="W182" i="12" s="1"/>
  <c r="E182" i="12"/>
  <c r="J175" i="12"/>
  <c r="M175" i="12" s="1"/>
  <c r="I175" i="12"/>
  <c r="L175" i="12" s="1"/>
  <c r="U173" i="10"/>
  <c r="D167" i="10"/>
  <c r="P175" i="1"/>
  <c r="R175" i="1" s="1"/>
  <c r="O175" i="1"/>
  <c r="Q175" i="1" s="1"/>
  <c r="C176" i="1"/>
  <c r="Y182" i="1"/>
  <c r="G183" i="1" s="1"/>
  <c r="X182" i="1"/>
  <c r="F183" i="1" s="1"/>
  <c r="U178" i="11" l="1"/>
  <c r="E179" i="11" s="1"/>
  <c r="Y182" i="12"/>
  <c r="G183" i="12" s="1"/>
  <c r="X182" i="12"/>
  <c r="F183" i="12" s="1"/>
  <c r="O175" i="12"/>
  <c r="P175" i="12"/>
  <c r="R175" i="12" s="1"/>
  <c r="C176" i="12" s="1"/>
  <c r="K172" i="11"/>
  <c r="N172" i="11" s="1"/>
  <c r="J172" i="11"/>
  <c r="M172" i="11" s="1"/>
  <c r="I172" i="11"/>
  <c r="L172" i="11" s="1"/>
  <c r="V179" i="11"/>
  <c r="W179" i="11" s="1"/>
  <c r="K167" i="10"/>
  <c r="N167" i="10" s="1"/>
  <c r="J167" i="10"/>
  <c r="M167" i="10" s="1"/>
  <c r="I167" i="10"/>
  <c r="L167" i="10" s="1"/>
  <c r="V174" i="10"/>
  <c r="W174" i="10" s="1"/>
  <c r="E174" i="10"/>
  <c r="B176" i="1"/>
  <c r="S175" i="1"/>
  <c r="P172" i="11" l="1"/>
  <c r="R172" i="11" s="1"/>
  <c r="C173" i="11" s="1"/>
  <c r="O172" i="11"/>
  <c r="S175" i="12"/>
  <c r="Q175" i="12"/>
  <c r="B176" i="12" s="1"/>
  <c r="Y179" i="11"/>
  <c r="G180" i="11" s="1"/>
  <c r="X179" i="11"/>
  <c r="F180" i="11" s="1"/>
  <c r="O167" i="10"/>
  <c r="P167" i="10"/>
  <c r="R167" i="10" s="1"/>
  <c r="C168" i="10" s="1"/>
  <c r="Y174" i="10"/>
  <c r="G175" i="10" s="1"/>
  <c r="X174" i="10"/>
  <c r="F175" i="10" s="1"/>
  <c r="U182" i="1"/>
  <c r="D176" i="1"/>
  <c r="I176" i="1" s="1"/>
  <c r="L176" i="1" s="1"/>
  <c r="S172" i="11" l="1"/>
  <c r="Q172" i="11"/>
  <c r="B173" i="11" s="1"/>
  <c r="U182" i="12"/>
  <c r="D176" i="12"/>
  <c r="U179" i="11"/>
  <c r="D173" i="11"/>
  <c r="Q167" i="10"/>
  <c r="B168" i="10" s="1"/>
  <c r="S167" i="10"/>
  <c r="K176" i="1"/>
  <c r="N176" i="1" s="1"/>
  <c r="O176" i="1" s="1"/>
  <c r="Q176" i="1" s="1"/>
  <c r="J176" i="1"/>
  <c r="M176" i="1" s="1"/>
  <c r="V183" i="1"/>
  <c r="W183" i="1" s="1"/>
  <c r="E183" i="1"/>
  <c r="K176" i="12" l="1"/>
  <c r="N176" i="12"/>
  <c r="J176" i="12"/>
  <c r="M176" i="12" s="1"/>
  <c r="V183" i="12"/>
  <c r="W183" i="12" s="1"/>
  <c r="E183" i="12"/>
  <c r="I176" i="12"/>
  <c r="L176" i="12" s="1"/>
  <c r="O176" i="12" s="1"/>
  <c r="K173" i="11"/>
  <c r="N173" i="11" s="1"/>
  <c r="V180" i="11"/>
  <c r="W180" i="11" s="1"/>
  <c r="E180" i="11"/>
  <c r="J173" i="11"/>
  <c r="M173" i="11" s="1"/>
  <c r="I173" i="11"/>
  <c r="L173" i="11" s="1"/>
  <c r="U174" i="10"/>
  <c r="D168" i="10"/>
  <c r="I168" i="10" s="1"/>
  <c r="L168" i="10" s="1"/>
  <c r="P176" i="1"/>
  <c r="R176" i="1" s="1"/>
  <c r="C177" i="1"/>
  <c r="Y183" i="1"/>
  <c r="G184" i="1" s="1"/>
  <c r="X183" i="1"/>
  <c r="F184" i="1" s="1"/>
  <c r="B177" i="1"/>
  <c r="P176" i="12" l="1"/>
  <c r="R176" i="12" s="1"/>
  <c r="C177" i="12" s="1"/>
  <c r="O173" i="11"/>
  <c r="P173" i="11"/>
  <c r="R173" i="11" s="1"/>
  <c r="C174" i="11" s="1"/>
  <c r="Y183" i="12"/>
  <c r="G184" i="12" s="1"/>
  <c r="X183" i="12"/>
  <c r="F184" i="12" s="1"/>
  <c r="S176" i="12"/>
  <c r="Q176" i="12"/>
  <c r="B177" i="12" s="1"/>
  <c r="Q173" i="11"/>
  <c r="B174" i="11" s="1"/>
  <c r="Y180" i="11"/>
  <c r="G181" i="11" s="1"/>
  <c r="X180" i="11"/>
  <c r="F181" i="11" s="1"/>
  <c r="J168" i="10"/>
  <c r="M168" i="10" s="1"/>
  <c r="V175" i="10"/>
  <c r="W175" i="10" s="1"/>
  <c r="E175" i="10"/>
  <c r="K168" i="10"/>
  <c r="N168" i="10" s="1"/>
  <c r="O168" i="10" s="1"/>
  <c r="S176" i="1"/>
  <c r="S173" i="11" l="1"/>
  <c r="U180" i="11" s="1"/>
  <c r="U183" i="12"/>
  <c r="D177" i="12"/>
  <c r="I177" i="12"/>
  <c r="L177" i="12" s="1"/>
  <c r="Q168" i="10"/>
  <c r="B169" i="10" s="1"/>
  <c r="P168" i="10"/>
  <c r="R168" i="10" s="1"/>
  <c r="C169" i="10" s="1"/>
  <c r="X175" i="10"/>
  <c r="F176" i="10" s="1"/>
  <c r="Y175" i="10"/>
  <c r="G176" i="10" s="1"/>
  <c r="U183" i="1"/>
  <c r="D177" i="1"/>
  <c r="D174" i="11" l="1"/>
  <c r="I174" i="11" s="1"/>
  <c r="L174" i="11" s="1"/>
  <c r="J174" i="11"/>
  <c r="M174" i="11" s="1"/>
  <c r="K177" i="12"/>
  <c r="N177" i="12" s="1"/>
  <c r="O177" i="12" s="1"/>
  <c r="J177" i="12"/>
  <c r="M177" i="12" s="1"/>
  <c r="V184" i="12"/>
  <c r="W184" i="12" s="1"/>
  <c r="E184" i="12"/>
  <c r="V181" i="11"/>
  <c r="W181" i="11" s="1"/>
  <c r="E181" i="11"/>
  <c r="K174" i="11"/>
  <c r="N174" i="11" s="1"/>
  <c r="O174" i="11" s="1"/>
  <c r="S168" i="10"/>
  <c r="K177" i="1"/>
  <c r="N177" i="1" s="1"/>
  <c r="J177" i="1"/>
  <c r="M177" i="1" s="1"/>
  <c r="I177" i="1"/>
  <c r="L177" i="1" s="1"/>
  <c r="V184" i="1"/>
  <c r="W184" i="1" s="1"/>
  <c r="E184" i="1"/>
  <c r="Q177" i="12" l="1"/>
  <c r="B178" i="12" s="1"/>
  <c r="P177" i="12"/>
  <c r="R177" i="12" s="1"/>
  <c r="C178" i="12" s="1"/>
  <c r="Y184" i="12"/>
  <c r="G185" i="12" s="1"/>
  <c r="X184" i="12"/>
  <c r="F185" i="12" s="1"/>
  <c r="Q174" i="11"/>
  <c r="B175" i="11" s="1"/>
  <c r="Y181" i="11"/>
  <c r="G182" i="11" s="1"/>
  <c r="X181" i="11"/>
  <c r="F182" i="11" s="1"/>
  <c r="P174" i="11"/>
  <c r="R174" i="11" s="1"/>
  <c r="C175" i="11" s="1"/>
  <c r="U175" i="10"/>
  <c r="D169" i="10"/>
  <c r="O177" i="1"/>
  <c r="Q177" i="1" s="1"/>
  <c r="P177" i="1"/>
  <c r="R177" i="1" s="1"/>
  <c r="C178" i="1" s="1"/>
  <c r="B178" i="1"/>
  <c r="Y184" i="1"/>
  <c r="G185" i="1" s="1"/>
  <c r="X184" i="1"/>
  <c r="F185" i="1" s="1"/>
  <c r="S177" i="12" l="1"/>
  <c r="S174" i="11"/>
  <c r="K169" i="10"/>
  <c r="N169" i="10" s="1"/>
  <c r="I169" i="10"/>
  <c r="L169" i="10" s="1"/>
  <c r="J169" i="10"/>
  <c r="M169" i="10" s="1"/>
  <c r="V176" i="10"/>
  <c r="W176" i="10" s="1"/>
  <c r="E176" i="10"/>
  <c r="S177" i="1"/>
  <c r="U184" i="1" s="1"/>
  <c r="D178" i="1" l="1"/>
  <c r="O169" i="10"/>
  <c r="P169" i="10"/>
  <c r="R169" i="10" s="1"/>
  <c r="C170" i="10" s="1"/>
  <c r="U184" i="12"/>
  <c r="D178" i="12"/>
  <c r="U181" i="11"/>
  <c r="D175" i="11"/>
  <c r="Q169" i="10"/>
  <c r="B170" i="10" s="1"/>
  <c r="S169" i="10"/>
  <c r="Y176" i="10"/>
  <c r="G177" i="10" s="1"/>
  <c r="X176" i="10"/>
  <c r="F177" i="10" s="1"/>
  <c r="K178" i="1"/>
  <c r="N178" i="1"/>
  <c r="I178" i="1"/>
  <c r="L178" i="1" s="1"/>
  <c r="J178" i="1"/>
  <c r="M178" i="1" s="1"/>
  <c r="P178" i="1" s="1"/>
  <c r="R178" i="1" s="1"/>
  <c r="V185" i="1"/>
  <c r="W185" i="1" s="1"/>
  <c r="E185" i="1"/>
  <c r="K178" i="12" l="1"/>
  <c r="N178" i="12" s="1"/>
  <c r="I178" i="12"/>
  <c r="L178" i="12" s="1"/>
  <c r="J178" i="12"/>
  <c r="M178" i="12" s="1"/>
  <c r="V185" i="12"/>
  <c r="W185" i="12" s="1"/>
  <c r="E185" i="12"/>
  <c r="K175" i="11"/>
  <c r="N175" i="11" s="1"/>
  <c r="J175" i="11"/>
  <c r="M175" i="11" s="1"/>
  <c r="I175" i="11"/>
  <c r="L175" i="11" s="1"/>
  <c r="V182" i="11"/>
  <c r="W182" i="11" s="1"/>
  <c r="E182" i="11"/>
  <c r="U176" i="10"/>
  <c r="D170" i="10"/>
  <c r="I170" i="10" s="1"/>
  <c r="L170" i="10" s="1"/>
  <c r="O178" i="1"/>
  <c r="Q178" i="1" s="1"/>
  <c r="Y185" i="1"/>
  <c r="G186" i="1" s="1"/>
  <c r="X185" i="1"/>
  <c r="F186" i="1" s="1"/>
  <c r="C179" i="1"/>
  <c r="J170" i="10" l="1"/>
  <c r="M170" i="10" s="1"/>
  <c r="P175" i="11"/>
  <c r="R175" i="11" s="1"/>
  <c r="C176" i="11" s="1"/>
  <c r="O175" i="11"/>
  <c r="Q175" i="11" s="1"/>
  <c r="B176" i="11" s="1"/>
  <c r="P178" i="12"/>
  <c r="R178" i="12" s="1"/>
  <c r="C179" i="12" s="1"/>
  <c r="O178" i="12"/>
  <c r="Y185" i="12"/>
  <c r="G186" i="12" s="1"/>
  <c r="X185" i="12"/>
  <c r="F186" i="12" s="1"/>
  <c r="Y182" i="11"/>
  <c r="G183" i="11" s="1"/>
  <c r="X182" i="11"/>
  <c r="F183" i="11" s="1"/>
  <c r="K170" i="10"/>
  <c r="N170" i="10" s="1"/>
  <c r="V177" i="10"/>
  <c r="W177" i="10" s="1"/>
  <c r="E177" i="10"/>
  <c r="B179" i="1"/>
  <c r="S178" i="1"/>
  <c r="S175" i="11" l="1"/>
  <c r="S178" i="12"/>
  <c r="Q178" i="12"/>
  <c r="B179" i="12" s="1"/>
  <c r="U182" i="11"/>
  <c r="D176" i="11"/>
  <c r="O170" i="10"/>
  <c r="P170" i="10"/>
  <c r="R170" i="10" s="1"/>
  <c r="C171" i="10" s="1"/>
  <c r="X177" i="10"/>
  <c r="F178" i="10" s="1"/>
  <c r="Y177" i="10"/>
  <c r="G178" i="10" s="1"/>
  <c r="U185" i="1"/>
  <c r="D179" i="1"/>
  <c r="U185" i="12" l="1"/>
  <c r="D179" i="12"/>
  <c r="K176" i="11"/>
  <c r="N176" i="11" s="1"/>
  <c r="J176" i="11"/>
  <c r="M176" i="11" s="1"/>
  <c r="I176" i="11"/>
  <c r="L176" i="11" s="1"/>
  <c r="V183" i="11"/>
  <c r="W183" i="11" s="1"/>
  <c r="E183" i="11"/>
  <c r="Q170" i="10"/>
  <c r="B171" i="10" s="1"/>
  <c r="S170" i="10"/>
  <c r="K179" i="1"/>
  <c r="N179" i="1" s="1"/>
  <c r="J179" i="1"/>
  <c r="M179" i="1" s="1"/>
  <c r="I179" i="1"/>
  <c r="L179" i="1" s="1"/>
  <c r="V186" i="1"/>
  <c r="W186" i="1" s="1"/>
  <c r="E186" i="1"/>
  <c r="O176" i="11" l="1"/>
  <c r="P176" i="11"/>
  <c r="R176" i="11" s="1"/>
  <c r="C177" i="11" s="1"/>
  <c r="V186" i="12"/>
  <c r="W186" i="12" s="1"/>
  <c r="E186" i="12"/>
  <c r="K179" i="12"/>
  <c r="N179" i="12" s="1"/>
  <c r="J179" i="12"/>
  <c r="M179" i="12" s="1"/>
  <c r="I179" i="12"/>
  <c r="L179" i="12" s="1"/>
  <c r="Q176" i="11"/>
  <c r="B177" i="11" s="1"/>
  <c r="Y183" i="11"/>
  <c r="G184" i="11" s="1"/>
  <c r="X183" i="11"/>
  <c r="F184" i="11" s="1"/>
  <c r="U177" i="10"/>
  <c r="D171" i="10"/>
  <c r="P179" i="1"/>
  <c r="R179" i="1" s="1"/>
  <c r="O179" i="1"/>
  <c r="Q179" i="1" s="1"/>
  <c r="B180" i="1" s="1"/>
  <c r="C180" i="1"/>
  <c r="X186" i="1"/>
  <c r="F187" i="1" s="1"/>
  <c r="Y186" i="1"/>
  <c r="G187" i="1" s="1"/>
  <c r="S176" i="11" l="1"/>
  <c r="P179" i="12"/>
  <c r="R179" i="12" s="1"/>
  <c r="C180" i="12" s="1"/>
  <c r="O179" i="12"/>
  <c r="Y186" i="12"/>
  <c r="G187" i="12" s="1"/>
  <c r="X186" i="12"/>
  <c r="F187" i="12" s="1"/>
  <c r="U183" i="11"/>
  <c r="D177" i="11"/>
  <c r="K171" i="10"/>
  <c r="N171" i="10" s="1"/>
  <c r="I171" i="10"/>
  <c r="L171" i="10" s="1"/>
  <c r="V178" i="10"/>
  <c r="W178" i="10" s="1"/>
  <c r="E178" i="10"/>
  <c r="J171" i="10"/>
  <c r="M171" i="10" s="1"/>
  <c r="S179" i="1"/>
  <c r="U186" i="1" s="1"/>
  <c r="S179" i="12" l="1"/>
  <c r="Q179" i="12"/>
  <c r="B180" i="12" s="1"/>
  <c r="V184" i="11"/>
  <c r="W184" i="11" s="1"/>
  <c r="E184" i="11"/>
  <c r="K177" i="11"/>
  <c r="N177" i="11" s="1"/>
  <c r="J177" i="11"/>
  <c r="M177" i="11" s="1"/>
  <c r="I177" i="11"/>
  <c r="L177" i="11" s="1"/>
  <c r="X178" i="10"/>
  <c r="F179" i="10" s="1"/>
  <c r="Y178" i="10"/>
  <c r="G179" i="10" s="1"/>
  <c r="P171" i="10"/>
  <c r="R171" i="10" s="1"/>
  <c r="C172" i="10" s="1"/>
  <c r="O171" i="10"/>
  <c r="D180" i="1"/>
  <c r="V187" i="1"/>
  <c r="W187" i="1" s="1"/>
  <c r="E187" i="1"/>
  <c r="U186" i="12" l="1"/>
  <c r="D180" i="12"/>
  <c r="I180" i="12" s="1"/>
  <c r="L180" i="12" s="1"/>
  <c r="P177" i="11"/>
  <c r="R177" i="11" s="1"/>
  <c r="C178" i="11" s="1"/>
  <c r="O177" i="11"/>
  <c r="X184" i="11"/>
  <c r="F185" i="11" s="1"/>
  <c r="Y184" i="11"/>
  <c r="G185" i="11" s="1"/>
  <c r="Q171" i="10"/>
  <c r="B172" i="10" s="1"/>
  <c r="S171" i="10"/>
  <c r="K180" i="1"/>
  <c r="N180" i="1" s="1"/>
  <c r="I180" i="1"/>
  <c r="L180" i="1" s="1"/>
  <c r="J180" i="1"/>
  <c r="M180" i="1" s="1"/>
  <c r="X187" i="1"/>
  <c r="F188" i="1" s="1"/>
  <c r="Y187" i="1"/>
  <c r="G188" i="1" s="1"/>
  <c r="K180" i="12" l="1"/>
  <c r="N180" i="12" s="1"/>
  <c r="O180" i="12" s="1"/>
  <c r="J180" i="12"/>
  <c r="M180" i="12" s="1"/>
  <c r="V187" i="12"/>
  <c r="W187" i="12" s="1"/>
  <c r="E187" i="12"/>
  <c r="S177" i="11"/>
  <c r="Q177" i="11"/>
  <c r="B178" i="11" s="1"/>
  <c r="U178" i="10"/>
  <c r="D172" i="10"/>
  <c r="P180" i="1"/>
  <c r="R180" i="1" s="1"/>
  <c r="C181" i="1" s="1"/>
  <c r="O180" i="1"/>
  <c r="Q180" i="1" s="1"/>
  <c r="B181" i="1" s="1"/>
  <c r="S180" i="1"/>
  <c r="Q180" i="12" l="1"/>
  <c r="B181" i="12" s="1"/>
  <c r="P180" i="12"/>
  <c r="R180" i="12" s="1"/>
  <c r="C181" i="12" s="1"/>
  <c r="Y187" i="12"/>
  <c r="G188" i="12" s="1"/>
  <c r="X187" i="12"/>
  <c r="F188" i="12" s="1"/>
  <c r="U184" i="11"/>
  <c r="D178" i="11"/>
  <c r="K172" i="10"/>
  <c r="N172" i="10" s="1"/>
  <c r="J172" i="10"/>
  <c r="M172" i="10" s="1"/>
  <c r="I172" i="10"/>
  <c r="L172" i="10" s="1"/>
  <c r="V179" i="10"/>
  <c r="W179" i="10" s="1"/>
  <c r="E179" i="10"/>
  <c r="U187" i="1"/>
  <c r="D181" i="1"/>
  <c r="J181" i="1" s="1"/>
  <c r="M181" i="1" s="1"/>
  <c r="O172" i="10" l="1"/>
  <c r="S180" i="12"/>
  <c r="K178" i="11"/>
  <c r="N178" i="11" s="1"/>
  <c r="J178" i="11"/>
  <c r="M178" i="11" s="1"/>
  <c r="I178" i="11"/>
  <c r="L178" i="11" s="1"/>
  <c r="V185" i="11"/>
  <c r="W185" i="11" s="1"/>
  <c r="E185" i="11"/>
  <c r="Q172" i="10"/>
  <c r="B173" i="10" s="1"/>
  <c r="P172" i="10"/>
  <c r="R172" i="10" s="1"/>
  <c r="C173" i="10" s="1"/>
  <c r="X179" i="10"/>
  <c r="F180" i="10" s="1"/>
  <c r="Y179" i="10"/>
  <c r="G180" i="10" s="1"/>
  <c r="K181" i="1"/>
  <c r="N181" i="1" s="1"/>
  <c r="P181" i="1" s="1"/>
  <c r="R181" i="1" s="1"/>
  <c r="I181" i="1"/>
  <c r="L181" i="1" s="1"/>
  <c r="V188" i="1"/>
  <c r="W188" i="1" s="1"/>
  <c r="E188" i="1"/>
  <c r="O178" i="11" l="1"/>
  <c r="P178" i="11"/>
  <c r="R178" i="11" s="1"/>
  <c r="C179" i="11" s="1"/>
  <c r="U187" i="12"/>
  <c r="D181" i="12"/>
  <c r="Q178" i="11"/>
  <c r="B179" i="11" s="1"/>
  <c r="Y185" i="11"/>
  <c r="G186" i="11" s="1"/>
  <c r="X185" i="11"/>
  <c r="F186" i="11" s="1"/>
  <c r="S172" i="10"/>
  <c r="O181" i="1"/>
  <c r="Q181" i="1" s="1"/>
  <c r="C182" i="1"/>
  <c r="Y188" i="1"/>
  <c r="G189" i="1" s="1"/>
  <c r="X188" i="1"/>
  <c r="F189" i="1" s="1"/>
  <c r="B182" i="1"/>
  <c r="S178" i="11" l="1"/>
  <c r="U185" i="11" s="1"/>
  <c r="K181" i="12"/>
  <c r="N181" i="12" s="1"/>
  <c r="I181" i="12"/>
  <c r="L181" i="12" s="1"/>
  <c r="J181" i="12"/>
  <c r="M181" i="12" s="1"/>
  <c r="V188" i="12"/>
  <c r="W188" i="12" s="1"/>
  <c r="E188" i="12"/>
  <c r="U179" i="10"/>
  <c r="D173" i="10"/>
  <c r="S181" i="1"/>
  <c r="U188" i="1" s="1"/>
  <c r="D179" i="11" l="1"/>
  <c r="P181" i="12"/>
  <c r="R181" i="12" s="1"/>
  <c r="C182" i="12" s="1"/>
  <c r="O181" i="12"/>
  <c r="Y188" i="12"/>
  <c r="G189" i="12" s="1"/>
  <c r="X188" i="12"/>
  <c r="F189" i="12" s="1"/>
  <c r="V186" i="11"/>
  <c r="W186" i="11" s="1"/>
  <c r="E186" i="11"/>
  <c r="K179" i="11"/>
  <c r="N179" i="11" s="1"/>
  <c r="J179" i="11"/>
  <c r="M179" i="11" s="1"/>
  <c r="I179" i="11"/>
  <c r="L179" i="11" s="1"/>
  <c r="K173" i="10"/>
  <c r="N173" i="10"/>
  <c r="J173" i="10"/>
  <c r="M173" i="10" s="1"/>
  <c r="I173" i="10"/>
  <c r="L173" i="10" s="1"/>
  <c r="O173" i="10" s="1"/>
  <c r="V180" i="10"/>
  <c r="W180" i="10" s="1"/>
  <c r="E180" i="10"/>
  <c r="D182" i="1"/>
  <c r="V189" i="1"/>
  <c r="W189" i="1" s="1"/>
  <c r="E189" i="1"/>
  <c r="S181" i="12" l="1"/>
  <c r="Q181" i="12"/>
  <c r="B182" i="12" s="1"/>
  <c r="P179" i="11"/>
  <c r="R179" i="11" s="1"/>
  <c r="C180" i="11" s="1"/>
  <c r="O179" i="11"/>
  <c r="Y186" i="11"/>
  <c r="G187" i="11" s="1"/>
  <c r="X186" i="11"/>
  <c r="F187" i="11" s="1"/>
  <c r="Q173" i="10"/>
  <c r="B174" i="10" s="1"/>
  <c r="P173" i="10"/>
  <c r="R173" i="10" s="1"/>
  <c r="C174" i="10" s="1"/>
  <c r="Y180" i="10"/>
  <c r="G181" i="10" s="1"/>
  <c r="X180" i="10"/>
  <c r="F181" i="10" s="1"/>
  <c r="K182" i="1"/>
  <c r="N182" i="1" s="1"/>
  <c r="J182" i="1"/>
  <c r="M182" i="1" s="1"/>
  <c r="I182" i="1"/>
  <c r="L182" i="1" s="1"/>
  <c r="X189" i="1"/>
  <c r="F190" i="1" s="1"/>
  <c r="Y189" i="1"/>
  <c r="G190" i="1" s="1"/>
  <c r="O182" i="1" l="1"/>
  <c r="Q182" i="1" s="1"/>
  <c r="P182" i="1"/>
  <c r="R182" i="1" s="1"/>
  <c r="C183" i="1" s="1"/>
  <c r="U188" i="12"/>
  <c r="D182" i="12"/>
  <c r="S179" i="11"/>
  <c r="Q179" i="11"/>
  <c r="B180" i="11" s="1"/>
  <c r="S173" i="10"/>
  <c r="B183" i="1"/>
  <c r="S182" i="1" l="1"/>
  <c r="K182" i="12"/>
  <c r="N182" i="12" s="1"/>
  <c r="J182" i="12"/>
  <c r="M182" i="12" s="1"/>
  <c r="V189" i="12"/>
  <c r="W189" i="12" s="1"/>
  <c r="E189" i="12"/>
  <c r="I182" i="12"/>
  <c r="L182" i="12" s="1"/>
  <c r="U186" i="11"/>
  <c r="D180" i="11"/>
  <c r="U180" i="10"/>
  <c r="D174" i="10"/>
  <c r="U189" i="1"/>
  <c r="D183" i="1"/>
  <c r="I183" i="1" s="1"/>
  <c r="L183" i="1" s="1"/>
  <c r="Y189" i="12" l="1"/>
  <c r="G190" i="12" s="1"/>
  <c r="X189" i="12"/>
  <c r="F190" i="12" s="1"/>
  <c r="P182" i="12"/>
  <c r="R182" i="12" s="1"/>
  <c r="C183" i="12" s="1"/>
  <c r="O182" i="12"/>
  <c r="K180" i="11"/>
  <c r="N180" i="11" s="1"/>
  <c r="V187" i="11"/>
  <c r="W187" i="11" s="1"/>
  <c r="E187" i="11"/>
  <c r="J180" i="11"/>
  <c r="M180" i="11" s="1"/>
  <c r="I180" i="11"/>
  <c r="L180" i="11" s="1"/>
  <c r="K174" i="10"/>
  <c r="N174" i="10" s="1"/>
  <c r="I174" i="10"/>
  <c r="L174" i="10" s="1"/>
  <c r="J174" i="10"/>
  <c r="M174" i="10" s="1"/>
  <c r="V181" i="10"/>
  <c r="W181" i="10" s="1"/>
  <c r="E181" i="10"/>
  <c r="K183" i="1"/>
  <c r="N183" i="1" s="1"/>
  <c r="O183" i="1" s="1"/>
  <c r="Q183" i="1" s="1"/>
  <c r="J183" i="1"/>
  <c r="M183" i="1" s="1"/>
  <c r="V190" i="1"/>
  <c r="W190" i="1" s="1"/>
  <c r="E190" i="1"/>
  <c r="O180" i="11" l="1"/>
  <c r="Q180" i="11" s="1"/>
  <c r="B181" i="11" s="1"/>
  <c r="P180" i="11"/>
  <c r="R180" i="11" s="1"/>
  <c r="C181" i="11" s="1"/>
  <c r="S182" i="12"/>
  <c r="Q182" i="12"/>
  <c r="B183" i="12" s="1"/>
  <c r="X187" i="11"/>
  <c r="F188" i="11" s="1"/>
  <c r="Y187" i="11"/>
  <c r="G188" i="11" s="1"/>
  <c r="O174" i="10"/>
  <c r="P174" i="10"/>
  <c r="R174" i="10" s="1"/>
  <c r="C175" i="10" s="1"/>
  <c r="X181" i="10"/>
  <c r="F182" i="10" s="1"/>
  <c r="Y181" i="10"/>
  <c r="G182" i="10" s="1"/>
  <c r="P183" i="1"/>
  <c r="R183" i="1" s="1"/>
  <c r="C184" i="1"/>
  <c r="X190" i="1"/>
  <c r="F191" i="1" s="1"/>
  <c r="Y190" i="1"/>
  <c r="G191" i="1" s="1"/>
  <c r="S180" i="11" l="1"/>
  <c r="U189" i="12"/>
  <c r="D183" i="12"/>
  <c r="I183" i="12" s="1"/>
  <c r="L183" i="12" s="1"/>
  <c r="U187" i="11"/>
  <c r="D181" i="11"/>
  <c r="Q174" i="10"/>
  <c r="B175" i="10" s="1"/>
  <c r="S174" i="10"/>
  <c r="B184" i="1"/>
  <c r="S183" i="1"/>
  <c r="J183" i="12" l="1"/>
  <c r="M183" i="12" s="1"/>
  <c r="K183" i="12"/>
  <c r="N183" i="12" s="1"/>
  <c r="V190" i="12"/>
  <c r="W190" i="12" s="1"/>
  <c r="E190" i="12"/>
  <c r="K181" i="11"/>
  <c r="N181" i="11" s="1"/>
  <c r="J181" i="11"/>
  <c r="M181" i="11" s="1"/>
  <c r="V188" i="11"/>
  <c r="W188" i="11" s="1"/>
  <c r="E188" i="11"/>
  <c r="I181" i="11"/>
  <c r="L181" i="11" s="1"/>
  <c r="U181" i="10"/>
  <c r="D175" i="10"/>
  <c r="I175" i="10"/>
  <c r="L175" i="10" s="1"/>
  <c r="J175" i="10"/>
  <c r="M175" i="10" s="1"/>
  <c r="U190" i="1"/>
  <c r="D184" i="1"/>
  <c r="P181" i="11" l="1"/>
  <c r="R181" i="11" s="1"/>
  <c r="C182" i="11" s="1"/>
  <c r="O181" i="11"/>
  <c r="O183" i="12"/>
  <c r="P183" i="12"/>
  <c r="R183" i="12" s="1"/>
  <c r="C184" i="12" s="1"/>
  <c r="Y190" i="12"/>
  <c r="G191" i="12" s="1"/>
  <c r="X190" i="12"/>
  <c r="F191" i="12" s="1"/>
  <c r="Y188" i="11"/>
  <c r="G189" i="11" s="1"/>
  <c r="X188" i="11"/>
  <c r="F189" i="11" s="1"/>
  <c r="K175" i="10"/>
  <c r="N175" i="10" s="1"/>
  <c r="V182" i="10"/>
  <c r="W182" i="10" s="1"/>
  <c r="E182" i="10"/>
  <c r="K184" i="1"/>
  <c r="N184" i="1"/>
  <c r="J184" i="1"/>
  <c r="M184" i="1" s="1"/>
  <c r="I184" i="1"/>
  <c r="L184" i="1" s="1"/>
  <c r="O184" i="1" s="1"/>
  <c r="Q184" i="1" s="1"/>
  <c r="V191" i="1"/>
  <c r="W191" i="1" s="1"/>
  <c r="E191" i="1"/>
  <c r="S181" i="11" l="1"/>
  <c r="Q181" i="11"/>
  <c r="B182" i="11" s="1"/>
  <c r="S183" i="12"/>
  <c r="Q183" i="12"/>
  <c r="B184" i="12" s="1"/>
  <c r="U188" i="11"/>
  <c r="D182" i="11"/>
  <c r="O175" i="10"/>
  <c r="P175" i="10"/>
  <c r="R175" i="10" s="1"/>
  <c r="C176" i="10" s="1"/>
  <c r="Y182" i="10"/>
  <c r="G183" i="10" s="1"/>
  <c r="X182" i="10"/>
  <c r="F183" i="10" s="1"/>
  <c r="P184" i="1"/>
  <c r="R184" i="1" s="1"/>
  <c r="B185" i="1"/>
  <c r="C185" i="1"/>
  <c r="X191" i="1"/>
  <c r="F192" i="1" s="1"/>
  <c r="Y191" i="1"/>
  <c r="G192" i="1" s="1"/>
  <c r="U190" i="12" l="1"/>
  <c r="D184" i="12"/>
  <c r="I184" i="12" s="1"/>
  <c r="L184" i="12" s="1"/>
  <c r="V189" i="11"/>
  <c r="W189" i="11" s="1"/>
  <c r="E189" i="11"/>
  <c r="K182" i="11"/>
  <c r="N182" i="11" s="1"/>
  <c r="J182" i="11"/>
  <c r="M182" i="11" s="1"/>
  <c r="I182" i="11"/>
  <c r="L182" i="11" s="1"/>
  <c r="Q175" i="10"/>
  <c r="B176" i="10" s="1"/>
  <c r="S175" i="10"/>
  <c r="S184" i="1"/>
  <c r="U191" i="1" s="1"/>
  <c r="J184" i="12" l="1"/>
  <c r="M184" i="12" s="1"/>
  <c r="O182" i="11"/>
  <c r="Q182" i="11" s="1"/>
  <c r="B183" i="11" s="1"/>
  <c r="P182" i="11"/>
  <c r="R182" i="11" s="1"/>
  <c r="C183" i="11" s="1"/>
  <c r="K184" i="12"/>
  <c r="N184" i="12" s="1"/>
  <c r="V191" i="12"/>
  <c r="W191" i="12" s="1"/>
  <c r="E191" i="12"/>
  <c r="X189" i="11"/>
  <c r="F190" i="11" s="1"/>
  <c r="Y189" i="11"/>
  <c r="G190" i="11" s="1"/>
  <c r="U182" i="10"/>
  <c r="D176" i="10"/>
  <c r="I176" i="10" s="1"/>
  <c r="L176" i="10" s="1"/>
  <c r="D185" i="1"/>
  <c r="V192" i="1"/>
  <c r="W192" i="1" s="1"/>
  <c r="E192" i="1"/>
  <c r="J176" i="10" l="1"/>
  <c r="M176" i="10" s="1"/>
  <c r="S182" i="11"/>
  <c r="O184" i="12"/>
  <c r="P184" i="12"/>
  <c r="R184" i="12" s="1"/>
  <c r="C185" i="12" s="1"/>
  <c r="Y191" i="12"/>
  <c r="G192" i="12" s="1"/>
  <c r="X191" i="12"/>
  <c r="F192" i="12" s="1"/>
  <c r="U189" i="11"/>
  <c r="D183" i="11"/>
  <c r="K176" i="10"/>
  <c r="N176" i="10" s="1"/>
  <c r="V183" i="10"/>
  <c r="W183" i="10" s="1"/>
  <c r="E183" i="10"/>
  <c r="K185" i="1"/>
  <c r="N185" i="1" s="1"/>
  <c r="J185" i="1"/>
  <c r="M185" i="1" s="1"/>
  <c r="I185" i="1"/>
  <c r="L185" i="1" s="1"/>
  <c r="X192" i="1"/>
  <c r="F193" i="1" s="1"/>
  <c r="Y192" i="1"/>
  <c r="G193" i="1" s="1"/>
  <c r="S184" i="12" l="1"/>
  <c r="Q184" i="12"/>
  <c r="B185" i="12" s="1"/>
  <c r="K183" i="11"/>
  <c r="N183" i="11" s="1"/>
  <c r="J183" i="11"/>
  <c r="M183" i="11" s="1"/>
  <c r="V190" i="11"/>
  <c r="W190" i="11" s="1"/>
  <c r="E190" i="11"/>
  <c r="I183" i="11"/>
  <c r="L183" i="11" s="1"/>
  <c r="O176" i="10"/>
  <c r="P176" i="10"/>
  <c r="R176" i="10" s="1"/>
  <c r="C177" i="10" s="1"/>
  <c r="Y183" i="10"/>
  <c r="G184" i="10" s="1"/>
  <c r="X183" i="10"/>
  <c r="F184" i="10" s="1"/>
  <c r="O185" i="1"/>
  <c r="Q185" i="1" s="1"/>
  <c r="B186" i="1" s="1"/>
  <c r="P185" i="1"/>
  <c r="R185" i="1" s="1"/>
  <c r="C186" i="1" s="1"/>
  <c r="O183" i="11" l="1"/>
  <c r="Q183" i="11" s="1"/>
  <c r="B184" i="11" s="1"/>
  <c r="U191" i="12"/>
  <c r="D185" i="12"/>
  <c r="I185" i="12"/>
  <c r="L185" i="12" s="1"/>
  <c r="J185" i="12"/>
  <c r="M185" i="12" s="1"/>
  <c r="X190" i="11"/>
  <c r="F191" i="11" s="1"/>
  <c r="Y190" i="11"/>
  <c r="G191" i="11" s="1"/>
  <c r="P183" i="11"/>
  <c r="R183" i="11" s="1"/>
  <c r="C184" i="11" s="1"/>
  <c r="Q176" i="10"/>
  <c r="B177" i="10" s="1"/>
  <c r="S176" i="10"/>
  <c r="S185" i="1"/>
  <c r="U192" i="1" s="1"/>
  <c r="K185" i="12" l="1"/>
  <c r="N185" i="12" s="1"/>
  <c r="V192" i="12"/>
  <c r="W192" i="12" s="1"/>
  <c r="E192" i="12"/>
  <c r="S183" i="11"/>
  <c r="U183" i="10"/>
  <c r="D177" i="10"/>
  <c r="D186" i="1"/>
  <c r="V193" i="1"/>
  <c r="W193" i="1" s="1"/>
  <c r="E193" i="1"/>
  <c r="O185" i="12" l="1"/>
  <c r="P185" i="12"/>
  <c r="R185" i="12" s="1"/>
  <c r="C186" i="12" s="1"/>
  <c r="X192" i="12"/>
  <c r="F193" i="12" s="1"/>
  <c r="Y192" i="12"/>
  <c r="G193" i="12" s="1"/>
  <c r="U190" i="11"/>
  <c r="D184" i="11"/>
  <c r="K177" i="10"/>
  <c r="N177" i="10"/>
  <c r="J177" i="10"/>
  <c r="M177" i="10" s="1"/>
  <c r="V184" i="10"/>
  <c r="W184" i="10" s="1"/>
  <c r="E184" i="10"/>
  <c r="I177" i="10"/>
  <c r="L177" i="10" s="1"/>
  <c r="K186" i="1"/>
  <c r="N186" i="1" s="1"/>
  <c r="J186" i="1"/>
  <c r="M186" i="1" s="1"/>
  <c r="I186" i="1"/>
  <c r="L186" i="1" s="1"/>
  <c r="X193" i="1"/>
  <c r="F194" i="1" s="1"/>
  <c r="Y193" i="1"/>
  <c r="G194" i="1" s="1"/>
  <c r="O186" i="1" l="1"/>
  <c r="Q186" i="1" s="1"/>
  <c r="O177" i="10"/>
  <c r="P177" i="10"/>
  <c r="R177" i="10" s="1"/>
  <c r="C178" i="10" s="1"/>
  <c r="S185" i="12"/>
  <c r="Q185" i="12"/>
  <c r="B186" i="12" s="1"/>
  <c r="K184" i="11"/>
  <c r="N184" i="11" s="1"/>
  <c r="J184" i="11"/>
  <c r="M184" i="11" s="1"/>
  <c r="I184" i="11"/>
  <c r="L184" i="11" s="1"/>
  <c r="V191" i="11"/>
  <c r="W191" i="11" s="1"/>
  <c r="E191" i="11"/>
  <c r="Y184" i="10"/>
  <c r="G185" i="10" s="1"/>
  <c r="X184" i="10"/>
  <c r="F185" i="10" s="1"/>
  <c r="Q177" i="10"/>
  <c r="B178" i="10" s="1"/>
  <c r="S177" i="10"/>
  <c r="P186" i="1"/>
  <c r="R186" i="1" s="1"/>
  <c r="C187" i="1" s="1"/>
  <c r="S186" i="1"/>
  <c r="B187" i="1"/>
  <c r="O184" i="11" l="1"/>
  <c r="Q184" i="11" s="1"/>
  <c r="B185" i="11" s="1"/>
  <c r="P184" i="11"/>
  <c r="R184" i="11" s="1"/>
  <c r="C185" i="11" s="1"/>
  <c r="U192" i="12"/>
  <c r="D186" i="12"/>
  <c r="X191" i="11"/>
  <c r="F192" i="11" s="1"/>
  <c r="Y191" i="11"/>
  <c r="G192" i="11" s="1"/>
  <c r="U184" i="10"/>
  <c r="D178" i="10"/>
  <c r="I178" i="10" s="1"/>
  <c r="L178" i="10" s="1"/>
  <c r="U193" i="1"/>
  <c r="D187" i="1"/>
  <c r="S184" i="11" l="1"/>
  <c r="D185" i="11" s="1"/>
  <c r="I185" i="11" s="1"/>
  <c r="L185" i="11" s="1"/>
  <c r="K186" i="12"/>
  <c r="N186" i="12" s="1"/>
  <c r="J186" i="12"/>
  <c r="M186" i="12" s="1"/>
  <c r="V193" i="12"/>
  <c r="W193" i="12" s="1"/>
  <c r="E193" i="12"/>
  <c r="I186" i="12"/>
  <c r="L186" i="12" s="1"/>
  <c r="U191" i="11"/>
  <c r="K178" i="10"/>
  <c r="N178" i="10" s="1"/>
  <c r="O178" i="10" s="1"/>
  <c r="J178" i="10"/>
  <c r="M178" i="10" s="1"/>
  <c r="V185" i="10"/>
  <c r="W185" i="10" s="1"/>
  <c r="E185" i="10"/>
  <c r="K187" i="1"/>
  <c r="N187" i="1" s="1"/>
  <c r="J187" i="1"/>
  <c r="M187" i="1" s="1"/>
  <c r="I187" i="1"/>
  <c r="L187" i="1" s="1"/>
  <c r="V194" i="1"/>
  <c r="W194" i="1" s="1"/>
  <c r="E194" i="1"/>
  <c r="O186" i="12" l="1"/>
  <c r="P186" i="12"/>
  <c r="R186" i="12" s="1"/>
  <c r="C187" i="12" s="1"/>
  <c r="X193" i="12"/>
  <c r="F194" i="12" s="1"/>
  <c r="Y193" i="12"/>
  <c r="G194" i="12" s="1"/>
  <c r="K185" i="11"/>
  <c r="N185" i="11" s="1"/>
  <c r="O185" i="11" s="1"/>
  <c r="J185" i="11"/>
  <c r="M185" i="11" s="1"/>
  <c r="V192" i="11"/>
  <c r="W192" i="11" s="1"/>
  <c r="E192" i="11"/>
  <c r="Q178" i="10"/>
  <c r="B179" i="10" s="1"/>
  <c r="P178" i="10"/>
  <c r="R178" i="10" s="1"/>
  <c r="C179" i="10" s="1"/>
  <c r="Y185" i="10"/>
  <c r="G186" i="10" s="1"/>
  <c r="X185" i="10"/>
  <c r="F186" i="10" s="1"/>
  <c r="O187" i="1"/>
  <c r="Q187" i="1" s="1"/>
  <c r="B188" i="1" s="1"/>
  <c r="P187" i="1"/>
  <c r="R187" i="1" s="1"/>
  <c r="C188" i="1" s="1"/>
  <c r="X194" i="1"/>
  <c r="F195" i="1" s="1"/>
  <c r="Y194" i="1"/>
  <c r="G195" i="1" s="1"/>
  <c r="P185" i="11" l="1"/>
  <c r="R185" i="11" s="1"/>
  <c r="C186" i="11" s="1"/>
  <c r="S186" i="12"/>
  <c r="Q186" i="12"/>
  <c r="B187" i="12" s="1"/>
  <c r="Q185" i="11"/>
  <c r="B186" i="11" s="1"/>
  <c r="X192" i="11"/>
  <c r="F193" i="11" s="1"/>
  <c r="Y192" i="11"/>
  <c r="G193" i="11" s="1"/>
  <c r="S178" i="10"/>
  <c r="S187" i="1"/>
  <c r="D188" i="1" s="1"/>
  <c r="U194" i="1" l="1"/>
  <c r="S185" i="11"/>
  <c r="U193" i="12"/>
  <c r="D187" i="12"/>
  <c r="U192" i="11"/>
  <c r="D186" i="11"/>
  <c r="U185" i="10"/>
  <c r="D179" i="10"/>
  <c r="K188" i="1"/>
  <c r="N188" i="1"/>
  <c r="I188" i="1"/>
  <c r="L188" i="1" s="1"/>
  <c r="O188" i="1" s="1"/>
  <c r="Q188" i="1" s="1"/>
  <c r="J188" i="1"/>
  <c r="M188" i="1" s="1"/>
  <c r="P188" i="1" s="1"/>
  <c r="R188" i="1" s="1"/>
  <c r="V195" i="1"/>
  <c r="W195" i="1" s="1"/>
  <c r="E195" i="1"/>
  <c r="K187" i="12" l="1"/>
  <c r="N187" i="12" s="1"/>
  <c r="V194" i="12"/>
  <c r="W194" i="12" s="1"/>
  <c r="E194" i="12"/>
  <c r="I187" i="12"/>
  <c r="L187" i="12" s="1"/>
  <c r="J187" i="12"/>
  <c r="M187" i="12" s="1"/>
  <c r="K186" i="11"/>
  <c r="N186" i="11" s="1"/>
  <c r="V193" i="11"/>
  <c r="W193" i="11" s="1"/>
  <c r="E193" i="11"/>
  <c r="J186" i="11"/>
  <c r="M186" i="11" s="1"/>
  <c r="I186" i="11"/>
  <c r="L186" i="11" s="1"/>
  <c r="K179" i="10"/>
  <c r="N179" i="10" s="1"/>
  <c r="J179" i="10"/>
  <c r="M179" i="10" s="1"/>
  <c r="I179" i="10"/>
  <c r="L179" i="10" s="1"/>
  <c r="V186" i="10"/>
  <c r="W186" i="10" s="1"/>
  <c r="E186" i="10"/>
  <c r="C189" i="1"/>
  <c r="X195" i="1"/>
  <c r="F196" i="1" s="1"/>
  <c r="Y195" i="1"/>
  <c r="G196" i="1" s="1"/>
  <c r="B189" i="1"/>
  <c r="O186" i="11" l="1"/>
  <c r="Q186" i="11" s="1"/>
  <c r="B187" i="11" s="1"/>
  <c r="P186" i="11"/>
  <c r="R186" i="11" s="1"/>
  <c r="C187" i="11" s="1"/>
  <c r="Y194" i="12"/>
  <c r="G195" i="12" s="1"/>
  <c r="X194" i="12"/>
  <c r="F195" i="12" s="1"/>
  <c r="O187" i="12"/>
  <c r="P187" i="12"/>
  <c r="R187" i="12" s="1"/>
  <c r="C188" i="12" s="1"/>
  <c r="X193" i="11"/>
  <c r="F194" i="11" s="1"/>
  <c r="Y193" i="11"/>
  <c r="G194" i="11" s="1"/>
  <c r="O179" i="10"/>
  <c r="P179" i="10"/>
  <c r="R179" i="10" s="1"/>
  <c r="C180" i="10" s="1"/>
  <c r="Y186" i="10"/>
  <c r="G187" i="10" s="1"/>
  <c r="X186" i="10"/>
  <c r="F187" i="10" s="1"/>
  <c r="S188" i="1"/>
  <c r="U195" i="1" s="1"/>
  <c r="S186" i="11" l="1"/>
  <c r="U193" i="11" s="1"/>
  <c r="S187" i="12"/>
  <c r="Q187" i="12"/>
  <c r="B188" i="12" s="1"/>
  <c r="Q179" i="10"/>
  <c r="B180" i="10" s="1"/>
  <c r="S179" i="10"/>
  <c r="D189" i="1"/>
  <c r="V196" i="1"/>
  <c r="W196" i="1" s="1"/>
  <c r="E196" i="1"/>
  <c r="D187" i="11" l="1"/>
  <c r="U194" i="12"/>
  <c r="D188" i="12"/>
  <c r="V194" i="11"/>
  <c r="W194" i="11" s="1"/>
  <c r="E194" i="11"/>
  <c r="K187" i="11"/>
  <c r="N187" i="11" s="1"/>
  <c r="J187" i="11"/>
  <c r="M187" i="11" s="1"/>
  <c r="I187" i="11"/>
  <c r="L187" i="11" s="1"/>
  <c r="U186" i="10"/>
  <c r="D180" i="10"/>
  <c r="I180" i="10"/>
  <c r="L180" i="10" s="1"/>
  <c r="J180" i="10"/>
  <c r="M180" i="10" s="1"/>
  <c r="K189" i="1"/>
  <c r="N189" i="1"/>
  <c r="I189" i="1"/>
  <c r="L189" i="1" s="1"/>
  <c r="J189" i="1"/>
  <c r="M189" i="1" s="1"/>
  <c r="P189" i="1" s="1"/>
  <c r="R189" i="1" s="1"/>
  <c r="Y196" i="1"/>
  <c r="G197" i="1" s="1"/>
  <c r="X196" i="1"/>
  <c r="F197" i="1" s="1"/>
  <c r="O189" i="1" l="1"/>
  <c r="Q189" i="1" s="1"/>
  <c r="K188" i="12"/>
  <c r="N188" i="12" s="1"/>
  <c r="J188" i="12"/>
  <c r="M188" i="12" s="1"/>
  <c r="V195" i="12"/>
  <c r="W195" i="12" s="1"/>
  <c r="E195" i="12"/>
  <c r="I188" i="12"/>
  <c r="L188" i="12" s="1"/>
  <c r="P187" i="11"/>
  <c r="R187" i="11" s="1"/>
  <c r="C188" i="11" s="1"/>
  <c r="O187" i="11"/>
  <c r="X194" i="11"/>
  <c r="F195" i="11" s="1"/>
  <c r="Y194" i="11"/>
  <c r="G195" i="11" s="1"/>
  <c r="K180" i="10"/>
  <c r="N180" i="10" s="1"/>
  <c r="V187" i="10"/>
  <c r="W187" i="10" s="1"/>
  <c r="E187" i="10"/>
  <c r="C190" i="1"/>
  <c r="Y195" i="12" l="1"/>
  <c r="G196" i="12" s="1"/>
  <c r="X195" i="12"/>
  <c r="F196" i="12" s="1"/>
  <c r="O188" i="12"/>
  <c r="P188" i="12"/>
  <c r="R188" i="12" s="1"/>
  <c r="C189" i="12" s="1"/>
  <c r="S187" i="11"/>
  <c r="Q187" i="11"/>
  <c r="B188" i="11" s="1"/>
  <c r="O180" i="10"/>
  <c r="P180" i="10"/>
  <c r="R180" i="10" s="1"/>
  <c r="C181" i="10" s="1"/>
  <c r="X187" i="10"/>
  <c r="F188" i="10" s="1"/>
  <c r="Y187" i="10"/>
  <c r="G188" i="10" s="1"/>
  <c r="B190" i="1"/>
  <c r="S189" i="1"/>
  <c r="S188" i="12" l="1"/>
  <c r="Q188" i="12"/>
  <c r="B189" i="12" s="1"/>
  <c r="U194" i="11"/>
  <c r="D188" i="11"/>
  <c r="Q180" i="10"/>
  <c r="B181" i="10" s="1"/>
  <c r="S180" i="10"/>
  <c r="U196" i="1"/>
  <c r="D190" i="1"/>
  <c r="U195" i="12" l="1"/>
  <c r="D189" i="12"/>
  <c r="K188" i="11"/>
  <c r="N188" i="11" s="1"/>
  <c r="J188" i="11"/>
  <c r="M188" i="11" s="1"/>
  <c r="V195" i="11"/>
  <c r="W195" i="11" s="1"/>
  <c r="E195" i="11"/>
  <c r="I188" i="11"/>
  <c r="L188" i="11" s="1"/>
  <c r="U187" i="10"/>
  <c r="D181" i="10"/>
  <c r="I181" i="10"/>
  <c r="L181" i="10" s="1"/>
  <c r="J181" i="10"/>
  <c r="M181" i="10" s="1"/>
  <c r="K190" i="1"/>
  <c r="N190" i="1" s="1"/>
  <c r="J190" i="1"/>
  <c r="M190" i="1" s="1"/>
  <c r="I190" i="1"/>
  <c r="L190" i="1" s="1"/>
  <c r="V197" i="1"/>
  <c r="W197" i="1" s="1"/>
  <c r="E197" i="1"/>
  <c r="O188" i="11" l="1"/>
  <c r="P188" i="11"/>
  <c r="R188" i="11" s="1"/>
  <c r="C189" i="11" s="1"/>
  <c r="K189" i="12"/>
  <c r="N189" i="12" s="1"/>
  <c r="J189" i="12"/>
  <c r="M189" i="12" s="1"/>
  <c r="V196" i="12"/>
  <c r="W196" i="12" s="1"/>
  <c r="E196" i="12"/>
  <c r="I189" i="12"/>
  <c r="L189" i="12" s="1"/>
  <c r="X195" i="11"/>
  <c r="F196" i="11" s="1"/>
  <c r="Y195" i="11"/>
  <c r="G196" i="11" s="1"/>
  <c r="Q188" i="11"/>
  <c r="B189" i="11" s="1"/>
  <c r="K181" i="10"/>
  <c r="N181" i="10"/>
  <c r="O181" i="10" s="1"/>
  <c r="V188" i="10"/>
  <c r="W188" i="10" s="1"/>
  <c r="E188" i="10"/>
  <c r="P190" i="1"/>
  <c r="R190" i="1" s="1"/>
  <c r="C191" i="1" s="1"/>
  <c r="O190" i="1"/>
  <c r="Q190" i="1" s="1"/>
  <c r="X197" i="1"/>
  <c r="F198" i="1" s="1"/>
  <c r="Y197" i="1"/>
  <c r="G198" i="1" s="1"/>
  <c r="S188" i="11" l="1"/>
  <c r="U195" i="11" s="1"/>
  <c r="O189" i="12"/>
  <c r="X196" i="12"/>
  <c r="F197" i="12" s="1"/>
  <c r="Y196" i="12"/>
  <c r="G197" i="12" s="1"/>
  <c r="P189" i="12"/>
  <c r="R189" i="12" s="1"/>
  <c r="C190" i="12" s="1"/>
  <c r="Q181" i="10"/>
  <c r="B182" i="10" s="1"/>
  <c r="P181" i="10"/>
  <c r="R181" i="10" s="1"/>
  <c r="C182" i="10" s="1"/>
  <c r="Y188" i="10"/>
  <c r="G189" i="10" s="1"/>
  <c r="X188" i="10"/>
  <c r="F189" i="10" s="1"/>
  <c r="B191" i="1"/>
  <c r="S190" i="1"/>
  <c r="D189" i="11" l="1"/>
  <c r="J189" i="11" s="1"/>
  <c r="M189" i="11" s="1"/>
  <c r="S189" i="12"/>
  <c r="Q189" i="12"/>
  <c r="B190" i="12" s="1"/>
  <c r="V196" i="11"/>
  <c r="W196" i="11" s="1"/>
  <c r="E196" i="11"/>
  <c r="S181" i="10"/>
  <c r="U197" i="1"/>
  <c r="D191" i="1"/>
  <c r="I189" i="11" l="1"/>
  <c r="L189" i="11" s="1"/>
  <c r="K189" i="11"/>
  <c r="N189" i="11" s="1"/>
  <c r="P189" i="11" s="1"/>
  <c r="R189" i="11" s="1"/>
  <c r="C190" i="11" s="1"/>
  <c r="U196" i="12"/>
  <c r="D190" i="12"/>
  <c r="X196" i="11"/>
  <c r="F197" i="11" s="1"/>
  <c r="Y196" i="11"/>
  <c r="G197" i="11" s="1"/>
  <c r="U188" i="10"/>
  <c r="D182" i="10"/>
  <c r="K191" i="1"/>
  <c r="N191" i="1" s="1"/>
  <c r="J191" i="1"/>
  <c r="M191" i="1" s="1"/>
  <c r="I191" i="1"/>
  <c r="L191" i="1" s="1"/>
  <c r="V198" i="1"/>
  <c r="W198" i="1" s="1"/>
  <c r="E198" i="1"/>
  <c r="O189" i="11" l="1"/>
  <c r="K190" i="12"/>
  <c r="N190" i="12" s="1"/>
  <c r="V197" i="12"/>
  <c r="W197" i="12" s="1"/>
  <c r="E197" i="12"/>
  <c r="J190" i="12"/>
  <c r="M190" i="12" s="1"/>
  <c r="I190" i="12"/>
  <c r="L190" i="12" s="1"/>
  <c r="K182" i="10"/>
  <c r="N182" i="10" s="1"/>
  <c r="J182" i="10"/>
  <c r="M182" i="10" s="1"/>
  <c r="I182" i="10"/>
  <c r="L182" i="10" s="1"/>
  <c r="V189" i="10"/>
  <c r="W189" i="10" s="1"/>
  <c r="E189" i="10"/>
  <c r="O191" i="1"/>
  <c r="Q191" i="1" s="1"/>
  <c r="P191" i="1"/>
  <c r="R191" i="1" s="1"/>
  <c r="C192" i="1" s="1"/>
  <c r="Y198" i="1"/>
  <c r="G199" i="1" s="1"/>
  <c r="X198" i="1"/>
  <c r="F199" i="1" s="1"/>
  <c r="Q189" i="11" l="1"/>
  <c r="B190" i="11" s="1"/>
  <c r="S189" i="11"/>
  <c r="Y197" i="12"/>
  <c r="G198" i="12" s="1"/>
  <c r="X197" i="12"/>
  <c r="F198" i="12" s="1"/>
  <c r="P190" i="12"/>
  <c r="R190" i="12" s="1"/>
  <c r="C191" i="12" s="1"/>
  <c r="O190" i="12"/>
  <c r="P182" i="10"/>
  <c r="R182" i="10" s="1"/>
  <c r="C183" i="10" s="1"/>
  <c r="O182" i="10"/>
  <c r="Y189" i="10"/>
  <c r="G190" i="10" s="1"/>
  <c r="X189" i="10"/>
  <c r="F190" i="10" s="1"/>
  <c r="B192" i="1"/>
  <c r="S191" i="1"/>
  <c r="D190" i="11" l="1"/>
  <c r="U196" i="11"/>
  <c r="S190" i="12"/>
  <c r="Q190" i="12"/>
  <c r="B191" i="12" s="1"/>
  <c r="Q182" i="10"/>
  <c r="B183" i="10" s="1"/>
  <c r="S182" i="10"/>
  <c r="U198" i="1"/>
  <c r="D192" i="1"/>
  <c r="I192" i="1" s="1"/>
  <c r="L192" i="1" s="1"/>
  <c r="V197" i="11" l="1"/>
  <c r="W197" i="11" s="1"/>
  <c r="E197" i="11"/>
  <c r="J190" i="11"/>
  <c r="M190" i="11" s="1"/>
  <c r="I190" i="11"/>
  <c r="L190" i="11" s="1"/>
  <c r="K190" i="11"/>
  <c r="N190" i="11" s="1"/>
  <c r="U197" i="12"/>
  <c r="D191" i="12"/>
  <c r="U189" i="10"/>
  <c r="D183" i="10"/>
  <c r="J183" i="10" s="1"/>
  <c r="M183" i="10" s="1"/>
  <c r="K192" i="1"/>
  <c r="N192" i="1" s="1"/>
  <c r="O192" i="1" s="1"/>
  <c r="Q192" i="1" s="1"/>
  <c r="J192" i="1"/>
  <c r="M192" i="1" s="1"/>
  <c r="E199" i="1"/>
  <c r="V199" i="1"/>
  <c r="W199" i="1" s="1"/>
  <c r="P190" i="11" l="1"/>
  <c r="R190" i="11" s="1"/>
  <c r="C191" i="11" s="1"/>
  <c r="O190" i="11"/>
  <c r="Y197" i="11"/>
  <c r="G198" i="11" s="1"/>
  <c r="X197" i="11"/>
  <c r="F198" i="11" s="1"/>
  <c r="I183" i="10"/>
  <c r="L183" i="10" s="1"/>
  <c r="K191" i="12"/>
  <c r="N191" i="12" s="1"/>
  <c r="J191" i="12"/>
  <c r="M191" i="12" s="1"/>
  <c r="V198" i="12"/>
  <c r="W198" i="12" s="1"/>
  <c r="E198" i="12"/>
  <c r="I191" i="12"/>
  <c r="L191" i="12" s="1"/>
  <c r="K183" i="10"/>
  <c r="N183" i="10" s="1"/>
  <c r="V190" i="10"/>
  <c r="W190" i="10" s="1"/>
  <c r="E190" i="10"/>
  <c r="P192" i="1"/>
  <c r="R192" i="1" s="1"/>
  <c r="C193" i="1" s="1"/>
  <c r="Y199" i="1"/>
  <c r="G200" i="1" s="1"/>
  <c r="X199" i="1"/>
  <c r="F200" i="1" s="1"/>
  <c r="B193" i="1"/>
  <c r="S192" i="1" l="1"/>
  <c r="Q190" i="11"/>
  <c r="B191" i="11" s="1"/>
  <c r="S190" i="11"/>
  <c r="O191" i="12"/>
  <c r="Y198" i="12"/>
  <c r="G199" i="12" s="1"/>
  <c r="X198" i="12"/>
  <c r="F199" i="12" s="1"/>
  <c r="P191" i="12"/>
  <c r="R191" i="12" s="1"/>
  <c r="C192" i="12" s="1"/>
  <c r="O183" i="10"/>
  <c r="P183" i="10"/>
  <c r="R183" i="10" s="1"/>
  <c r="C184" i="10" s="1"/>
  <c r="Y190" i="10"/>
  <c r="G191" i="10" s="1"/>
  <c r="X190" i="10"/>
  <c r="F191" i="10" s="1"/>
  <c r="U199" i="1"/>
  <c r="D193" i="1"/>
  <c r="U197" i="11" l="1"/>
  <c r="D191" i="11"/>
  <c r="S191" i="12"/>
  <c r="Q191" i="12"/>
  <c r="B192" i="12" s="1"/>
  <c r="Q183" i="10"/>
  <c r="B184" i="10" s="1"/>
  <c r="S183" i="10"/>
  <c r="K193" i="1"/>
  <c r="N193" i="1"/>
  <c r="J193" i="1"/>
  <c r="M193" i="1" s="1"/>
  <c r="I193" i="1"/>
  <c r="L193" i="1" s="1"/>
  <c r="V200" i="1"/>
  <c r="W200" i="1" s="1"/>
  <c r="E200" i="1"/>
  <c r="O193" i="1" l="1"/>
  <c r="Q193" i="1" s="1"/>
  <c r="P193" i="1"/>
  <c r="R193" i="1" s="1"/>
  <c r="J191" i="11"/>
  <c r="M191" i="11" s="1"/>
  <c r="K191" i="11"/>
  <c r="N191" i="11" s="1"/>
  <c r="I191" i="11"/>
  <c r="L191" i="11" s="1"/>
  <c r="V198" i="11"/>
  <c r="W198" i="11" s="1"/>
  <c r="E198" i="11"/>
  <c r="U198" i="12"/>
  <c r="D192" i="12"/>
  <c r="J192" i="12" s="1"/>
  <c r="M192" i="12" s="1"/>
  <c r="U190" i="10"/>
  <c r="D184" i="10"/>
  <c r="J184" i="10" s="1"/>
  <c r="M184" i="10" s="1"/>
  <c r="C194" i="1"/>
  <c r="S193" i="1"/>
  <c r="X200" i="1"/>
  <c r="F201" i="1" s="1"/>
  <c r="Y200" i="1"/>
  <c r="G201" i="1" s="1"/>
  <c r="P191" i="11" l="1"/>
  <c r="R191" i="11" s="1"/>
  <c r="C192" i="11" s="1"/>
  <c r="O191" i="11"/>
  <c r="S191" i="11" s="1"/>
  <c r="U198" i="11" s="1"/>
  <c r="Y198" i="11"/>
  <c r="G199" i="11" s="1"/>
  <c r="X198" i="11"/>
  <c r="F199" i="11" s="1"/>
  <c r="I184" i="10"/>
  <c r="L184" i="10" s="1"/>
  <c r="K192" i="12"/>
  <c r="N192" i="12" s="1"/>
  <c r="P192" i="12" s="1"/>
  <c r="R192" i="12" s="1"/>
  <c r="C193" i="12" s="1"/>
  <c r="V199" i="12"/>
  <c r="W199" i="12" s="1"/>
  <c r="E199" i="12"/>
  <c r="I192" i="12"/>
  <c r="L192" i="12" s="1"/>
  <c r="K184" i="10"/>
  <c r="N184" i="10" s="1"/>
  <c r="V191" i="10"/>
  <c r="W191" i="10" s="1"/>
  <c r="E191" i="10"/>
  <c r="B194" i="1"/>
  <c r="U200" i="1"/>
  <c r="D194" i="1"/>
  <c r="O184" i="10" l="1"/>
  <c r="D192" i="11"/>
  <c r="Q191" i="11"/>
  <c r="B192" i="11" s="1"/>
  <c r="J192" i="11" s="1"/>
  <c r="M192" i="11" s="1"/>
  <c r="X199" i="12"/>
  <c r="F200" i="12" s="1"/>
  <c r="Y199" i="12"/>
  <c r="G200" i="12" s="1"/>
  <c r="O192" i="12"/>
  <c r="V199" i="11"/>
  <c r="W199" i="11" s="1"/>
  <c r="E199" i="11"/>
  <c r="Q184" i="10"/>
  <c r="B185" i="10" s="1"/>
  <c r="P184" i="10"/>
  <c r="R184" i="10" s="1"/>
  <c r="C185" i="10" s="1"/>
  <c r="Y191" i="10"/>
  <c r="G192" i="10" s="1"/>
  <c r="X191" i="10"/>
  <c r="F192" i="10" s="1"/>
  <c r="K194" i="1"/>
  <c r="N194" i="1" s="1"/>
  <c r="I194" i="1"/>
  <c r="L194" i="1" s="1"/>
  <c r="J194" i="1"/>
  <c r="M194" i="1" s="1"/>
  <c r="V201" i="1"/>
  <c r="W201" i="1" s="1"/>
  <c r="E201" i="1"/>
  <c r="K192" i="11" l="1"/>
  <c r="N192" i="11" s="1"/>
  <c r="I192" i="11"/>
  <c r="L192" i="11" s="1"/>
  <c r="O192" i="11" s="1"/>
  <c r="P192" i="11"/>
  <c r="R192" i="11" s="1"/>
  <c r="C193" i="11" s="1"/>
  <c r="S192" i="12"/>
  <c r="Q192" i="12"/>
  <c r="B193" i="12" s="1"/>
  <c r="X199" i="11"/>
  <c r="F200" i="11" s="1"/>
  <c r="Y199" i="11"/>
  <c r="G200" i="11" s="1"/>
  <c r="S184" i="10"/>
  <c r="O194" i="1"/>
  <c r="Q194" i="1" s="1"/>
  <c r="P194" i="1"/>
  <c r="R194" i="1" s="1"/>
  <c r="C195" i="1" s="1"/>
  <c r="X201" i="1"/>
  <c r="F202" i="1" s="1"/>
  <c r="Y201" i="1"/>
  <c r="G202" i="1" s="1"/>
  <c r="S192" i="11" l="1"/>
  <c r="U199" i="11" s="1"/>
  <c r="Q192" i="11"/>
  <c r="B193" i="11" s="1"/>
  <c r="U199" i="12"/>
  <c r="D193" i="12"/>
  <c r="U191" i="10"/>
  <c r="D185" i="10"/>
  <c r="B195" i="1"/>
  <c r="S194" i="1"/>
  <c r="D193" i="11" l="1"/>
  <c r="I193" i="11" s="1"/>
  <c r="L193" i="11" s="1"/>
  <c r="V200" i="12"/>
  <c r="W200" i="12" s="1"/>
  <c r="E200" i="12"/>
  <c r="K193" i="12"/>
  <c r="N193" i="12" s="1"/>
  <c r="J193" i="12"/>
  <c r="M193" i="12" s="1"/>
  <c r="I193" i="12"/>
  <c r="L193" i="12" s="1"/>
  <c r="V200" i="11"/>
  <c r="W200" i="11" s="1"/>
  <c r="E200" i="11"/>
  <c r="K193" i="11"/>
  <c r="N193" i="11" s="1"/>
  <c r="O193" i="11" s="1"/>
  <c r="J193" i="11"/>
  <c r="M193" i="11" s="1"/>
  <c r="K185" i="10"/>
  <c r="N185" i="10"/>
  <c r="J185" i="10"/>
  <c r="M185" i="10" s="1"/>
  <c r="P185" i="10" s="1"/>
  <c r="R185" i="10" s="1"/>
  <c r="C186" i="10" s="1"/>
  <c r="I185" i="10"/>
  <c r="L185" i="10" s="1"/>
  <c r="O185" i="10" s="1"/>
  <c r="V192" i="10"/>
  <c r="W192" i="10" s="1"/>
  <c r="E192" i="10"/>
  <c r="U201" i="1"/>
  <c r="D195" i="1"/>
  <c r="P193" i="12" l="1"/>
  <c r="R193" i="12" s="1"/>
  <c r="C194" i="12" s="1"/>
  <c r="O193" i="12"/>
  <c r="Y200" i="12"/>
  <c r="G201" i="12" s="1"/>
  <c r="X200" i="12"/>
  <c r="F201" i="12" s="1"/>
  <c r="Q193" i="11"/>
  <c r="B194" i="11" s="1"/>
  <c r="P193" i="11"/>
  <c r="R193" i="11" s="1"/>
  <c r="C194" i="11" s="1"/>
  <c r="X200" i="11"/>
  <c r="F201" i="11" s="1"/>
  <c r="Y200" i="11"/>
  <c r="G201" i="11" s="1"/>
  <c r="Q185" i="10"/>
  <c r="B186" i="10" s="1"/>
  <c r="S185" i="10"/>
  <c r="Y192" i="10"/>
  <c r="G193" i="10" s="1"/>
  <c r="X192" i="10"/>
  <c r="F193" i="10" s="1"/>
  <c r="K195" i="1"/>
  <c r="N195" i="1"/>
  <c r="J195" i="1"/>
  <c r="M195" i="1" s="1"/>
  <c r="I195" i="1"/>
  <c r="L195" i="1" s="1"/>
  <c r="V202" i="1"/>
  <c r="W202" i="1" s="1"/>
  <c r="E202" i="1"/>
  <c r="O195" i="1" l="1"/>
  <c r="Q195" i="1" s="1"/>
  <c r="S193" i="12"/>
  <c r="Q193" i="12"/>
  <c r="B194" i="12" s="1"/>
  <c r="S193" i="11"/>
  <c r="U192" i="10"/>
  <c r="D186" i="10"/>
  <c r="I186" i="10" s="1"/>
  <c r="L186" i="10" s="1"/>
  <c r="P195" i="1"/>
  <c r="R195" i="1" s="1"/>
  <c r="B196" i="1"/>
  <c r="Y202" i="1"/>
  <c r="G203" i="1" s="1"/>
  <c r="X202" i="1"/>
  <c r="F203" i="1" s="1"/>
  <c r="U200" i="12" l="1"/>
  <c r="D194" i="12"/>
  <c r="U200" i="11"/>
  <c r="D194" i="11"/>
  <c r="V193" i="10"/>
  <c r="W193" i="10" s="1"/>
  <c r="E193" i="10"/>
  <c r="K186" i="10"/>
  <c r="N186" i="10" s="1"/>
  <c r="O186" i="10" s="1"/>
  <c r="J186" i="10"/>
  <c r="M186" i="10" s="1"/>
  <c r="C196" i="1"/>
  <c r="S195" i="1"/>
  <c r="K194" i="12" l="1"/>
  <c r="N194" i="12" s="1"/>
  <c r="J194" i="12"/>
  <c r="M194" i="12" s="1"/>
  <c r="I194" i="12"/>
  <c r="L194" i="12" s="1"/>
  <c r="V201" i="12"/>
  <c r="W201" i="12" s="1"/>
  <c r="E201" i="12"/>
  <c r="K194" i="11"/>
  <c r="N194" i="11" s="1"/>
  <c r="J194" i="11"/>
  <c r="M194" i="11" s="1"/>
  <c r="I194" i="11"/>
  <c r="L194" i="11" s="1"/>
  <c r="V201" i="11"/>
  <c r="W201" i="11" s="1"/>
  <c r="E201" i="11"/>
  <c r="Q186" i="10"/>
  <c r="B187" i="10" s="1"/>
  <c r="Y193" i="10"/>
  <c r="G194" i="10" s="1"/>
  <c r="X193" i="10"/>
  <c r="F194" i="10" s="1"/>
  <c r="P186" i="10"/>
  <c r="R186" i="10" s="1"/>
  <c r="C187" i="10" s="1"/>
  <c r="U202" i="1"/>
  <c r="D196" i="1"/>
  <c r="O194" i="12" l="1"/>
  <c r="P194" i="12"/>
  <c r="R194" i="12" s="1"/>
  <c r="C195" i="12" s="1"/>
  <c r="Y201" i="12"/>
  <c r="G202" i="12" s="1"/>
  <c r="X201" i="12"/>
  <c r="F202" i="12" s="1"/>
  <c r="P194" i="11"/>
  <c r="R194" i="11" s="1"/>
  <c r="C195" i="11" s="1"/>
  <c r="O194" i="11"/>
  <c r="X201" i="11"/>
  <c r="F202" i="11" s="1"/>
  <c r="Y201" i="11"/>
  <c r="G202" i="11" s="1"/>
  <c r="S186" i="10"/>
  <c r="K196" i="1"/>
  <c r="N196" i="1" s="1"/>
  <c r="J196" i="1"/>
  <c r="M196" i="1" s="1"/>
  <c r="I196" i="1"/>
  <c r="L196" i="1" s="1"/>
  <c r="V203" i="1"/>
  <c r="W203" i="1" s="1"/>
  <c r="E203" i="1"/>
  <c r="S194" i="12" l="1"/>
  <c r="Q194" i="12"/>
  <c r="B195" i="12" s="1"/>
  <c r="Q194" i="11"/>
  <c r="B195" i="11" s="1"/>
  <c r="S194" i="11"/>
  <c r="U193" i="10"/>
  <c r="D187" i="10"/>
  <c r="O196" i="1"/>
  <c r="Q196" i="1" s="1"/>
  <c r="P196" i="1"/>
  <c r="R196" i="1" s="1"/>
  <c r="C197" i="1" s="1"/>
  <c r="X203" i="1"/>
  <c r="F204" i="1" s="1"/>
  <c r="Y203" i="1"/>
  <c r="G204" i="1" s="1"/>
  <c r="U201" i="12" l="1"/>
  <c r="D195" i="12"/>
  <c r="U201" i="11"/>
  <c r="D195" i="11"/>
  <c r="I195" i="11" s="1"/>
  <c r="L195" i="11" s="1"/>
  <c r="K187" i="10"/>
  <c r="N187" i="10" s="1"/>
  <c r="J187" i="10"/>
  <c r="M187" i="10" s="1"/>
  <c r="I187" i="10"/>
  <c r="L187" i="10" s="1"/>
  <c r="V194" i="10"/>
  <c r="W194" i="10" s="1"/>
  <c r="E194" i="10"/>
  <c r="B197" i="1"/>
  <c r="S196" i="1"/>
  <c r="K195" i="12" l="1"/>
  <c r="N195" i="12" s="1"/>
  <c r="J195" i="12"/>
  <c r="M195" i="12" s="1"/>
  <c r="V202" i="12"/>
  <c r="W202" i="12" s="1"/>
  <c r="E202" i="12"/>
  <c r="I195" i="12"/>
  <c r="L195" i="12" s="1"/>
  <c r="K195" i="11"/>
  <c r="N195" i="11" s="1"/>
  <c r="O195" i="11" s="1"/>
  <c r="J195" i="11"/>
  <c r="M195" i="11" s="1"/>
  <c r="V202" i="11"/>
  <c r="W202" i="11" s="1"/>
  <c r="E202" i="11"/>
  <c r="P187" i="10"/>
  <c r="R187" i="10" s="1"/>
  <c r="C188" i="10" s="1"/>
  <c r="O187" i="10"/>
  <c r="X194" i="10"/>
  <c r="F195" i="10" s="1"/>
  <c r="Y194" i="10"/>
  <c r="G195" i="10" s="1"/>
  <c r="D197" i="1"/>
  <c r="J197" i="1" s="1"/>
  <c r="M197" i="1" s="1"/>
  <c r="U203" i="1"/>
  <c r="X202" i="12" l="1"/>
  <c r="F203" i="12" s="1"/>
  <c r="Y202" i="12"/>
  <c r="G203" i="12" s="1"/>
  <c r="O195" i="12"/>
  <c r="P195" i="12"/>
  <c r="R195" i="12" s="1"/>
  <c r="C196" i="12" s="1"/>
  <c r="Q195" i="11"/>
  <c r="B196" i="11" s="1"/>
  <c r="P195" i="11"/>
  <c r="R195" i="11" s="1"/>
  <c r="C196" i="11" s="1"/>
  <c r="Y202" i="11"/>
  <c r="G203" i="11" s="1"/>
  <c r="X202" i="11"/>
  <c r="F203" i="11" s="1"/>
  <c r="Q187" i="10"/>
  <c r="B188" i="10" s="1"/>
  <c r="S187" i="10"/>
  <c r="K197" i="1"/>
  <c r="N197" i="1"/>
  <c r="P197" i="1" s="1"/>
  <c r="R197" i="1" s="1"/>
  <c r="C198" i="1" s="1"/>
  <c r="I197" i="1"/>
  <c r="L197" i="1" s="1"/>
  <c r="V204" i="1"/>
  <c r="W204" i="1" s="1"/>
  <c r="E204" i="1"/>
  <c r="S195" i="12" l="1"/>
  <c r="Q195" i="12"/>
  <c r="B196" i="12" s="1"/>
  <c r="S195" i="11"/>
  <c r="U194" i="10"/>
  <c r="D188" i="10"/>
  <c r="I188" i="10"/>
  <c r="L188" i="10" s="1"/>
  <c r="O197" i="1"/>
  <c r="Q197" i="1" s="1"/>
  <c r="B198" i="1" s="1"/>
  <c r="Y204" i="1"/>
  <c r="G205" i="1" s="1"/>
  <c r="X204" i="1"/>
  <c r="F205" i="1" s="1"/>
  <c r="S197" i="1" l="1"/>
  <c r="U202" i="12"/>
  <c r="D196" i="12"/>
  <c r="J196" i="12"/>
  <c r="M196" i="12" s="1"/>
  <c r="U202" i="11"/>
  <c r="D196" i="11"/>
  <c r="K188" i="10"/>
  <c r="N188" i="10" s="1"/>
  <c r="O188" i="10" s="1"/>
  <c r="J188" i="10"/>
  <c r="M188" i="10" s="1"/>
  <c r="V195" i="10"/>
  <c r="W195" i="10" s="1"/>
  <c r="E195" i="10"/>
  <c r="D198" i="1"/>
  <c r="U204" i="1"/>
  <c r="P188" i="10" l="1"/>
  <c r="R188" i="10" s="1"/>
  <c r="C189" i="10" s="1"/>
  <c r="K196" i="12"/>
  <c r="N196" i="12" s="1"/>
  <c r="P196" i="12" s="1"/>
  <c r="R196" i="12" s="1"/>
  <c r="C197" i="12" s="1"/>
  <c r="V203" i="12"/>
  <c r="W203" i="12" s="1"/>
  <c r="E203" i="12"/>
  <c r="I196" i="12"/>
  <c r="L196" i="12" s="1"/>
  <c r="K196" i="11"/>
  <c r="N196" i="11" s="1"/>
  <c r="I196" i="11"/>
  <c r="L196" i="11" s="1"/>
  <c r="J196" i="11"/>
  <c r="M196" i="11" s="1"/>
  <c r="V203" i="11"/>
  <c r="W203" i="11" s="1"/>
  <c r="E203" i="11"/>
  <c r="Q188" i="10"/>
  <c r="B189" i="10" s="1"/>
  <c r="S188" i="10"/>
  <c r="X195" i="10"/>
  <c r="F196" i="10" s="1"/>
  <c r="Y195" i="10"/>
  <c r="G196" i="10" s="1"/>
  <c r="K198" i="1"/>
  <c r="N198" i="1" s="1"/>
  <c r="J198" i="1"/>
  <c r="M198" i="1" s="1"/>
  <c r="I198" i="1"/>
  <c r="L198" i="1" s="1"/>
  <c r="E205" i="1"/>
  <c r="V205" i="1"/>
  <c r="W205" i="1" s="1"/>
  <c r="O196" i="12" l="1"/>
  <c r="Y203" i="12"/>
  <c r="G204" i="12" s="1"/>
  <c r="X203" i="12"/>
  <c r="F204" i="12" s="1"/>
  <c r="O196" i="11"/>
  <c r="P196" i="11"/>
  <c r="R196" i="11" s="1"/>
  <c r="C197" i="11" s="1"/>
  <c r="X203" i="11"/>
  <c r="F204" i="11" s="1"/>
  <c r="Y203" i="11"/>
  <c r="G204" i="11" s="1"/>
  <c r="U195" i="10"/>
  <c r="D189" i="10"/>
  <c r="I189" i="10"/>
  <c r="L189" i="10" s="1"/>
  <c r="O198" i="1"/>
  <c r="Q198" i="1" s="1"/>
  <c r="B199" i="1" s="1"/>
  <c r="P198" i="1"/>
  <c r="R198" i="1" s="1"/>
  <c r="C199" i="1" s="1"/>
  <c r="Y205" i="1"/>
  <c r="G206" i="1" s="1"/>
  <c r="X205" i="1"/>
  <c r="F206" i="1" s="1"/>
  <c r="S198" i="1"/>
  <c r="D199" i="1" s="1"/>
  <c r="U205" i="1"/>
  <c r="S196" i="12" l="1"/>
  <c r="Q196" i="12"/>
  <c r="B197" i="12" s="1"/>
  <c r="Q196" i="11"/>
  <c r="B197" i="11" s="1"/>
  <c r="S196" i="11"/>
  <c r="V196" i="10"/>
  <c r="W196" i="10" s="1"/>
  <c r="E196" i="10"/>
  <c r="K189" i="10"/>
  <c r="N189" i="10" s="1"/>
  <c r="O189" i="10" s="1"/>
  <c r="J189" i="10"/>
  <c r="M189" i="10" s="1"/>
  <c r="K199" i="1"/>
  <c r="N199" i="1" s="1"/>
  <c r="J199" i="1"/>
  <c r="M199" i="1" s="1"/>
  <c r="I199" i="1"/>
  <c r="L199" i="1"/>
  <c r="V206" i="1"/>
  <c r="W206" i="1" s="1"/>
  <c r="E206" i="1"/>
  <c r="U203" i="12" l="1"/>
  <c r="D197" i="12"/>
  <c r="U203" i="11"/>
  <c r="D197" i="11"/>
  <c r="I197" i="11" s="1"/>
  <c r="L197" i="11" s="1"/>
  <c r="Q189" i="10"/>
  <c r="B190" i="10" s="1"/>
  <c r="X196" i="10"/>
  <c r="F197" i="10" s="1"/>
  <c r="Y196" i="10"/>
  <c r="G197" i="10" s="1"/>
  <c r="P189" i="10"/>
  <c r="R189" i="10" s="1"/>
  <c r="C190" i="10" s="1"/>
  <c r="P199" i="1"/>
  <c r="R199" i="1" s="1"/>
  <c r="O199" i="1"/>
  <c r="Q199" i="1" s="1"/>
  <c r="C200" i="1"/>
  <c r="Y206" i="1"/>
  <c r="G207" i="1" s="1"/>
  <c r="X206" i="1"/>
  <c r="F207" i="1" s="1"/>
  <c r="J197" i="11" l="1"/>
  <c r="M197" i="11" s="1"/>
  <c r="K197" i="12"/>
  <c r="N197" i="12" s="1"/>
  <c r="J197" i="12"/>
  <c r="M197" i="12" s="1"/>
  <c r="V204" i="12"/>
  <c r="W204" i="12" s="1"/>
  <c r="E204" i="12"/>
  <c r="I197" i="12"/>
  <c r="L197" i="12" s="1"/>
  <c r="K197" i="11"/>
  <c r="N197" i="11" s="1"/>
  <c r="V204" i="11"/>
  <c r="W204" i="11" s="1"/>
  <c r="E204" i="11"/>
  <c r="S189" i="10"/>
  <c r="B200" i="1"/>
  <c r="S199" i="1"/>
  <c r="O197" i="12" l="1"/>
  <c r="X204" i="12"/>
  <c r="F205" i="12" s="1"/>
  <c r="Y204" i="12"/>
  <c r="G205" i="12" s="1"/>
  <c r="P197" i="12"/>
  <c r="R197" i="12" s="1"/>
  <c r="C198" i="12" s="1"/>
  <c r="O197" i="11"/>
  <c r="P197" i="11"/>
  <c r="R197" i="11" s="1"/>
  <c r="C198" i="11" s="1"/>
  <c r="X204" i="11"/>
  <c r="F205" i="11" s="1"/>
  <c r="Y204" i="11"/>
  <c r="G205" i="11" s="1"/>
  <c r="U196" i="10"/>
  <c r="D190" i="10"/>
  <c r="U206" i="1"/>
  <c r="D200" i="1"/>
  <c r="I200" i="1" s="1"/>
  <c r="L200" i="1" s="1"/>
  <c r="S197" i="12" l="1"/>
  <c r="Q197" i="12"/>
  <c r="B198" i="12" s="1"/>
  <c r="Q197" i="11"/>
  <c r="B198" i="11" s="1"/>
  <c r="S197" i="11"/>
  <c r="K190" i="10"/>
  <c r="N190" i="10" s="1"/>
  <c r="J190" i="10"/>
  <c r="M190" i="10" s="1"/>
  <c r="I190" i="10"/>
  <c r="L190" i="10" s="1"/>
  <c r="V197" i="10"/>
  <c r="W197" i="10" s="1"/>
  <c r="E197" i="10"/>
  <c r="J200" i="1"/>
  <c r="M200" i="1" s="1"/>
  <c r="K200" i="1"/>
  <c r="N200" i="1" s="1"/>
  <c r="V207" i="1"/>
  <c r="W207" i="1" s="1"/>
  <c r="E207" i="1"/>
  <c r="U204" i="12" l="1"/>
  <c r="D198" i="12"/>
  <c r="J198" i="12" s="1"/>
  <c r="M198" i="12" s="1"/>
  <c r="U204" i="11"/>
  <c r="D198" i="11"/>
  <c r="I198" i="11" s="1"/>
  <c r="L198" i="11" s="1"/>
  <c r="O190" i="10"/>
  <c r="P190" i="10"/>
  <c r="R190" i="10" s="1"/>
  <c r="C191" i="10" s="1"/>
  <c r="X197" i="10"/>
  <c r="F198" i="10" s="1"/>
  <c r="Y197" i="10"/>
  <c r="G198" i="10" s="1"/>
  <c r="O200" i="1"/>
  <c r="Q200" i="1" s="1"/>
  <c r="P200" i="1"/>
  <c r="R200" i="1" s="1"/>
  <c r="C201" i="1"/>
  <c r="Y207" i="1"/>
  <c r="G208" i="1" s="1"/>
  <c r="X207" i="1"/>
  <c r="F208" i="1" s="1"/>
  <c r="B201" i="1"/>
  <c r="J198" i="11" l="1"/>
  <c r="M198" i="11" s="1"/>
  <c r="V205" i="12"/>
  <c r="W205" i="12" s="1"/>
  <c r="E205" i="12"/>
  <c r="K198" i="12"/>
  <c r="N198" i="12" s="1"/>
  <c r="P198" i="12" s="1"/>
  <c r="R198" i="12" s="1"/>
  <c r="C199" i="12" s="1"/>
  <c r="I198" i="12"/>
  <c r="L198" i="12" s="1"/>
  <c r="K198" i="11"/>
  <c r="N198" i="11" s="1"/>
  <c r="V205" i="11"/>
  <c r="W205" i="11" s="1"/>
  <c r="E205" i="11"/>
  <c r="Q190" i="10"/>
  <c r="B191" i="10" s="1"/>
  <c r="S190" i="10"/>
  <c r="S200" i="1"/>
  <c r="O198" i="12" l="1"/>
  <c r="Y205" i="12"/>
  <c r="G206" i="12" s="1"/>
  <c r="X205" i="12"/>
  <c r="F206" i="12" s="1"/>
  <c r="P198" i="11"/>
  <c r="R198" i="11" s="1"/>
  <c r="C199" i="11" s="1"/>
  <c r="O198" i="11"/>
  <c r="X205" i="11"/>
  <c r="F206" i="11" s="1"/>
  <c r="Y205" i="11"/>
  <c r="G206" i="11" s="1"/>
  <c r="U197" i="10"/>
  <c r="D191" i="10"/>
  <c r="I191" i="10" s="1"/>
  <c r="L191" i="10" s="1"/>
  <c r="U207" i="1"/>
  <c r="D201" i="1"/>
  <c r="S198" i="12" l="1"/>
  <c r="Q198" i="12"/>
  <c r="B199" i="12" s="1"/>
  <c r="S198" i="11"/>
  <c r="Q198" i="11"/>
  <c r="B199" i="11" s="1"/>
  <c r="J191" i="10"/>
  <c r="M191" i="10" s="1"/>
  <c r="K191" i="10"/>
  <c r="N191" i="10" s="1"/>
  <c r="O191" i="10" s="1"/>
  <c r="V198" i="10"/>
  <c r="W198" i="10" s="1"/>
  <c r="E198" i="10"/>
  <c r="K201" i="1"/>
  <c r="N201" i="1"/>
  <c r="J201" i="1"/>
  <c r="M201" i="1" s="1"/>
  <c r="P201" i="1" s="1"/>
  <c r="R201" i="1" s="1"/>
  <c r="I201" i="1"/>
  <c r="L201" i="1" s="1"/>
  <c r="O201" i="1" s="1"/>
  <c r="Q201" i="1" s="1"/>
  <c r="V208" i="1"/>
  <c r="W208" i="1" s="1"/>
  <c r="E208" i="1"/>
  <c r="U205" i="12" l="1"/>
  <c r="D199" i="12"/>
  <c r="J199" i="12" s="1"/>
  <c r="M199" i="12" s="1"/>
  <c r="U205" i="11"/>
  <c r="D199" i="11"/>
  <c r="Q191" i="10"/>
  <c r="B192" i="10" s="1"/>
  <c r="P191" i="10"/>
  <c r="R191" i="10" s="1"/>
  <c r="C192" i="10" s="1"/>
  <c r="Y198" i="10"/>
  <c r="G199" i="10" s="1"/>
  <c r="X198" i="10"/>
  <c r="F199" i="10" s="1"/>
  <c r="C202" i="1"/>
  <c r="Y208" i="1"/>
  <c r="G209" i="1" s="1"/>
  <c r="X208" i="1"/>
  <c r="F209" i="1" s="1"/>
  <c r="B202" i="1"/>
  <c r="K199" i="12" l="1"/>
  <c r="N199" i="12" s="1"/>
  <c r="P199" i="12" s="1"/>
  <c r="R199" i="12" s="1"/>
  <c r="C200" i="12" s="1"/>
  <c r="V206" i="12"/>
  <c r="W206" i="12" s="1"/>
  <c r="E206" i="12"/>
  <c r="I199" i="12"/>
  <c r="L199" i="12" s="1"/>
  <c r="K199" i="11"/>
  <c r="N199" i="11" s="1"/>
  <c r="J199" i="11"/>
  <c r="M199" i="11" s="1"/>
  <c r="I199" i="11"/>
  <c r="L199" i="11" s="1"/>
  <c r="V206" i="11"/>
  <c r="W206" i="11" s="1"/>
  <c r="E206" i="11"/>
  <c r="S191" i="10"/>
  <c r="S201" i="1"/>
  <c r="U208" i="1" s="1"/>
  <c r="Y206" i="12" l="1"/>
  <c r="G207" i="12" s="1"/>
  <c r="X206" i="12"/>
  <c r="F207" i="12" s="1"/>
  <c r="O199" i="12"/>
  <c r="P199" i="11"/>
  <c r="R199" i="11" s="1"/>
  <c r="C200" i="11" s="1"/>
  <c r="O199" i="11"/>
  <c r="X206" i="11"/>
  <c r="F207" i="11" s="1"/>
  <c r="Y206" i="11"/>
  <c r="G207" i="11" s="1"/>
  <c r="U198" i="10"/>
  <c r="D192" i="10"/>
  <c r="D202" i="1"/>
  <c r="V209" i="1"/>
  <c r="W209" i="1" s="1"/>
  <c r="E209" i="1"/>
  <c r="S199" i="12" l="1"/>
  <c r="Q199" i="12"/>
  <c r="B200" i="12" s="1"/>
  <c r="S199" i="11"/>
  <c r="Q199" i="11"/>
  <c r="B200" i="11" s="1"/>
  <c r="K192" i="10"/>
  <c r="N192" i="10"/>
  <c r="J192" i="10"/>
  <c r="M192" i="10" s="1"/>
  <c r="I192" i="10"/>
  <c r="L192" i="10" s="1"/>
  <c r="V199" i="10"/>
  <c r="W199" i="10" s="1"/>
  <c r="E199" i="10"/>
  <c r="K202" i="1"/>
  <c r="N202" i="1" s="1"/>
  <c r="J202" i="1"/>
  <c r="M202" i="1" s="1"/>
  <c r="I202" i="1"/>
  <c r="L202" i="1" s="1"/>
  <c r="Y209" i="1"/>
  <c r="G210" i="1" s="1"/>
  <c r="X209" i="1"/>
  <c r="F210" i="1" s="1"/>
  <c r="O192" i="10" l="1"/>
  <c r="P192" i="10"/>
  <c r="R192" i="10" s="1"/>
  <c r="C193" i="10" s="1"/>
  <c r="U206" i="12"/>
  <c r="D200" i="12"/>
  <c r="I200" i="12"/>
  <c r="L200" i="12" s="1"/>
  <c r="J200" i="12"/>
  <c r="M200" i="12" s="1"/>
  <c r="U206" i="11"/>
  <c r="D200" i="11"/>
  <c r="Q192" i="10"/>
  <c r="B193" i="10" s="1"/>
  <c r="X199" i="10"/>
  <c r="F200" i="10" s="1"/>
  <c r="Y199" i="10"/>
  <c r="G200" i="10" s="1"/>
  <c r="P202" i="1"/>
  <c r="R202" i="1" s="1"/>
  <c r="O202" i="1"/>
  <c r="Q202" i="1" s="1"/>
  <c r="B203" i="1" s="1"/>
  <c r="C203" i="1"/>
  <c r="S192" i="10" l="1"/>
  <c r="K200" i="12"/>
  <c r="N200" i="12" s="1"/>
  <c r="V207" i="12"/>
  <c r="W207" i="12" s="1"/>
  <c r="E207" i="12"/>
  <c r="K200" i="11"/>
  <c r="N200" i="11" s="1"/>
  <c r="J200" i="11"/>
  <c r="M200" i="11" s="1"/>
  <c r="V207" i="11"/>
  <c r="W207" i="11" s="1"/>
  <c r="E207" i="11"/>
  <c r="I200" i="11"/>
  <c r="L200" i="11" s="1"/>
  <c r="U199" i="10"/>
  <c r="D193" i="10"/>
  <c r="S202" i="1"/>
  <c r="D203" i="1" s="1"/>
  <c r="O200" i="12" l="1"/>
  <c r="P200" i="12"/>
  <c r="R200" i="12" s="1"/>
  <c r="C201" i="12" s="1"/>
  <c r="Y207" i="12"/>
  <c r="G208" i="12" s="1"/>
  <c r="X207" i="12"/>
  <c r="F208" i="12" s="1"/>
  <c r="O200" i="11"/>
  <c r="P200" i="11"/>
  <c r="R200" i="11" s="1"/>
  <c r="C201" i="11" s="1"/>
  <c r="X207" i="11"/>
  <c r="F208" i="11" s="1"/>
  <c r="Y207" i="11"/>
  <c r="G208" i="11" s="1"/>
  <c r="K193" i="10"/>
  <c r="N193" i="10"/>
  <c r="J193" i="10"/>
  <c r="M193" i="10" s="1"/>
  <c r="V200" i="10"/>
  <c r="W200" i="10" s="1"/>
  <c r="E200" i="10"/>
  <c r="I193" i="10"/>
  <c r="L193" i="10" s="1"/>
  <c r="O193" i="10" s="1"/>
  <c r="K203" i="1"/>
  <c r="N203" i="1" s="1"/>
  <c r="I203" i="1"/>
  <c r="L203" i="1" s="1"/>
  <c r="J203" i="1"/>
  <c r="M203" i="1" s="1"/>
  <c r="U209" i="1"/>
  <c r="V210" i="1" s="1"/>
  <c r="W210" i="1" s="1"/>
  <c r="P203" i="1" l="1"/>
  <c r="R203" i="1" s="1"/>
  <c r="O203" i="1"/>
  <c r="Q203" i="1" s="1"/>
  <c r="P193" i="10"/>
  <c r="R193" i="10" s="1"/>
  <c r="C194" i="10" s="1"/>
  <c r="S200" i="12"/>
  <c r="Q200" i="12"/>
  <c r="B201" i="12" s="1"/>
  <c r="S200" i="11"/>
  <c r="Q200" i="11"/>
  <c r="B201" i="11" s="1"/>
  <c r="S193" i="10"/>
  <c r="Q193" i="10"/>
  <c r="B194" i="10" s="1"/>
  <c r="Y200" i="10"/>
  <c r="G201" i="10" s="1"/>
  <c r="X200" i="10"/>
  <c r="F201" i="10" s="1"/>
  <c r="E210" i="1"/>
  <c r="C204" i="1"/>
  <c r="Y210" i="1"/>
  <c r="G211" i="1" s="1"/>
  <c r="X210" i="1"/>
  <c r="F211" i="1" s="1"/>
  <c r="U207" i="12" l="1"/>
  <c r="D201" i="12"/>
  <c r="J201" i="12" s="1"/>
  <c r="M201" i="12" s="1"/>
  <c r="U207" i="11"/>
  <c r="D201" i="11"/>
  <c r="U200" i="10"/>
  <c r="D194" i="10"/>
  <c r="B204" i="1"/>
  <c r="S203" i="1"/>
  <c r="K201" i="12" l="1"/>
  <c r="N201" i="12" s="1"/>
  <c r="P201" i="12" s="1"/>
  <c r="R201" i="12" s="1"/>
  <c r="C202" i="12" s="1"/>
  <c r="V208" i="12"/>
  <c r="W208" i="12" s="1"/>
  <c r="E208" i="12"/>
  <c r="I201" i="12"/>
  <c r="L201" i="12" s="1"/>
  <c r="V208" i="11"/>
  <c r="W208" i="11" s="1"/>
  <c r="E208" i="11"/>
  <c r="K201" i="11"/>
  <c r="N201" i="11" s="1"/>
  <c r="J201" i="11"/>
  <c r="M201" i="11" s="1"/>
  <c r="I201" i="11"/>
  <c r="L201" i="11" s="1"/>
  <c r="K194" i="10"/>
  <c r="N194" i="10"/>
  <c r="J194" i="10"/>
  <c r="M194" i="10" s="1"/>
  <c r="P194" i="10" s="1"/>
  <c r="R194" i="10" s="1"/>
  <c r="C195" i="10" s="1"/>
  <c r="V201" i="10"/>
  <c r="W201" i="10" s="1"/>
  <c r="E201" i="10"/>
  <c r="I194" i="10"/>
  <c r="L194" i="10" s="1"/>
  <c r="O194" i="10" s="1"/>
  <c r="U210" i="1"/>
  <c r="D204" i="1"/>
  <c r="O201" i="12" l="1"/>
  <c r="X208" i="12"/>
  <c r="F209" i="12" s="1"/>
  <c r="Y208" i="12"/>
  <c r="G209" i="12" s="1"/>
  <c r="O201" i="11"/>
  <c r="Y208" i="11"/>
  <c r="G209" i="11" s="1"/>
  <c r="X208" i="11"/>
  <c r="F209" i="11" s="1"/>
  <c r="P201" i="11"/>
  <c r="R201" i="11" s="1"/>
  <c r="C202" i="11" s="1"/>
  <c r="X201" i="10"/>
  <c r="F202" i="10" s="1"/>
  <c r="Y201" i="10"/>
  <c r="G202" i="10" s="1"/>
  <c r="S194" i="10"/>
  <c r="Q194" i="10"/>
  <c r="B195" i="10" s="1"/>
  <c r="K204" i="1"/>
  <c r="N204" i="1" s="1"/>
  <c r="I204" i="1"/>
  <c r="L204" i="1" s="1"/>
  <c r="J204" i="1"/>
  <c r="M204" i="1" s="1"/>
  <c r="V211" i="1"/>
  <c r="W211" i="1" s="1"/>
  <c r="E211" i="1"/>
  <c r="S201" i="12" l="1"/>
  <c r="Q201" i="12"/>
  <c r="B202" i="12" s="1"/>
  <c r="S201" i="11"/>
  <c r="Q201" i="11"/>
  <c r="B202" i="11" s="1"/>
  <c r="U201" i="10"/>
  <c r="D195" i="10"/>
  <c r="J195" i="10"/>
  <c r="M195" i="10" s="1"/>
  <c r="P204" i="1"/>
  <c r="R204" i="1" s="1"/>
  <c r="C205" i="1" s="1"/>
  <c r="O204" i="1"/>
  <c r="Q204" i="1" s="1"/>
  <c r="X211" i="1"/>
  <c r="F212" i="1" s="1"/>
  <c r="Y211" i="1"/>
  <c r="G212" i="1" s="1"/>
  <c r="U208" i="12" l="1"/>
  <c r="D202" i="12"/>
  <c r="U208" i="11"/>
  <c r="D202" i="11"/>
  <c r="J202" i="11" s="1"/>
  <c r="M202" i="11" s="1"/>
  <c r="K195" i="10"/>
  <c r="N195" i="10"/>
  <c r="P195" i="10" s="1"/>
  <c r="R195" i="10" s="1"/>
  <c r="C196" i="10" s="1"/>
  <c r="I195" i="10"/>
  <c r="L195" i="10" s="1"/>
  <c r="O195" i="10" s="1"/>
  <c r="V202" i="10"/>
  <c r="W202" i="10" s="1"/>
  <c r="E202" i="10"/>
  <c r="S204" i="1"/>
  <c r="B205" i="1"/>
  <c r="K202" i="12" l="1"/>
  <c r="N202" i="12" s="1"/>
  <c r="V209" i="12"/>
  <c r="W209" i="12" s="1"/>
  <c r="E209" i="12"/>
  <c r="J202" i="12"/>
  <c r="M202" i="12" s="1"/>
  <c r="I202" i="12"/>
  <c r="L202" i="12" s="1"/>
  <c r="K202" i="11"/>
  <c r="N202" i="11" s="1"/>
  <c r="P202" i="11" s="1"/>
  <c r="R202" i="11" s="1"/>
  <c r="C203" i="11" s="1"/>
  <c r="V209" i="11"/>
  <c r="W209" i="11" s="1"/>
  <c r="E209" i="11"/>
  <c r="I202" i="11"/>
  <c r="L202" i="11" s="1"/>
  <c r="S195" i="10"/>
  <c r="Q195" i="10"/>
  <c r="B196" i="10" s="1"/>
  <c r="X202" i="10"/>
  <c r="F203" i="10" s="1"/>
  <c r="Y202" i="10"/>
  <c r="G203" i="10" s="1"/>
  <c r="U211" i="1"/>
  <c r="D205" i="1"/>
  <c r="Y209" i="12" l="1"/>
  <c r="G210" i="12" s="1"/>
  <c r="X209" i="12"/>
  <c r="F210" i="12" s="1"/>
  <c r="O202" i="12"/>
  <c r="P202" i="12"/>
  <c r="R202" i="12" s="1"/>
  <c r="C203" i="12" s="1"/>
  <c r="Y209" i="11"/>
  <c r="G210" i="11" s="1"/>
  <c r="X209" i="11"/>
  <c r="F210" i="11" s="1"/>
  <c r="O202" i="11"/>
  <c r="U202" i="10"/>
  <c r="D196" i="10"/>
  <c r="K205" i="1"/>
  <c r="N205" i="1"/>
  <c r="I205" i="1"/>
  <c r="L205" i="1" s="1"/>
  <c r="O205" i="1" s="1"/>
  <c r="Q205" i="1" s="1"/>
  <c r="J205" i="1"/>
  <c r="M205" i="1" s="1"/>
  <c r="P205" i="1" s="1"/>
  <c r="R205" i="1" s="1"/>
  <c r="V212" i="1"/>
  <c r="W212" i="1" s="1"/>
  <c r="E212" i="1"/>
  <c r="S202" i="12" l="1"/>
  <c r="Q202" i="12"/>
  <c r="B203" i="12" s="1"/>
  <c r="S202" i="11"/>
  <c r="Q202" i="11"/>
  <c r="B203" i="11" s="1"/>
  <c r="K196" i="10"/>
  <c r="N196" i="10" s="1"/>
  <c r="J196" i="10"/>
  <c r="M196" i="10" s="1"/>
  <c r="V203" i="10"/>
  <c r="W203" i="10" s="1"/>
  <c r="E203" i="10"/>
  <c r="I196" i="10"/>
  <c r="L196" i="10" s="1"/>
  <c r="C206" i="1"/>
  <c r="X212" i="1"/>
  <c r="F213" i="1" s="1"/>
  <c r="Y212" i="1"/>
  <c r="G213" i="1" s="1"/>
  <c r="B206" i="1"/>
  <c r="U209" i="12" l="1"/>
  <c r="D203" i="12"/>
  <c r="J203" i="12" s="1"/>
  <c r="M203" i="12" s="1"/>
  <c r="U209" i="11"/>
  <c r="D203" i="11"/>
  <c r="O196" i="10"/>
  <c r="X203" i="10"/>
  <c r="F204" i="10" s="1"/>
  <c r="Y203" i="10"/>
  <c r="G204" i="10" s="1"/>
  <c r="P196" i="10"/>
  <c r="R196" i="10" s="1"/>
  <c r="C197" i="10" s="1"/>
  <c r="S205" i="1"/>
  <c r="U212" i="1"/>
  <c r="D206" i="1"/>
  <c r="K203" i="12" l="1"/>
  <c r="N203" i="12" s="1"/>
  <c r="P203" i="12" s="1"/>
  <c r="R203" i="12" s="1"/>
  <c r="C204" i="12" s="1"/>
  <c r="V210" i="12"/>
  <c r="W210" i="12" s="1"/>
  <c r="E210" i="12"/>
  <c r="I203" i="12"/>
  <c r="L203" i="12" s="1"/>
  <c r="K203" i="11"/>
  <c r="N203" i="11" s="1"/>
  <c r="V210" i="11"/>
  <c r="W210" i="11" s="1"/>
  <c r="E210" i="11"/>
  <c r="J203" i="11"/>
  <c r="M203" i="11" s="1"/>
  <c r="I203" i="11"/>
  <c r="L203" i="11" s="1"/>
  <c r="S196" i="10"/>
  <c r="Q196" i="10"/>
  <c r="B197" i="10" s="1"/>
  <c r="K206" i="1"/>
  <c r="N206" i="1" s="1"/>
  <c r="J206" i="1"/>
  <c r="M206" i="1" s="1"/>
  <c r="I206" i="1"/>
  <c r="L206" i="1" s="1"/>
  <c r="V213" i="1"/>
  <c r="W213" i="1" s="1"/>
  <c r="E213" i="1"/>
  <c r="O203" i="12" l="1"/>
  <c r="Y210" i="12"/>
  <c r="G211" i="12" s="1"/>
  <c r="X210" i="12"/>
  <c r="F211" i="12" s="1"/>
  <c r="X210" i="11"/>
  <c r="F211" i="11" s="1"/>
  <c r="Y210" i="11"/>
  <c r="G211" i="11" s="1"/>
  <c r="O203" i="11"/>
  <c r="P203" i="11"/>
  <c r="R203" i="11" s="1"/>
  <c r="C204" i="11" s="1"/>
  <c r="U203" i="10"/>
  <c r="D197" i="10"/>
  <c r="O206" i="1"/>
  <c r="Q206" i="1" s="1"/>
  <c r="P206" i="1"/>
  <c r="R206" i="1" s="1"/>
  <c r="C207" i="1" s="1"/>
  <c r="X213" i="1"/>
  <c r="F214" i="1" s="1"/>
  <c r="Y213" i="1"/>
  <c r="G214" i="1" s="1"/>
  <c r="S203" i="12" l="1"/>
  <c r="Q203" i="12"/>
  <c r="B204" i="12" s="1"/>
  <c r="S203" i="11"/>
  <c r="Q203" i="11"/>
  <c r="B204" i="11" s="1"/>
  <c r="K197" i="10"/>
  <c r="N197" i="10" s="1"/>
  <c r="J197" i="10"/>
  <c r="M197" i="10" s="1"/>
  <c r="V204" i="10"/>
  <c r="W204" i="10" s="1"/>
  <c r="E204" i="10"/>
  <c r="I197" i="10"/>
  <c r="L197" i="10" s="1"/>
  <c r="B207" i="1"/>
  <c r="S206" i="1"/>
  <c r="P197" i="10" l="1"/>
  <c r="R197" i="10" s="1"/>
  <c r="C198" i="10" s="1"/>
  <c r="O197" i="10"/>
  <c r="S197" i="10" s="1"/>
  <c r="U210" i="12"/>
  <c r="D204" i="12"/>
  <c r="U210" i="11"/>
  <c r="D204" i="11"/>
  <c r="I204" i="11" s="1"/>
  <c r="L204" i="11" s="1"/>
  <c r="Y204" i="10"/>
  <c r="G205" i="10" s="1"/>
  <c r="X204" i="10"/>
  <c r="F205" i="10" s="1"/>
  <c r="U213" i="1"/>
  <c r="D207" i="1"/>
  <c r="Q197" i="10" l="1"/>
  <c r="B198" i="10" s="1"/>
  <c r="J204" i="11"/>
  <c r="M204" i="11" s="1"/>
  <c r="V211" i="12"/>
  <c r="W211" i="12" s="1"/>
  <c r="E211" i="12"/>
  <c r="K204" i="12"/>
  <c r="N204" i="12" s="1"/>
  <c r="J204" i="12"/>
  <c r="M204" i="12" s="1"/>
  <c r="I204" i="12"/>
  <c r="L204" i="12" s="1"/>
  <c r="K204" i="11"/>
  <c r="N204" i="11" s="1"/>
  <c r="V211" i="11"/>
  <c r="W211" i="11" s="1"/>
  <c r="E211" i="11"/>
  <c r="U204" i="10"/>
  <c r="D198" i="10"/>
  <c r="K207" i="1"/>
  <c r="N207" i="1"/>
  <c r="J207" i="1"/>
  <c r="M207" i="1" s="1"/>
  <c r="I207" i="1"/>
  <c r="L207" i="1" s="1"/>
  <c r="V214" i="1"/>
  <c r="W214" i="1" s="1"/>
  <c r="E214" i="1"/>
  <c r="O207" i="1" l="1"/>
  <c r="Q207" i="1" s="1"/>
  <c r="O204" i="12"/>
  <c r="P204" i="12"/>
  <c r="R204" i="12" s="1"/>
  <c r="C205" i="12" s="1"/>
  <c r="X211" i="12"/>
  <c r="F212" i="12" s="1"/>
  <c r="Y211" i="12"/>
  <c r="G212" i="12" s="1"/>
  <c r="O204" i="11"/>
  <c r="P204" i="11"/>
  <c r="R204" i="11" s="1"/>
  <c r="C205" i="11" s="1"/>
  <c r="X211" i="11"/>
  <c r="F212" i="11" s="1"/>
  <c r="Y211" i="11"/>
  <c r="G212" i="11" s="1"/>
  <c r="K198" i="10"/>
  <c r="N198" i="10"/>
  <c r="I198" i="10"/>
  <c r="L198" i="10" s="1"/>
  <c r="O198" i="10" s="1"/>
  <c r="V205" i="10"/>
  <c r="W205" i="10" s="1"/>
  <c r="E205" i="10"/>
  <c r="J198" i="10"/>
  <c r="M198" i="10" s="1"/>
  <c r="P198" i="10" s="1"/>
  <c r="R198" i="10" s="1"/>
  <c r="C199" i="10" s="1"/>
  <c r="P207" i="1"/>
  <c r="R207" i="1" s="1"/>
  <c r="C208" i="1" s="1"/>
  <c r="B208" i="1"/>
  <c r="Y214" i="1"/>
  <c r="G215" i="1" s="1"/>
  <c r="X214" i="1"/>
  <c r="F215" i="1" s="1"/>
  <c r="S204" i="12" l="1"/>
  <c r="Q204" i="12"/>
  <c r="B205" i="12" s="1"/>
  <c r="S204" i="11"/>
  <c r="Q204" i="11"/>
  <c r="B205" i="11" s="1"/>
  <c r="Y205" i="10"/>
  <c r="G206" i="10" s="1"/>
  <c r="X205" i="10"/>
  <c r="F206" i="10" s="1"/>
  <c r="S198" i="10"/>
  <c r="Q198" i="10"/>
  <c r="B199" i="10" s="1"/>
  <c r="S207" i="1"/>
  <c r="U214" i="1" s="1"/>
  <c r="U211" i="12" l="1"/>
  <c r="D205" i="12"/>
  <c r="U211" i="11"/>
  <c r="D205" i="11"/>
  <c r="J205" i="11" s="1"/>
  <c r="M205" i="11" s="1"/>
  <c r="U205" i="10"/>
  <c r="D199" i="10"/>
  <c r="J199" i="10"/>
  <c r="M199" i="10" s="1"/>
  <c r="D208" i="1"/>
  <c r="V215" i="1"/>
  <c r="W215" i="1" s="1"/>
  <c r="E215" i="1"/>
  <c r="K205" i="12" l="1"/>
  <c r="N205" i="12" s="1"/>
  <c r="J205" i="12"/>
  <c r="M205" i="12" s="1"/>
  <c r="V212" i="12"/>
  <c r="W212" i="12" s="1"/>
  <c r="E212" i="12"/>
  <c r="I205" i="12"/>
  <c r="L205" i="12" s="1"/>
  <c r="K205" i="11"/>
  <c r="N205" i="11" s="1"/>
  <c r="P205" i="11" s="1"/>
  <c r="R205" i="11" s="1"/>
  <c r="C206" i="11" s="1"/>
  <c r="I205" i="11"/>
  <c r="L205" i="11" s="1"/>
  <c r="V212" i="11"/>
  <c r="W212" i="11" s="1"/>
  <c r="E212" i="11"/>
  <c r="K199" i="10"/>
  <c r="N199" i="10"/>
  <c r="P199" i="10"/>
  <c r="R199" i="10" s="1"/>
  <c r="C200" i="10" s="1"/>
  <c r="I199" i="10"/>
  <c r="L199" i="10" s="1"/>
  <c r="O199" i="10" s="1"/>
  <c r="V206" i="10"/>
  <c r="W206" i="10" s="1"/>
  <c r="E206" i="10"/>
  <c r="K208" i="1"/>
  <c r="N208" i="1" s="1"/>
  <c r="I208" i="1"/>
  <c r="L208" i="1" s="1"/>
  <c r="J208" i="1"/>
  <c r="M208" i="1" s="1"/>
  <c r="X215" i="1"/>
  <c r="F216" i="1" s="1"/>
  <c r="Y215" i="1"/>
  <c r="G216" i="1" s="1"/>
  <c r="O205" i="12" l="1"/>
  <c r="Y212" i="12"/>
  <c r="G213" i="12" s="1"/>
  <c r="X212" i="12"/>
  <c r="F213" i="12" s="1"/>
  <c r="P205" i="12"/>
  <c r="R205" i="12" s="1"/>
  <c r="C206" i="12" s="1"/>
  <c r="O205" i="11"/>
  <c r="Y212" i="11"/>
  <c r="G213" i="11" s="1"/>
  <c r="X212" i="11"/>
  <c r="F213" i="11" s="1"/>
  <c r="S199" i="10"/>
  <c r="Q199" i="10"/>
  <c r="B200" i="10" s="1"/>
  <c r="X206" i="10"/>
  <c r="F207" i="10" s="1"/>
  <c r="Y206" i="10"/>
  <c r="G207" i="10" s="1"/>
  <c r="P208" i="1"/>
  <c r="R208" i="1" s="1"/>
  <c r="C209" i="1" s="1"/>
  <c r="O208" i="1"/>
  <c r="Q208" i="1" s="1"/>
  <c r="B209" i="1" s="1"/>
  <c r="S205" i="12" l="1"/>
  <c r="Q205" i="12"/>
  <c r="B206" i="12" s="1"/>
  <c r="S205" i="11"/>
  <c r="Q205" i="11"/>
  <c r="B206" i="11" s="1"/>
  <c r="U206" i="10"/>
  <c r="D200" i="10"/>
  <c r="S208" i="1"/>
  <c r="D209" i="1" s="1"/>
  <c r="U215" i="1"/>
  <c r="U212" i="12" l="1"/>
  <c r="D206" i="12"/>
  <c r="J206" i="12" s="1"/>
  <c r="M206" i="12" s="1"/>
  <c r="U212" i="11"/>
  <c r="D206" i="11"/>
  <c r="J206" i="11" s="1"/>
  <c r="M206" i="11" s="1"/>
  <c r="V207" i="10"/>
  <c r="W207" i="10" s="1"/>
  <c r="E207" i="10"/>
  <c r="K200" i="10"/>
  <c r="N200" i="10" s="1"/>
  <c r="J200" i="10"/>
  <c r="M200" i="10" s="1"/>
  <c r="I200" i="10"/>
  <c r="L200" i="10" s="1"/>
  <c r="K209" i="1"/>
  <c r="N209" i="1" s="1"/>
  <c r="J209" i="1"/>
  <c r="M209" i="1" s="1"/>
  <c r="I209" i="1"/>
  <c r="L209" i="1" s="1"/>
  <c r="V216" i="1"/>
  <c r="W216" i="1" s="1"/>
  <c r="E216" i="1"/>
  <c r="P200" i="10" l="1"/>
  <c r="R200" i="10" s="1"/>
  <c r="C201" i="10" s="1"/>
  <c r="O200" i="10"/>
  <c r="K206" i="12"/>
  <c r="N206" i="12" s="1"/>
  <c r="P206" i="12" s="1"/>
  <c r="R206" i="12" s="1"/>
  <c r="C207" i="12" s="1"/>
  <c r="V213" i="12"/>
  <c r="W213" i="12" s="1"/>
  <c r="E213" i="12"/>
  <c r="I206" i="12"/>
  <c r="L206" i="12" s="1"/>
  <c r="K206" i="11"/>
  <c r="N206" i="11" s="1"/>
  <c r="P206" i="11" s="1"/>
  <c r="R206" i="11" s="1"/>
  <c r="C207" i="11" s="1"/>
  <c r="V213" i="11"/>
  <c r="W213" i="11" s="1"/>
  <c r="E213" i="11"/>
  <c r="I206" i="11"/>
  <c r="L206" i="11" s="1"/>
  <c r="S200" i="10"/>
  <c r="Q200" i="10"/>
  <c r="B201" i="10" s="1"/>
  <c r="X207" i="10"/>
  <c r="F208" i="10" s="1"/>
  <c r="Y207" i="10"/>
  <c r="G208" i="10" s="1"/>
  <c r="O209" i="1"/>
  <c r="Q209" i="1" s="1"/>
  <c r="B210" i="1" s="1"/>
  <c r="P209" i="1"/>
  <c r="R209" i="1" s="1"/>
  <c r="C210" i="1" s="1"/>
  <c r="X216" i="1"/>
  <c r="F217" i="1" s="1"/>
  <c r="Y216" i="1"/>
  <c r="G217" i="1" s="1"/>
  <c r="O206" i="12" l="1"/>
  <c r="X213" i="12"/>
  <c r="F214" i="12" s="1"/>
  <c r="Y213" i="12"/>
  <c r="G214" i="12" s="1"/>
  <c r="X213" i="11"/>
  <c r="F214" i="11" s="1"/>
  <c r="Y213" i="11"/>
  <c r="G214" i="11" s="1"/>
  <c r="O206" i="11"/>
  <c r="U207" i="10"/>
  <c r="D201" i="10"/>
  <c r="S209" i="1"/>
  <c r="S206" i="12" l="1"/>
  <c r="Q206" i="12"/>
  <c r="B207" i="12" s="1"/>
  <c r="S206" i="11"/>
  <c r="Q206" i="11"/>
  <c r="B207" i="11" s="1"/>
  <c r="K201" i="10"/>
  <c r="N201" i="10"/>
  <c r="J201" i="10"/>
  <c r="M201" i="10" s="1"/>
  <c r="I201" i="10"/>
  <c r="L201" i="10" s="1"/>
  <c r="O201" i="10" s="1"/>
  <c r="V208" i="10"/>
  <c r="W208" i="10" s="1"/>
  <c r="E208" i="10"/>
  <c r="U216" i="1"/>
  <c r="D210" i="1"/>
  <c r="P201" i="10" l="1"/>
  <c r="R201" i="10" s="1"/>
  <c r="C202" i="10" s="1"/>
  <c r="U213" i="12"/>
  <c r="D207" i="12"/>
  <c r="U213" i="11"/>
  <c r="D207" i="11"/>
  <c r="J207" i="11" s="1"/>
  <c r="M207" i="11" s="1"/>
  <c r="S201" i="10"/>
  <c r="Q201" i="10"/>
  <c r="B202" i="10" s="1"/>
  <c r="Y208" i="10"/>
  <c r="G209" i="10" s="1"/>
  <c r="X208" i="10"/>
  <c r="F209" i="10" s="1"/>
  <c r="K210" i="1"/>
  <c r="N210" i="1" s="1"/>
  <c r="J210" i="1"/>
  <c r="M210" i="1" s="1"/>
  <c r="I210" i="1"/>
  <c r="L210" i="1" s="1"/>
  <c r="V217" i="1"/>
  <c r="W217" i="1" s="1"/>
  <c r="E217" i="1"/>
  <c r="K207" i="12" l="1"/>
  <c r="N207" i="12" s="1"/>
  <c r="J207" i="12"/>
  <c r="M207" i="12" s="1"/>
  <c r="V214" i="12"/>
  <c r="W214" i="12" s="1"/>
  <c r="E214" i="12"/>
  <c r="I207" i="12"/>
  <c r="L207" i="12" s="1"/>
  <c r="K207" i="11"/>
  <c r="N207" i="11" s="1"/>
  <c r="P207" i="11" s="1"/>
  <c r="R207" i="11" s="1"/>
  <c r="C208" i="11" s="1"/>
  <c r="V214" i="11"/>
  <c r="W214" i="11" s="1"/>
  <c r="E214" i="11"/>
  <c r="I207" i="11"/>
  <c r="L207" i="11" s="1"/>
  <c r="U208" i="10"/>
  <c r="D202" i="10"/>
  <c r="O210" i="1"/>
  <c r="Q210" i="1" s="1"/>
  <c r="P210" i="1"/>
  <c r="R210" i="1" s="1"/>
  <c r="C211" i="1" s="1"/>
  <c r="Y217" i="1"/>
  <c r="G218" i="1" s="1"/>
  <c r="X217" i="1"/>
  <c r="F218" i="1" s="1"/>
  <c r="Y214" i="12" l="1"/>
  <c r="G215" i="12" s="1"/>
  <c r="X214" i="12"/>
  <c r="F215" i="12" s="1"/>
  <c r="P207" i="12"/>
  <c r="R207" i="12" s="1"/>
  <c r="C208" i="12" s="1"/>
  <c r="O207" i="12"/>
  <c r="X214" i="11"/>
  <c r="F215" i="11" s="1"/>
  <c r="Y214" i="11"/>
  <c r="G215" i="11" s="1"/>
  <c r="O207" i="11"/>
  <c r="K202" i="10"/>
  <c r="N202" i="10" s="1"/>
  <c r="V209" i="10"/>
  <c r="W209" i="10" s="1"/>
  <c r="E209" i="10"/>
  <c r="J202" i="10"/>
  <c r="M202" i="10" s="1"/>
  <c r="I202" i="10"/>
  <c r="L202" i="10" s="1"/>
  <c r="B211" i="1"/>
  <c r="S210" i="1"/>
  <c r="O202" i="10" l="1"/>
  <c r="P202" i="10"/>
  <c r="R202" i="10" s="1"/>
  <c r="C203" i="10" s="1"/>
  <c r="S207" i="12"/>
  <c r="Q207" i="12"/>
  <c r="B208" i="12" s="1"/>
  <c r="S207" i="11"/>
  <c r="Q207" i="11"/>
  <c r="B208" i="11" s="1"/>
  <c r="X209" i="10"/>
  <c r="F210" i="10" s="1"/>
  <c r="Y209" i="10"/>
  <c r="G210" i="10" s="1"/>
  <c r="Q202" i="10"/>
  <c r="B203" i="10" s="1"/>
  <c r="U217" i="1"/>
  <c r="D211" i="1"/>
  <c r="J211" i="1" s="1"/>
  <c r="M211" i="1" s="1"/>
  <c r="S202" i="10" l="1"/>
  <c r="U214" i="12"/>
  <c r="D208" i="12"/>
  <c r="U214" i="11"/>
  <c r="D208" i="11"/>
  <c r="U209" i="10"/>
  <c r="D203" i="10"/>
  <c r="K211" i="1"/>
  <c r="N211" i="1" s="1"/>
  <c r="P211" i="1" s="1"/>
  <c r="R211" i="1" s="1"/>
  <c r="I211" i="1"/>
  <c r="L211" i="1" s="1"/>
  <c r="V218" i="1"/>
  <c r="W218" i="1" s="1"/>
  <c r="E218" i="1"/>
  <c r="O211" i="1" l="1"/>
  <c r="Q211" i="1" s="1"/>
  <c r="K208" i="12"/>
  <c r="N208" i="12" s="1"/>
  <c r="J208" i="12"/>
  <c r="M208" i="12" s="1"/>
  <c r="V215" i="12"/>
  <c r="W215" i="12" s="1"/>
  <c r="E215" i="12"/>
  <c r="I208" i="12"/>
  <c r="L208" i="12" s="1"/>
  <c r="V215" i="11"/>
  <c r="W215" i="11" s="1"/>
  <c r="E215" i="11"/>
  <c r="K208" i="11"/>
  <c r="N208" i="11" s="1"/>
  <c r="J208" i="11"/>
  <c r="M208" i="11" s="1"/>
  <c r="I208" i="11"/>
  <c r="L208" i="11" s="1"/>
  <c r="K203" i="10"/>
  <c r="N203" i="10"/>
  <c r="V210" i="10"/>
  <c r="W210" i="10" s="1"/>
  <c r="E210" i="10"/>
  <c r="I203" i="10"/>
  <c r="L203" i="10" s="1"/>
  <c r="O203" i="10" s="1"/>
  <c r="J203" i="10"/>
  <c r="M203" i="10" s="1"/>
  <c r="P203" i="10" s="1"/>
  <c r="R203" i="10" s="1"/>
  <c r="C204" i="10" s="1"/>
  <c r="C212" i="1"/>
  <c r="X218" i="1"/>
  <c r="F219" i="1" s="1"/>
  <c r="Y218" i="1"/>
  <c r="G219" i="1" s="1"/>
  <c r="P208" i="11" l="1"/>
  <c r="R208" i="11" s="1"/>
  <c r="C209" i="11" s="1"/>
  <c r="O208" i="11"/>
  <c r="Q208" i="11" s="1"/>
  <c r="B209" i="11" s="1"/>
  <c r="O208" i="12"/>
  <c r="P208" i="12"/>
  <c r="R208" i="12" s="1"/>
  <c r="C209" i="12" s="1"/>
  <c r="Y215" i="12"/>
  <c r="G216" i="12" s="1"/>
  <c r="X215" i="12"/>
  <c r="F216" i="12" s="1"/>
  <c r="X215" i="11"/>
  <c r="F216" i="11" s="1"/>
  <c r="Y215" i="11"/>
  <c r="G216" i="11" s="1"/>
  <c r="X210" i="10"/>
  <c r="F211" i="10" s="1"/>
  <c r="Y210" i="10"/>
  <c r="G211" i="10" s="1"/>
  <c r="S203" i="10"/>
  <c r="Q203" i="10"/>
  <c r="B204" i="10" s="1"/>
  <c r="B212" i="1"/>
  <c r="S211" i="1"/>
  <c r="S208" i="11" l="1"/>
  <c r="S208" i="12"/>
  <c r="Q208" i="12"/>
  <c r="B209" i="12" s="1"/>
  <c r="U215" i="11"/>
  <c r="D209" i="11"/>
  <c r="U210" i="10"/>
  <c r="D204" i="10"/>
  <c r="U218" i="1"/>
  <c r="D212" i="1"/>
  <c r="J212" i="1" s="1"/>
  <c r="M212" i="1" s="1"/>
  <c r="U215" i="12" l="1"/>
  <c r="D209" i="12"/>
  <c r="J209" i="12" s="1"/>
  <c r="M209" i="12" s="1"/>
  <c r="V216" i="11"/>
  <c r="W216" i="11" s="1"/>
  <c r="E216" i="11"/>
  <c r="K209" i="11"/>
  <c r="N209" i="11" s="1"/>
  <c r="J209" i="11"/>
  <c r="M209" i="11" s="1"/>
  <c r="I209" i="11"/>
  <c r="L209" i="11" s="1"/>
  <c r="K204" i="10"/>
  <c r="N204" i="10" s="1"/>
  <c r="J204" i="10"/>
  <c r="M204" i="10" s="1"/>
  <c r="I204" i="10"/>
  <c r="L204" i="10" s="1"/>
  <c r="V211" i="10"/>
  <c r="W211" i="10" s="1"/>
  <c r="E211" i="10"/>
  <c r="K212" i="1"/>
  <c r="N212" i="1" s="1"/>
  <c r="P212" i="1" s="1"/>
  <c r="R212" i="1" s="1"/>
  <c r="I212" i="1"/>
  <c r="L212" i="1" s="1"/>
  <c r="V219" i="1"/>
  <c r="W219" i="1" s="1"/>
  <c r="E219" i="1"/>
  <c r="P204" i="10" l="1"/>
  <c r="R204" i="10" s="1"/>
  <c r="C205" i="10" s="1"/>
  <c r="O204" i="10"/>
  <c r="S204" i="10" s="1"/>
  <c r="P209" i="11"/>
  <c r="R209" i="11" s="1"/>
  <c r="C210" i="11" s="1"/>
  <c r="O209" i="11"/>
  <c r="V216" i="12"/>
  <c r="W216" i="12" s="1"/>
  <c r="E216" i="12"/>
  <c r="K209" i="12"/>
  <c r="N209" i="12" s="1"/>
  <c r="P209" i="12" s="1"/>
  <c r="R209" i="12" s="1"/>
  <c r="C210" i="12" s="1"/>
  <c r="I209" i="12"/>
  <c r="L209" i="12" s="1"/>
  <c r="X216" i="11"/>
  <c r="F217" i="11" s="1"/>
  <c r="Y216" i="11"/>
  <c r="G217" i="11" s="1"/>
  <c r="Q204" i="10"/>
  <c r="B205" i="10" s="1"/>
  <c r="Y211" i="10"/>
  <c r="G212" i="10" s="1"/>
  <c r="X211" i="10"/>
  <c r="F212" i="10" s="1"/>
  <c r="O212" i="1"/>
  <c r="Q212" i="1" s="1"/>
  <c r="B213" i="1"/>
  <c r="C213" i="1"/>
  <c r="X219" i="1"/>
  <c r="F220" i="1" s="1"/>
  <c r="Y219" i="1"/>
  <c r="G220" i="1" s="1"/>
  <c r="S209" i="11" l="1"/>
  <c r="Q209" i="11"/>
  <c r="B210" i="11" s="1"/>
  <c r="O209" i="12"/>
  <c r="Y216" i="12"/>
  <c r="G217" i="12" s="1"/>
  <c r="X216" i="12"/>
  <c r="F217" i="12" s="1"/>
  <c r="U216" i="11"/>
  <c r="D210" i="11"/>
  <c r="U211" i="10"/>
  <c r="D205" i="10"/>
  <c r="S212" i="1"/>
  <c r="U219" i="1" s="1"/>
  <c r="J210" i="11" l="1"/>
  <c r="M210" i="11" s="1"/>
  <c r="S209" i="12"/>
  <c r="Q209" i="12"/>
  <c r="B210" i="12" s="1"/>
  <c r="V217" i="11"/>
  <c r="W217" i="11" s="1"/>
  <c r="E217" i="11"/>
  <c r="K210" i="11"/>
  <c r="N210" i="11" s="1"/>
  <c r="P210" i="11" s="1"/>
  <c r="R210" i="11" s="1"/>
  <c r="C211" i="11" s="1"/>
  <c r="I210" i="11"/>
  <c r="L210" i="11" s="1"/>
  <c r="K205" i="10"/>
  <c r="N205" i="10" s="1"/>
  <c r="J205" i="10"/>
  <c r="M205" i="10" s="1"/>
  <c r="V212" i="10"/>
  <c r="W212" i="10" s="1"/>
  <c r="E212" i="10"/>
  <c r="I205" i="10"/>
  <c r="L205" i="10" s="1"/>
  <c r="D213" i="1"/>
  <c r="V220" i="1"/>
  <c r="W220" i="1" s="1"/>
  <c r="E220" i="1"/>
  <c r="O205" i="10" l="1"/>
  <c r="P205" i="10"/>
  <c r="R205" i="10" s="1"/>
  <c r="C206" i="10" s="1"/>
  <c r="O210" i="11"/>
  <c r="S210" i="11" s="1"/>
  <c r="U216" i="12"/>
  <c r="D210" i="12"/>
  <c r="Y217" i="11"/>
  <c r="G218" i="11" s="1"/>
  <c r="X217" i="11"/>
  <c r="F218" i="11" s="1"/>
  <c r="S205" i="10"/>
  <c r="Q205" i="10"/>
  <c r="B206" i="10" s="1"/>
  <c r="Y212" i="10"/>
  <c r="G213" i="10" s="1"/>
  <c r="X212" i="10"/>
  <c r="F213" i="10" s="1"/>
  <c r="K213" i="1"/>
  <c r="N213" i="1" s="1"/>
  <c r="I213" i="1"/>
  <c r="L213" i="1" s="1"/>
  <c r="J213" i="1"/>
  <c r="M213" i="1" s="1"/>
  <c r="Y220" i="1"/>
  <c r="G221" i="1" s="1"/>
  <c r="X220" i="1"/>
  <c r="F221" i="1" s="1"/>
  <c r="Q210" i="11" l="1"/>
  <c r="B211" i="11" s="1"/>
  <c r="K210" i="12"/>
  <c r="N210" i="12" s="1"/>
  <c r="V217" i="12"/>
  <c r="W217" i="12" s="1"/>
  <c r="E217" i="12"/>
  <c r="J210" i="12"/>
  <c r="M210" i="12" s="1"/>
  <c r="I210" i="12"/>
  <c r="L210" i="12" s="1"/>
  <c r="U217" i="11"/>
  <c r="D211" i="11"/>
  <c r="U212" i="10"/>
  <c r="D206" i="10"/>
  <c r="I206" i="10" s="1"/>
  <c r="L206" i="10" s="1"/>
  <c r="O213" i="1"/>
  <c r="Q213" i="1" s="1"/>
  <c r="P213" i="1"/>
  <c r="R213" i="1" s="1"/>
  <c r="C214" i="1" s="1"/>
  <c r="B214" i="1"/>
  <c r="Y217" i="12" l="1"/>
  <c r="G218" i="12" s="1"/>
  <c r="X217" i="12"/>
  <c r="F218" i="12" s="1"/>
  <c r="O210" i="12"/>
  <c r="P210" i="12"/>
  <c r="R210" i="12" s="1"/>
  <c r="C211" i="12" s="1"/>
  <c r="K211" i="11"/>
  <c r="N211" i="11" s="1"/>
  <c r="I211" i="11"/>
  <c r="L211" i="11" s="1"/>
  <c r="V218" i="11"/>
  <c r="W218" i="11" s="1"/>
  <c r="E218" i="11"/>
  <c r="J211" i="11"/>
  <c r="M211" i="11" s="1"/>
  <c r="V213" i="10"/>
  <c r="W213" i="10" s="1"/>
  <c r="E213" i="10"/>
  <c r="K206" i="10"/>
  <c r="N206" i="10" s="1"/>
  <c r="O206" i="10" s="1"/>
  <c r="J206" i="10"/>
  <c r="M206" i="10" s="1"/>
  <c r="S213" i="1"/>
  <c r="U220" i="1" s="1"/>
  <c r="P206" i="10" l="1"/>
  <c r="R206" i="10" s="1"/>
  <c r="C207" i="10" s="1"/>
  <c r="O211" i="11"/>
  <c r="P211" i="11"/>
  <c r="R211" i="11" s="1"/>
  <c r="C212" i="11" s="1"/>
  <c r="S210" i="12"/>
  <c r="Q210" i="12"/>
  <c r="B211" i="12" s="1"/>
  <c r="Y218" i="11"/>
  <c r="G219" i="11" s="1"/>
  <c r="X218" i="11"/>
  <c r="F219" i="11" s="1"/>
  <c r="Q211" i="11"/>
  <c r="B212" i="11" s="1"/>
  <c r="S206" i="10"/>
  <c r="Q206" i="10"/>
  <c r="B207" i="10" s="1"/>
  <c r="X213" i="10"/>
  <c r="F214" i="10" s="1"/>
  <c r="Y213" i="10"/>
  <c r="G214" i="10" s="1"/>
  <c r="D214" i="1"/>
  <c r="V221" i="1"/>
  <c r="W221" i="1" s="1"/>
  <c r="E221" i="1"/>
  <c r="S211" i="11" l="1"/>
  <c r="U217" i="12"/>
  <c r="D211" i="12"/>
  <c r="U218" i="11"/>
  <c r="D212" i="11"/>
  <c r="U213" i="10"/>
  <c r="D207" i="10"/>
  <c r="J207" i="10" s="1"/>
  <c r="M207" i="10" s="1"/>
  <c r="K214" i="1"/>
  <c r="N214" i="1" s="1"/>
  <c r="J214" i="1"/>
  <c r="M214" i="1" s="1"/>
  <c r="I214" i="1"/>
  <c r="L214" i="1" s="1"/>
  <c r="X221" i="1"/>
  <c r="F222" i="1" s="1"/>
  <c r="Y221" i="1"/>
  <c r="G222" i="1" s="1"/>
  <c r="V218" i="12" l="1"/>
  <c r="W218" i="12" s="1"/>
  <c r="E218" i="12"/>
  <c r="K211" i="12"/>
  <c r="N211" i="12" s="1"/>
  <c r="I211" i="12"/>
  <c r="L211" i="12" s="1"/>
  <c r="J211" i="12"/>
  <c r="M211" i="12" s="1"/>
  <c r="V219" i="11"/>
  <c r="W219" i="11" s="1"/>
  <c r="E219" i="11"/>
  <c r="K212" i="11"/>
  <c r="N212" i="11" s="1"/>
  <c r="J212" i="11"/>
  <c r="M212" i="11" s="1"/>
  <c r="I212" i="11"/>
  <c r="L212" i="11" s="1"/>
  <c r="K207" i="10"/>
  <c r="N207" i="10" s="1"/>
  <c r="P207" i="10" s="1"/>
  <c r="R207" i="10" s="1"/>
  <c r="C208" i="10" s="1"/>
  <c r="V214" i="10"/>
  <c r="W214" i="10" s="1"/>
  <c r="E214" i="10"/>
  <c r="I207" i="10"/>
  <c r="L207" i="10" s="1"/>
  <c r="O214" i="1"/>
  <c r="Q214" i="1" s="1"/>
  <c r="B215" i="1" s="1"/>
  <c r="P214" i="1"/>
  <c r="R214" i="1" s="1"/>
  <c r="C215" i="1" s="1"/>
  <c r="O212" i="11" l="1"/>
  <c r="P212" i="11"/>
  <c r="R212" i="11" s="1"/>
  <c r="C213" i="11" s="1"/>
  <c r="P211" i="12"/>
  <c r="R211" i="12" s="1"/>
  <c r="C212" i="12" s="1"/>
  <c r="Y218" i="12"/>
  <c r="G219" i="12" s="1"/>
  <c r="X218" i="12"/>
  <c r="F219" i="12" s="1"/>
  <c r="O211" i="12"/>
  <c r="S212" i="11"/>
  <c r="Q212" i="11"/>
  <c r="B213" i="11" s="1"/>
  <c r="X219" i="11"/>
  <c r="F220" i="11" s="1"/>
  <c r="Y219" i="11"/>
  <c r="G220" i="11" s="1"/>
  <c r="Y214" i="10"/>
  <c r="G215" i="10" s="1"/>
  <c r="X214" i="10"/>
  <c r="F215" i="10" s="1"/>
  <c r="O207" i="10"/>
  <c r="S214" i="1"/>
  <c r="U221" i="1" s="1"/>
  <c r="E222" i="1" s="1"/>
  <c r="V222" i="1"/>
  <c r="W222" i="1" s="1"/>
  <c r="S211" i="12" l="1"/>
  <c r="Q211" i="12"/>
  <c r="B212" i="12" s="1"/>
  <c r="U219" i="11"/>
  <c r="D213" i="11"/>
  <c r="I213" i="11" s="1"/>
  <c r="L213" i="11" s="1"/>
  <c r="S207" i="10"/>
  <c r="Q207" i="10"/>
  <c r="B208" i="10" s="1"/>
  <c r="D215" i="1"/>
  <c r="X222" i="1"/>
  <c r="F223" i="1" s="1"/>
  <c r="Y222" i="1"/>
  <c r="G223" i="1" s="1"/>
  <c r="J213" i="11" l="1"/>
  <c r="M213" i="11" s="1"/>
  <c r="U218" i="12"/>
  <c r="D212" i="12"/>
  <c r="V220" i="11"/>
  <c r="W220" i="11" s="1"/>
  <c r="E220" i="11"/>
  <c r="K213" i="11"/>
  <c r="N213" i="11" s="1"/>
  <c r="O213" i="11" s="1"/>
  <c r="U214" i="10"/>
  <c r="D208" i="10"/>
  <c r="I208" i="10" s="1"/>
  <c r="L208" i="10" s="1"/>
  <c r="K215" i="1"/>
  <c r="N215" i="1" s="1"/>
  <c r="J215" i="1"/>
  <c r="M215" i="1" s="1"/>
  <c r="I215" i="1"/>
  <c r="L215" i="1" s="1"/>
  <c r="V219" i="12" l="1"/>
  <c r="W219" i="12" s="1"/>
  <c r="E219" i="12"/>
  <c r="K212" i="12"/>
  <c r="N212" i="12" s="1"/>
  <c r="J212" i="12"/>
  <c r="M212" i="12" s="1"/>
  <c r="I212" i="12"/>
  <c r="L212" i="12" s="1"/>
  <c r="Q213" i="11"/>
  <c r="B214" i="11" s="1"/>
  <c r="P213" i="11"/>
  <c r="R213" i="11" s="1"/>
  <c r="C214" i="11" s="1"/>
  <c r="X220" i="11"/>
  <c r="F221" i="11" s="1"/>
  <c r="Y220" i="11"/>
  <c r="G221" i="11" s="1"/>
  <c r="K208" i="10"/>
  <c r="N208" i="10" s="1"/>
  <c r="O208" i="10" s="1"/>
  <c r="V215" i="10"/>
  <c r="W215" i="10" s="1"/>
  <c r="E215" i="10"/>
  <c r="J208" i="10"/>
  <c r="M208" i="10" s="1"/>
  <c r="O215" i="1"/>
  <c r="Q215" i="1" s="1"/>
  <c r="B216" i="1" s="1"/>
  <c r="P215" i="1"/>
  <c r="R215" i="1" s="1"/>
  <c r="C216" i="1" s="1"/>
  <c r="P212" i="12" l="1"/>
  <c r="R212" i="12" s="1"/>
  <c r="C213" i="12" s="1"/>
  <c r="X219" i="12"/>
  <c r="F220" i="12" s="1"/>
  <c r="Y219" i="12"/>
  <c r="G220" i="12" s="1"/>
  <c r="O212" i="12"/>
  <c r="S213" i="11"/>
  <c r="Q208" i="10"/>
  <c r="B209" i="10" s="1"/>
  <c r="P208" i="10"/>
  <c r="R208" i="10" s="1"/>
  <c r="C209" i="10" s="1"/>
  <c r="X215" i="10"/>
  <c r="F216" i="10" s="1"/>
  <c r="Y215" i="10"/>
  <c r="G216" i="10" s="1"/>
  <c r="S215" i="1"/>
  <c r="U222" i="1" s="1"/>
  <c r="D216" i="1"/>
  <c r="I216" i="1" s="1"/>
  <c r="L216" i="1" s="1"/>
  <c r="S212" i="12" l="1"/>
  <c r="Q212" i="12"/>
  <c r="B213" i="12" s="1"/>
  <c r="U220" i="11"/>
  <c r="D214" i="11"/>
  <c r="S208" i="10"/>
  <c r="K216" i="1"/>
  <c r="N216" i="1" s="1"/>
  <c r="O216" i="1" s="1"/>
  <c r="Q216" i="1" s="1"/>
  <c r="J216" i="1"/>
  <c r="M216" i="1" s="1"/>
  <c r="V223" i="1"/>
  <c r="W223" i="1" s="1"/>
  <c r="E223" i="1"/>
  <c r="U219" i="12" l="1"/>
  <c r="D213" i="12"/>
  <c r="K214" i="11"/>
  <c r="N214" i="11" s="1"/>
  <c r="J214" i="11"/>
  <c r="M214" i="11" s="1"/>
  <c r="I214" i="11"/>
  <c r="L214" i="11" s="1"/>
  <c r="V221" i="11"/>
  <c r="W221" i="11" s="1"/>
  <c r="E221" i="11"/>
  <c r="U215" i="10"/>
  <c r="D209" i="10"/>
  <c r="P216" i="1"/>
  <c r="R216" i="1" s="1"/>
  <c r="X223" i="1"/>
  <c r="F224" i="1" s="1"/>
  <c r="Y223" i="1"/>
  <c r="G224" i="1" s="1"/>
  <c r="B217" i="1"/>
  <c r="C217" i="1"/>
  <c r="K213" i="12" l="1"/>
  <c r="N213" i="12" s="1"/>
  <c r="J213" i="12"/>
  <c r="M213" i="12" s="1"/>
  <c r="V220" i="12"/>
  <c r="W220" i="12" s="1"/>
  <c r="E220" i="12"/>
  <c r="I213" i="12"/>
  <c r="L213" i="12" s="1"/>
  <c r="P214" i="11"/>
  <c r="R214" i="11" s="1"/>
  <c r="C215" i="11" s="1"/>
  <c r="O214" i="11"/>
  <c r="X221" i="11"/>
  <c r="F222" i="11" s="1"/>
  <c r="Y221" i="11"/>
  <c r="G222" i="11" s="1"/>
  <c r="K209" i="10"/>
  <c r="N209" i="10" s="1"/>
  <c r="I209" i="10"/>
  <c r="L209" i="10" s="1"/>
  <c r="J209" i="10"/>
  <c r="M209" i="10" s="1"/>
  <c r="V216" i="10"/>
  <c r="W216" i="10" s="1"/>
  <c r="E216" i="10"/>
  <c r="S216" i="1"/>
  <c r="O213" i="12" l="1"/>
  <c r="P213" i="12"/>
  <c r="R213" i="12" s="1"/>
  <c r="C214" i="12" s="1"/>
  <c r="Y220" i="12"/>
  <c r="G221" i="12" s="1"/>
  <c r="X220" i="12"/>
  <c r="F221" i="12" s="1"/>
  <c r="S214" i="11"/>
  <c r="Q214" i="11"/>
  <c r="B215" i="11" s="1"/>
  <c r="P209" i="10"/>
  <c r="R209" i="10" s="1"/>
  <c r="C210" i="10" s="1"/>
  <c r="O209" i="10"/>
  <c r="Y216" i="10"/>
  <c r="G217" i="10" s="1"/>
  <c r="X216" i="10"/>
  <c r="F217" i="10" s="1"/>
  <c r="D217" i="1"/>
  <c r="U223" i="1"/>
  <c r="S213" i="12" l="1"/>
  <c r="Q213" i="12"/>
  <c r="B214" i="12" s="1"/>
  <c r="U221" i="11"/>
  <c r="D215" i="11"/>
  <c r="Q209" i="10"/>
  <c r="B210" i="10" s="1"/>
  <c r="S209" i="10"/>
  <c r="K217" i="1"/>
  <c r="N217" i="1" s="1"/>
  <c r="J217" i="1"/>
  <c r="M217" i="1" s="1"/>
  <c r="I217" i="1"/>
  <c r="L217" i="1" s="1"/>
  <c r="V224" i="1"/>
  <c r="W224" i="1" s="1"/>
  <c r="E224" i="1"/>
  <c r="O217" i="1" l="1"/>
  <c r="Q217" i="1" s="1"/>
  <c r="U220" i="12"/>
  <c r="D214" i="12"/>
  <c r="I214" i="12" s="1"/>
  <c r="L214" i="12" s="1"/>
  <c r="K215" i="11"/>
  <c r="N215" i="11" s="1"/>
  <c r="V222" i="11"/>
  <c r="W222" i="11" s="1"/>
  <c r="E222" i="11"/>
  <c r="J215" i="11"/>
  <c r="M215" i="11" s="1"/>
  <c r="I215" i="11"/>
  <c r="L215" i="11" s="1"/>
  <c r="U216" i="10"/>
  <c r="D210" i="10"/>
  <c r="I210" i="10"/>
  <c r="L210" i="10" s="1"/>
  <c r="P217" i="1"/>
  <c r="R217" i="1" s="1"/>
  <c r="C218" i="1" s="1"/>
  <c r="Y224" i="1"/>
  <c r="G225" i="1" s="1"/>
  <c r="X224" i="1"/>
  <c r="F225" i="1" s="1"/>
  <c r="J214" i="12" l="1"/>
  <c r="M214" i="12" s="1"/>
  <c r="O215" i="11"/>
  <c r="P215" i="11"/>
  <c r="R215" i="11" s="1"/>
  <c r="C216" i="11" s="1"/>
  <c r="K214" i="12"/>
  <c r="N214" i="12" s="1"/>
  <c r="O214" i="12" s="1"/>
  <c r="V221" i="12"/>
  <c r="W221" i="12" s="1"/>
  <c r="E221" i="12"/>
  <c r="Q215" i="11"/>
  <c r="B216" i="11" s="1"/>
  <c r="X222" i="11"/>
  <c r="F223" i="11" s="1"/>
  <c r="Y222" i="11"/>
  <c r="G223" i="11" s="1"/>
  <c r="K210" i="10"/>
  <c r="N210" i="10"/>
  <c r="O210" i="10" s="1"/>
  <c r="J210" i="10"/>
  <c r="M210" i="10" s="1"/>
  <c r="P210" i="10" s="1"/>
  <c r="R210" i="10" s="1"/>
  <c r="C211" i="10" s="1"/>
  <c r="V217" i="10"/>
  <c r="W217" i="10" s="1"/>
  <c r="E217" i="10"/>
  <c r="B218" i="1"/>
  <c r="S217" i="1"/>
  <c r="S215" i="11" l="1"/>
  <c r="U222" i="11" s="1"/>
  <c r="Q214" i="12"/>
  <c r="B215" i="12" s="1"/>
  <c r="P214" i="12"/>
  <c r="R214" i="12" s="1"/>
  <c r="C215" i="12" s="1"/>
  <c r="Y221" i="12"/>
  <c r="G222" i="12" s="1"/>
  <c r="X221" i="12"/>
  <c r="F222" i="12" s="1"/>
  <c r="S210" i="10"/>
  <c r="Q210" i="10"/>
  <c r="B211" i="10" s="1"/>
  <c r="X217" i="10"/>
  <c r="F218" i="10" s="1"/>
  <c r="Y217" i="10"/>
  <c r="G218" i="10" s="1"/>
  <c r="U224" i="1"/>
  <c r="D218" i="1"/>
  <c r="I218" i="1" s="1"/>
  <c r="L218" i="1" s="1"/>
  <c r="D216" i="11" l="1"/>
  <c r="S214" i="12"/>
  <c r="V223" i="11"/>
  <c r="W223" i="11" s="1"/>
  <c r="E223" i="11"/>
  <c r="K216" i="11"/>
  <c r="N216" i="11" s="1"/>
  <c r="J216" i="11"/>
  <c r="M216" i="11" s="1"/>
  <c r="I216" i="11"/>
  <c r="L216" i="11" s="1"/>
  <c r="U217" i="10"/>
  <c r="D211" i="10"/>
  <c r="K218" i="1"/>
  <c r="N218" i="1" s="1"/>
  <c r="O218" i="1" s="1"/>
  <c r="Q218" i="1" s="1"/>
  <c r="J218" i="1"/>
  <c r="M218" i="1" s="1"/>
  <c r="E225" i="1"/>
  <c r="V225" i="1"/>
  <c r="W225" i="1" s="1"/>
  <c r="P216" i="11" l="1"/>
  <c r="R216" i="11" s="1"/>
  <c r="C217" i="11" s="1"/>
  <c r="O216" i="11"/>
  <c r="U221" i="12"/>
  <c r="D215" i="12"/>
  <c r="Y223" i="11"/>
  <c r="G224" i="11" s="1"/>
  <c r="X223" i="11"/>
  <c r="F224" i="11" s="1"/>
  <c r="V218" i="10"/>
  <c r="W218" i="10" s="1"/>
  <c r="E218" i="10"/>
  <c r="K211" i="10"/>
  <c r="N211" i="10"/>
  <c r="J211" i="10"/>
  <c r="M211" i="10" s="1"/>
  <c r="P211" i="10" s="1"/>
  <c r="R211" i="10" s="1"/>
  <c r="C212" i="10" s="1"/>
  <c r="I211" i="10"/>
  <c r="L211" i="10" s="1"/>
  <c r="O211" i="10" s="1"/>
  <c r="P218" i="1"/>
  <c r="R218" i="1" s="1"/>
  <c r="C219" i="1" s="1"/>
  <c r="B219" i="1"/>
  <c r="Y225" i="1"/>
  <c r="G226" i="1" s="1"/>
  <c r="X225" i="1"/>
  <c r="F226" i="1" s="1"/>
  <c r="S218" i="1" l="1"/>
  <c r="S216" i="11"/>
  <c r="D217" i="11" s="1"/>
  <c r="Q216" i="11"/>
  <c r="B217" i="11" s="1"/>
  <c r="K215" i="12"/>
  <c r="N215" i="12"/>
  <c r="I215" i="12"/>
  <c r="L215" i="12" s="1"/>
  <c r="J215" i="12"/>
  <c r="M215" i="12" s="1"/>
  <c r="P215" i="12" s="1"/>
  <c r="R215" i="12" s="1"/>
  <c r="C216" i="12" s="1"/>
  <c r="V222" i="12"/>
  <c r="W222" i="12" s="1"/>
  <c r="E222" i="12"/>
  <c r="X218" i="10"/>
  <c r="F219" i="10" s="1"/>
  <c r="Y218" i="10"/>
  <c r="G219" i="10" s="1"/>
  <c r="S211" i="10"/>
  <c r="Q211" i="10"/>
  <c r="B212" i="10" s="1"/>
  <c r="U225" i="1"/>
  <c r="D219" i="1"/>
  <c r="U223" i="11" l="1"/>
  <c r="O215" i="12"/>
  <c r="S215" i="12"/>
  <c r="Q215" i="12"/>
  <c r="B216" i="12" s="1"/>
  <c r="X222" i="12"/>
  <c r="F223" i="12" s="1"/>
  <c r="Y222" i="12"/>
  <c r="G223" i="12" s="1"/>
  <c r="K217" i="11"/>
  <c r="N217" i="11" s="1"/>
  <c r="V224" i="11"/>
  <c r="W224" i="11" s="1"/>
  <c r="E224" i="11"/>
  <c r="J217" i="11"/>
  <c r="M217" i="11" s="1"/>
  <c r="I217" i="11"/>
  <c r="L217" i="11" s="1"/>
  <c r="U218" i="10"/>
  <c r="D212" i="10"/>
  <c r="K219" i="1"/>
  <c r="N219" i="1" s="1"/>
  <c r="I219" i="1"/>
  <c r="L219" i="1" s="1"/>
  <c r="J219" i="1"/>
  <c r="M219" i="1" s="1"/>
  <c r="E226" i="1"/>
  <c r="V226" i="1"/>
  <c r="W226" i="1" s="1"/>
  <c r="O217" i="11" l="1"/>
  <c r="P217" i="11"/>
  <c r="R217" i="11" s="1"/>
  <c r="C218" i="11" s="1"/>
  <c r="U222" i="12"/>
  <c r="D216" i="12"/>
  <c r="X224" i="11"/>
  <c r="F225" i="11" s="1"/>
  <c r="Y224" i="11"/>
  <c r="G225" i="11" s="1"/>
  <c r="K212" i="10"/>
  <c r="N212" i="10" s="1"/>
  <c r="J212" i="10"/>
  <c r="M212" i="10" s="1"/>
  <c r="V219" i="10"/>
  <c r="W219" i="10" s="1"/>
  <c r="E219" i="10"/>
  <c r="I212" i="10"/>
  <c r="L212" i="10" s="1"/>
  <c r="P219" i="1"/>
  <c r="R219" i="1" s="1"/>
  <c r="C220" i="1" s="1"/>
  <c r="O219" i="1"/>
  <c r="Q219" i="1" s="1"/>
  <c r="B220" i="1"/>
  <c r="Y226" i="1"/>
  <c r="G227" i="1" s="1"/>
  <c r="X226" i="1"/>
  <c r="F227" i="1" s="1"/>
  <c r="S217" i="11" l="1"/>
  <c r="Q217" i="11"/>
  <c r="B218" i="11" s="1"/>
  <c r="K216" i="12"/>
  <c r="N216" i="12"/>
  <c r="I216" i="12"/>
  <c r="L216" i="12" s="1"/>
  <c r="V223" i="12"/>
  <c r="W223" i="12" s="1"/>
  <c r="E223" i="12"/>
  <c r="J216" i="12"/>
  <c r="M216" i="12" s="1"/>
  <c r="P216" i="12" s="1"/>
  <c r="R216" i="12" s="1"/>
  <c r="C217" i="12" s="1"/>
  <c r="U224" i="11"/>
  <c r="D218" i="11"/>
  <c r="X219" i="10"/>
  <c r="F220" i="10" s="1"/>
  <c r="Y219" i="10"/>
  <c r="G220" i="10" s="1"/>
  <c r="O212" i="10"/>
  <c r="P212" i="10"/>
  <c r="R212" i="10" s="1"/>
  <c r="C213" i="10" s="1"/>
  <c r="S219" i="1"/>
  <c r="J218" i="11" l="1"/>
  <c r="M218" i="11" s="1"/>
  <c r="O216" i="12"/>
  <c r="Y223" i="12"/>
  <c r="G224" i="12" s="1"/>
  <c r="X223" i="12"/>
  <c r="F224" i="12" s="1"/>
  <c r="S216" i="12"/>
  <c r="Q216" i="12"/>
  <c r="B217" i="12" s="1"/>
  <c r="K218" i="11"/>
  <c r="N218" i="11" s="1"/>
  <c r="V225" i="11"/>
  <c r="W225" i="11" s="1"/>
  <c r="E225" i="11"/>
  <c r="I218" i="11"/>
  <c r="L218" i="11" s="1"/>
  <c r="Q212" i="10"/>
  <c r="B213" i="10" s="1"/>
  <c r="S212" i="10"/>
  <c r="U226" i="1"/>
  <c r="D220" i="1"/>
  <c r="P218" i="11" l="1"/>
  <c r="R218" i="11" s="1"/>
  <c r="C219" i="11" s="1"/>
  <c r="O218" i="11"/>
  <c r="U223" i="12"/>
  <c r="D217" i="12"/>
  <c r="I217" i="12" s="1"/>
  <c r="L217" i="12" s="1"/>
  <c r="J217" i="12"/>
  <c r="M217" i="12" s="1"/>
  <c r="X225" i="11"/>
  <c r="F226" i="11" s="1"/>
  <c r="Y225" i="11"/>
  <c r="G226" i="11" s="1"/>
  <c r="U219" i="10"/>
  <c r="D213" i="10"/>
  <c r="I213" i="10"/>
  <c r="L213" i="10" s="1"/>
  <c r="J213" i="10"/>
  <c r="M213" i="10" s="1"/>
  <c r="K220" i="1"/>
  <c r="N220" i="1" s="1"/>
  <c r="I220" i="1"/>
  <c r="L220" i="1" s="1"/>
  <c r="J220" i="1"/>
  <c r="M220" i="1" s="1"/>
  <c r="V227" i="1"/>
  <c r="W227" i="1" s="1"/>
  <c r="E227" i="1"/>
  <c r="S218" i="11" l="1"/>
  <c r="Q218" i="11"/>
  <c r="B219" i="11" s="1"/>
  <c r="V224" i="12"/>
  <c r="W224" i="12" s="1"/>
  <c r="E224" i="12"/>
  <c r="K217" i="12"/>
  <c r="N217" i="12"/>
  <c r="P217" i="12" s="1"/>
  <c r="R217" i="12" s="1"/>
  <c r="C218" i="12" s="1"/>
  <c r="U225" i="11"/>
  <c r="D219" i="11"/>
  <c r="J219" i="11" s="1"/>
  <c r="M219" i="11" s="1"/>
  <c r="K213" i="10"/>
  <c r="N213" i="10" s="1"/>
  <c r="V220" i="10"/>
  <c r="W220" i="10" s="1"/>
  <c r="E220" i="10"/>
  <c r="O220" i="1"/>
  <c r="Q220" i="1" s="1"/>
  <c r="P220" i="1"/>
  <c r="R220" i="1" s="1"/>
  <c r="C221" i="1" s="1"/>
  <c r="B221" i="1"/>
  <c r="X227" i="1"/>
  <c r="F228" i="1" s="1"/>
  <c r="Y227" i="1"/>
  <c r="G228" i="1" s="1"/>
  <c r="I219" i="11" l="1"/>
  <c r="L219" i="11" s="1"/>
  <c r="Y224" i="12"/>
  <c r="G225" i="12" s="1"/>
  <c r="X224" i="12"/>
  <c r="F225" i="12" s="1"/>
  <c r="O217" i="12"/>
  <c r="V226" i="11"/>
  <c r="W226" i="11" s="1"/>
  <c r="E226" i="11"/>
  <c r="K219" i="11"/>
  <c r="N219" i="11" s="1"/>
  <c r="O213" i="10"/>
  <c r="P213" i="10"/>
  <c r="R213" i="10" s="1"/>
  <c r="C214" i="10" s="1"/>
  <c r="X220" i="10"/>
  <c r="F221" i="10" s="1"/>
  <c r="Y220" i="10"/>
  <c r="G221" i="10" s="1"/>
  <c r="S220" i="1"/>
  <c r="O219" i="11" l="1"/>
  <c r="S217" i="12"/>
  <c r="Q217" i="12"/>
  <c r="B218" i="12" s="1"/>
  <c r="Q219" i="11"/>
  <c r="B220" i="11" s="1"/>
  <c r="X226" i="11"/>
  <c r="F227" i="11" s="1"/>
  <c r="Y226" i="11"/>
  <c r="G227" i="11" s="1"/>
  <c r="P219" i="11"/>
  <c r="R219" i="11" s="1"/>
  <c r="C220" i="11" s="1"/>
  <c r="S213" i="10"/>
  <c r="Q213" i="10"/>
  <c r="B214" i="10" s="1"/>
  <c r="U227" i="1"/>
  <c r="D221" i="1"/>
  <c r="U224" i="12" l="1"/>
  <c r="D218" i="12"/>
  <c r="S219" i="11"/>
  <c r="U220" i="10"/>
  <c r="D214" i="10"/>
  <c r="I214" i="10"/>
  <c r="L214" i="10" s="1"/>
  <c r="J214" i="10"/>
  <c r="M214" i="10" s="1"/>
  <c r="K221" i="1"/>
  <c r="N221" i="1" s="1"/>
  <c r="J221" i="1"/>
  <c r="M221" i="1" s="1"/>
  <c r="I221" i="1"/>
  <c r="L221" i="1" s="1"/>
  <c r="V228" i="1"/>
  <c r="W228" i="1" s="1"/>
  <c r="E228" i="1"/>
  <c r="P221" i="1" l="1"/>
  <c r="R221" i="1" s="1"/>
  <c r="O221" i="1"/>
  <c r="Q221" i="1" s="1"/>
  <c r="K218" i="12"/>
  <c r="N218" i="12"/>
  <c r="V225" i="12"/>
  <c r="W225" i="12" s="1"/>
  <c r="E225" i="12"/>
  <c r="J218" i="12"/>
  <c r="M218" i="12" s="1"/>
  <c r="P218" i="12" s="1"/>
  <c r="R218" i="12" s="1"/>
  <c r="C219" i="12" s="1"/>
  <c r="I218" i="12"/>
  <c r="L218" i="12" s="1"/>
  <c r="O218" i="12" s="1"/>
  <c r="U226" i="11"/>
  <c r="D220" i="11"/>
  <c r="K214" i="10"/>
  <c r="N214" i="10"/>
  <c r="O214" i="10" s="1"/>
  <c r="V221" i="10"/>
  <c r="W221" i="10" s="1"/>
  <c r="E221" i="10"/>
  <c r="B222" i="1"/>
  <c r="C222" i="1"/>
  <c r="X228" i="1"/>
  <c r="F229" i="1" s="1"/>
  <c r="Y228" i="1"/>
  <c r="G229" i="1" s="1"/>
  <c r="S218" i="12" l="1"/>
  <c r="Q218" i="12"/>
  <c r="B219" i="12" s="1"/>
  <c r="Y225" i="12"/>
  <c r="G226" i="12" s="1"/>
  <c r="X225" i="12"/>
  <c r="F226" i="12" s="1"/>
  <c r="K220" i="11"/>
  <c r="N220" i="11" s="1"/>
  <c r="J220" i="11"/>
  <c r="M220" i="11" s="1"/>
  <c r="I220" i="11"/>
  <c r="L220" i="11" s="1"/>
  <c r="V227" i="11"/>
  <c r="W227" i="11" s="1"/>
  <c r="E227" i="11"/>
  <c r="Q214" i="10"/>
  <c r="B215" i="10" s="1"/>
  <c r="P214" i="10"/>
  <c r="R214" i="10" s="1"/>
  <c r="C215" i="10" s="1"/>
  <c r="X221" i="10"/>
  <c r="F222" i="10" s="1"/>
  <c r="Y221" i="10"/>
  <c r="G222" i="10" s="1"/>
  <c r="S221" i="1"/>
  <c r="D222" i="1" s="1"/>
  <c r="I222" i="1" s="1"/>
  <c r="L222" i="1" s="1"/>
  <c r="U228" i="1"/>
  <c r="P220" i="11" l="1"/>
  <c r="R220" i="11" s="1"/>
  <c r="C221" i="11" s="1"/>
  <c r="O220" i="11"/>
  <c r="U225" i="12"/>
  <c r="D219" i="12"/>
  <c r="Y227" i="11"/>
  <c r="G228" i="11" s="1"/>
  <c r="X227" i="11"/>
  <c r="F228" i="11" s="1"/>
  <c r="S214" i="10"/>
  <c r="K222" i="1"/>
  <c r="N222" i="1" s="1"/>
  <c r="O222" i="1" s="1"/>
  <c r="Q222" i="1" s="1"/>
  <c r="J222" i="1"/>
  <c r="M222" i="1" s="1"/>
  <c r="V229" i="1"/>
  <c r="W229" i="1" s="1"/>
  <c r="E229" i="1"/>
  <c r="S220" i="11" l="1"/>
  <c r="Q220" i="11"/>
  <c r="B221" i="11" s="1"/>
  <c r="K219" i="12"/>
  <c r="N219" i="12"/>
  <c r="J219" i="12"/>
  <c r="M219" i="12" s="1"/>
  <c r="P219" i="12" s="1"/>
  <c r="R219" i="12" s="1"/>
  <c r="C220" i="12" s="1"/>
  <c r="I219" i="12"/>
  <c r="L219" i="12" s="1"/>
  <c r="V226" i="12"/>
  <c r="W226" i="12" s="1"/>
  <c r="E226" i="12"/>
  <c r="U227" i="11"/>
  <c r="D221" i="11"/>
  <c r="U221" i="10"/>
  <c r="D215" i="10"/>
  <c r="P222" i="1"/>
  <c r="R222" i="1" s="1"/>
  <c r="C223" i="1" s="1"/>
  <c r="B223" i="1"/>
  <c r="Y229" i="1"/>
  <c r="G230" i="1" s="1"/>
  <c r="X229" i="1"/>
  <c r="F230" i="1" s="1"/>
  <c r="O219" i="12" l="1"/>
  <c r="S219" i="12"/>
  <c r="Q219" i="12"/>
  <c r="B220" i="12" s="1"/>
  <c r="Y226" i="12"/>
  <c r="G227" i="12" s="1"/>
  <c r="X226" i="12"/>
  <c r="F227" i="12" s="1"/>
  <c r="K221" i="11"/>
  <c r="N221" i="11" s="1"/>
  <c r="V228" i="11"/>
  <c r="W228" i="11" s="1"/>
  <c r="E228" i="11"/>
  <c r="J221" i="11"/>
  <c r="M221" i="11" s="1"/>
  <c r="I221" i="11"/>
  <c r="L221" i="11" s="1"/>
  <c r="K215" i="10"/>
  <c r="N215" i="10" s="1"/>
  <c r="J215" i="10"/>
  <c r="M215" i="10" s="1"/>
  <c r="I215" i="10"/>
  <c r="L215" i="10" s="1"/>
  <c r="V222" i="10"/>
  <c r="W222" i="10" s="1"/>
  <c r="E222" i="10"/>
  <c r="S222" i="1"/>
  <c r="O215" i="10" l="1"/>
  <c r="O221" i="11"/>
  <c r="P221" i="11"/>
  <c r="R221" i="11" s="1"/>
  <c r="C222" i="11" s="1"/>
  <c r="U226" i="12"/>
  <c r="D220" i="12"/>
  <c r="X228" i="11"/>
  <c r="F229" i="11" s="1"/>
  <c r="Y228" i="11"/>
  <c r="G229" i="11" s="1"/>
  <c r="Q221" i="11"/>
  <c r="B222" i="11" s="1"/>
  <c r="Q215" i="10"/>
  <c r="B216" i="10" s="1"/>
  <c r="P215" i="10"/>
  <c r="R215" i="10" s="1"/>
  <c r="C216" i="10" s="1"/>
  <c r="X222" i="10"/>
  <c r="F223" i="10" s="1"/>
  <c r="Y222" i="10"/>
  <c r="G223" i="10" s="1"/>
  <c r="U229" i="1"/>
  <c r="D223" i="1"/>
  <c r="S221" i="11" l="1"/>
  <c r="U228" i="11" s="1"/>
  <c r="K220" i="12"/>
  <c r="N220" i="12"/>
  <c r="J220" i="12"/>
  <c r="M220" i="12" s="1"/>
  <c r="V227" i="12"/>
  <c r="W227" i="12" s="1"/>
  <c r="E227" i="12"/>
  <c r="I220" i="12"/>
  <c r="L220" i="12" s="1"/>
  <c r="S215" i="10"/>
  <c r="K223" i="1"/>
  <c r="N223" i="1" s="1"/>
  <c r="I223" i="1"/>
  <c r="L223" i="1" s="1"/>
  <c r="J223" i="1"/>
  <c r="M223" i="1" s="1"/>
  <c r="V230" i="1"/>
  <c r="W230" i="1" s="1"/>
  <c r="E230" i="1"/>
  <c r="D222" i="11" l="1"/>
  <c r="K222" i="11" s="1"/>
  <c r="N222" i="11" s="1"/>
  <c r="X227" i="12"/>
  <c r="F228" i="12" s="1"/>
  <c r="Y227" i="12"/>
  <c r="G228" i="12" s="1"/>
  <c r="O220" i="12"/>
  <c r="P220" i="12"/>
  <c r="R220" i="12" s="1"/>
  <c r="C221" i="12" s="1"/>
  <c r="J222" i="11"/>
  <c r="M222" i="11" s="1"/>
  <c r="V229" i="11"/>
  <c r="W229" i="11" s="1"/>
  <c r="E229" i="11"/>
  <c r="I222" i="11"/>
  <c r="L222" i="11" s="1"/>
  <c r="U222" i="10"/>
  <c r="D216" i="10"/>
  <c r="P223" i="1"/>
  <c r="R223" i="1" s="1"/>
  <c r="O223" i="1"/>
  <c r="Q223" i="1" s="1"/>
  <c r="B224" i="1" s="1"/>
  <c r="C224" i="1"/>
  <c r="Y230" i="1"/>
  <c r="G231" i="1" s="1"/>
  <c r="X230" i="1"/>
  <c r="F231" i="1" s="1"/>
  <c r="P222" i="11" l="1"/>
  <c r="R222" i="11" s="1"/>
  <c r="C223" i="11" s="1"/>
  <c r="O222" i="11"/>
  <c r="S220" i="12"/>
  <c r="Q220" i="12"/>
  <c r="B221" i="12" s="1"/>
  <c r="X229" i="11"/>
  <c r="F230" i="11" s="1"/>
  <c r="Y229" i="11"/>
  <c r="G230" i="11" s="1"/>
  <c r="Q222" i="11"/>
  <c r="B223" i="11" s="1"/>
  <c r="K216" i="10"/>
  <c r="N216" i="10" s="1"/>
  <c r="J216" i="10"/>
  <c r="M216" i="10" s="1"/>
  <c r="I216" i="10"/>
  <c r="L216" i="10" s="1"/>
  <c r="V223" i="10"/>
  <c r="W223" i="10" s="1"/>
  <c r="E223" i="10"/>
  <c r="S223" i="1"/>
  <c r="U230" i="1" s="1"/>
  <c r="S222" i="11" l="1"/>
  <c r="U229" i="11" s="1"/>
  <c r="U227" i="12"/>
  <c r="D221" i="12"/>
  <c r="I221" i="12" s="1"/>
  <c r="L221" i="12" s="1"/>
  <c r="O216" i="10"/>
  <c r="P216" i="10"/>
  <c r="R216" i="10" s="1"/>
  <c r="C217" i="10" s="1"/>
  <c r="Y223" i="10"/>
  <c r="G224" i="10" s="1"/>
  <c r="X223" i="10"/>
  <c r="F224" i="10" s="1"/>
  <c r="D224" i="1"/>
  <c r="V231" i="1"/>
  <c r="W231" i="1" s="1"/>
  <c r="E231" i="1"/>
  <c r="D223" i="11" l="1"/>
  <c r="J223" i="11" s="1"/>
  <c r="M223" i="11" s="1"/>
  <c r="J221" i="12"/>
  <c r="M221" i="12" s="1"/>
  <c r="K221" i="12"/>
  <c r="N221" i="12" s="1"/>
  <c r="O221" i="12" s="1"/>
  <c r="V228" i="12"/>
  <c r="W228" i="12" s="1"/>
  <c r="E228" i="12"/>
  <c r="V230" i="11"/>
  <c r="W230" i="11" s="1"/>
  <c r="E230" i="11"/>
  <c r="Q216" i="10"/>
  <c r="B217" i="10" s="1"/>
  <c r="S216" i="10"/>
  <c r="K224" i="1"/>
  <c r="N224" i="1" s="1"/>
  <c r="I224" i="1"/>
  <c r="L224" i="1" s="1"/>
  <c r="J224" i="1"/>
  <c r="M224" i="1" s="1"/>
  <c r="Y231" i="1"/>
  <c r="G232" i="1" s="1"/>
  <c r="X231" i="1"/>
  <c r="F232" i="1" s="1"/>
  <c r="K223" i="11" l="1"/>
  <c r="N223" i="11" s="1"/>
  <c r="P223" i="11" s="1"/>
  <c r="R223" i="11" s="1"/>
  <c r="C224" i="11" s="1"/>
  <c r="I223" i="11"/>
  <c r="L223" i="11" s="1"/>
  <c r="O223" i="11" s="1"/>
  <c r="S223" i="11" s="1"/>
  <c r="Q221" i="12"/>
  <c r="B222" i="12" s="1"/>
  <c r="P221" i="12"/>
  <c r="R221" i="12" s="1"/>
  <c r="C222" i="12" s="1"/>
  <c r="Y228" i="12"/>
  <c r="G229" i="12" s="1"/>
  <c r="X228" i="12"/>
  <c r="F229" i="12" s="1"/>
  <c r="X230" i="11"/>
  <c r="F231" i="11" s="1"/>
  <c r="Y230" i="11"/>
  <c r="G231" i="11" s="1"/>
  <c r="U223" i="10"/>
  <c r="D217" i="10"/>
  <c r="O224" i="1"/>
  <c r="Q224" i="1" s="1"/>
  <c r="B225" i="1" s="1"/>
  <c r="P224" i="1"/>
  <c r="R224" i="1" s="1"/>
  <c r="C225" i="1" s="1"/>
  <c r="Q223" i="11" l="1"/>
  <c r="B224" i="11" s="1"/>
  <c r="S221" i="12"/>
  <c r="U230" i="11"/>
  <c r="D224" i="11"/>
  <c r="K217" i="10"/>
  <c r="N217" i="10" s="1"/>
  <c r="I217" i="10"/>
  <c r="L217" i="10" s="1"/>
  <c r="V224" i="10"/>
  <c r="W224" i="10" s="1"/>
  <c r="E224" i="10"/>
  <c r="J217" i="10"/>
  <c r="M217" i="10" s="1"/>
  <c r="S224" i="1"/>
  <c r="U231" i="1" s="1"/>
  <c r="I224" i="11" l="1"/>
  <c r="L224" i="11" s="1"/>
  <c r="J224" i="11"/>
  <c r="M224" i="11" s="1"/>
  <c r="U228" i="12"/>
  <c r="D222" i="12"/>
  <c r="K224" i="11"/>
  <c r="N224" i="11" s="1"/>
  <c r="O224" i="11" s="1"/>
  <c r="V231" i="11"/>
  <c r="W231" i="11" s="1"/>
  <c r="E231" i="11"/>
  <c r="X224" i="10"/>
  <c r="F225" i="10" s="1"/>
  <c r="Y224" i="10"/>
  <c r="G225" i="10" s="1"/>
  <c r="O217" i="10"/>
  <c r="P217" i="10"/>
  <c r="R217" i="10" s="1"/>
  <c r="C218" i="10" s="1"/>
  <c r="D225" i="1"/>
  <c r="V232" i="1"/>
  <c r="W232" i="1" s="1"/>
  <c r="E232" i="1"/>
  <c r="K222" i="12" l="1"/>
  <c r="N222" i="12"/>
  <c r="J222" i="12"/>
  <c r="M222" i="12" s="1"/>
  <c r="I222" i="12"/>
  <c r="L222" i="12" s="1"/>
  <c r="V229" i="12"/>
  <c r="W229" i="12" s="1"/>
  <c r="E229" i="12"/>
  <c r="Q224" i="11"/>
  <c r="B225" i="11" s="1"/>
  <c r="P224" i="11"/>
  <c r="R224" i="11" s="1"/>
  <c r="C225" i="11" s="1"/>
  <c r="Y231" i="11"/>
  <c r="G232" i="11" s="1"/>
  <c r="X231" i="11"/>
  <c r="F232" i="11" s="1"/>
  <c r="S217" i="10"/>
  <c r="Q217" i="10"/>
  <c r="B218" i="10" s="1"/>
  <c r="K225" i="1"/>
  <c r="N225" i="1" s="1"/>
  <c r="J225" i="1"/>
  <c r="M225" i="1" s="1"/>
  <c r="I225" i="1"/>
  <c r="L225" i="1" s="1"/>
  <c r="X232" i="1"/>
  <c r="F233" i="1" s="1"/>
  <c r="Y232" i="1"/>
  <c r="G233" i="1" s="1"/>
  <c r="P225" i="1" l="1"/>
  <c r="R225" i="1" s="1"/>
  <c r="C226" i="1" s="1"/>
  <c r="P222" i="12"/>
  <c r="R222" i="12" s="1"/>
  <c r="C223" i="12" s="1"/>
  <c r="O222" i="12"/>
  <c r="Q222" i="12" s="1"/>
  <c r="B223" i="12" s="1"/>
  <c r="Y229" i="12"/>
  <c r="G230" i="12" s="1"/>
  <c r="X229" i="12"/>
  <c r="F230" i="12" s="1"/>
  <c r="S224" i="11"/>
  <c r="U224" i="10"/>
  <c r="D218" i="10"/>
  <c r="J218" i="10" s="1"/>
  <c r="M218" i="10" s="1"/>
  <c r="O225" i="1"/>
  <c r="Q225" i="1" s="1"/>
  <c r="B226" i="1" s="1"/>
  <c r="S225" i="1"/>
  <c r="D226" i="1" s="1"/>
  <c r="S222" i="12" l="1"/>
  <c r="U229" i="12" s="1"/>
  <c r="D223" i="12"/>
  <c r="J223" i="12" s="1"/>
  <c r="M223" i="12" s="1"/>
  <c r="U231" i="11"/>
  <c r="D225" i="11"/>
  <c r="K218" i="10"/>
  <c r="N218" i="10"/>
  <c r="P218" i="10" s="1"/>
  <c r="R218" i="10" s="1"/>
  <c r="C219" i="10" s="1"/>
  <c r="V225" i="10"/>
  <c r="W225" i="10" s="1"/>
  <c r="E225" i="10"/>
  <c r="I218" i="10"/>
  <c r="L218" i="10" s="1"/>
  <c r="K226" i="1"/>
  <c r="N226" i="1" s="1"/>
  <c r="I226" i="1"/>
  <c r="L226" i="1" s="1"/>
  <c r="O226" i="1" s="1"/>
  <c r="Q226" i="1" s="1"/>
  <c r="J226" i="1"/>
  <c r="M226" i="1" s="1"/>
  <c r="U232" i="1"/>
  <c r="V233" i="1"/>
  <c r="W233" i="1" s="1"/>
  <c r="E233" i="1"/>
  <c r="O218" i="10" l="1"/>
  <c r="K223" i="12"/>
  <c r="N223" i="12"/>
  <c r="P223" i="12" s="1"/>
  <c r="R223" i="12" s="1"/>
  <c r="C224" i="12" s="1"/>
  <c r="V230" i="12"/>
  <c r="W230" i="12" s="1"/>
  <c r="E230" i="12"/>
  <c r="I223" i="12"/>
  <c r="L223" i="12" s="1"/>
  <c r="O223" i="12" s="1"/>
  <c r="K225" i="11"/>
  <c r="N225" i="11" s="1"/>
  <c r="J225" i="11"/>
  <c r="M225" i="11" s="1"/>
  <c r="I225" i="11"/>
  <c r="L225" i="11" s="1"/>
  <c r="V232" i="11"/>
  <c r="W232" i="11" s="1"/>
  <c r="E232" i="11"/>
  <c r="X225" i="10"/>
  <c r="F226" i="10" s="1"/>
  <c r="Y225" i="10"/>
  <c r="G226" i="10" s="1"/>
  <c r="S218" i="10"/>
  <c r="Q218" i="10"/>
  <c r="B219" i="10" s="1"/>
  <c r="P226" i="1"/>
  <c r="R226" i="1" s="1"/>
  <c r="C227" i="1" s="1"/>
  <c r="B227" i="1"/>
  <c r="X233" i="1"/>
  <c r="F234" i="1" s="1"/>
  <c r="Y233" i="1"/>
  <c r="G234" i="1" s="1"/>
  <c r="O225" i="11" l="1"/>
  <c r="Q225" i="11" s="1"/>
  <c r="B226" i="11" s="1"/>
  <c r="P225" i="11"/>
  <c r="R225" i="11" s="1"/>
  <c r="C226" i="11" s="1"/>
  <c r="X230" i="12"/>
  <c r="F231" i="12" s="1"/>
  <c r="Y230" i="12"/>
  <c r="G231" i="12" s="1"/>
  <c r="S223" i="12"/>
  <c r="Q223" i="12"/>
  <c r="B224" i="12" s="1"/>
  <c r="X232" i="11"/>
  <c r="F233" i="11" s="1"/>
  <c r="Y232" i="11"/>
  <c r="G233" i="11" s="1"/>
  <c r="U225" i="10"/>
  <c r="D219" i="10"/>
  <c r="J219" i="10" s="1"/>
  <c r="M219" i="10" s="1"/>
  <c r="S226" i="1"/>
  <c r="S225" i="11" l="1"/>
  <c r="U230" i="12"/>
  <c r="D224" i="12"/>
  <c r="I224" i="12"/>
  <c r="L224" i="12" s="1"/>
  <c r="J224" i="12"/>
  <c r="M224" i="12" s="1"/>
  <c r="U232" i="11"/>
  <c r="D226" i="11"/>
  <c r="J226" i="11" s="1"/>
  <c r="M226" i="11" s="1"/>
  <c r="V226" i="10"/>
  <c r="W226" i="10" s="1"/>
  <c r="E226" i="10"/>
  <c r="K219" i="10"/>
  <c r="N219" i="10" s="1"/>
  <c r="P219" i="10" s="1"/>
  <c r="R219" i="10" s="1"/>
  <c r="C220" i="10" s="1"/>
  <c r="I219" i="10"/>
  <c r="L219" i="10" s="1"/>
  <c r="U233" i="1"/>
  <c r="D227" i="1"/>
  <c r="K224" i="12" l="1"/>
  <c r="N224" i="12"/>
  <c r="O224" i="12" s="1"/>
  <c r="V231" i="12"/>
  <c r="W231" i="12" s="1"/>
  <c r="E231" i="12"/>
  <c r="K226" i="11"/>
  <c r="N226" i="11" s="1"/>
  <c r="P226" i="11" s="1"/>
  <c r="R226" i="11" s="1"/>
  <c r="C227" i="11" s="1"/>
  <c r="V233" i="11"/>
  <c r="W233" i="11" s="1"/>
  <c r="E233" i="11"/>
  <c r="I226" i="11"/>
  <c r="L226" i="11" s="1"/>
  <c r="O219" i="10"/>
  <c r="X226" i="10"/>
  <c r="F227" i="10" s="1"/>
  <c r="Y226" i="10"/>
  <c r="G227" i="10" s="1"/>
  <c r="K227" i="1"/>
  <c r="N227" i="1"/>
  <c r="I227" i="1"/>
  <c r="L227" i="1" s="1"/>
  <c r="O227" i="1" s="1"/>
  <c r="Q227" i="1" s="1"/>
  <c r="J227" i="1"/>
  <c r="M227" i="1" s="1"/>
  <c r="P227" i="1" s="1"/>
  <c r="R227" i="1" s="1"/>
  <c r="E234" i="1"/>
  <c r="V234" i="1"/>
  <c r="W234" i="1" s="1"/>
  <c r="P224" i="12" l="1"/>
  <c r="R224" i="12" s="1"/>
  <c r="C225" i="12" s="1"/>
  <c r="O226" i="11"/>
  <c r="S226" i="11" s="1"/>
  <c r="S224" i="12"/>
  <c r="Q224" i="12"/>
  <c r="B225" i="12" s="1"/>
  <c r="Y231" i="12"/>
  <c r="G232" i="12" s="1"/>
  <c r="X231" i="12"/>
  <c r="F232" i="12" s="1"/>
  <c r="X233" i="11"/>
  <c r="F234" i="11" s="1"/>
  <c r="Y233" i="11"/>
  <c r="G234" i="11" s="1"/>
  <c r="S219" i="10"/>
  <c r="Q219" i="10"/>
  <c r="B220" i="10" s="1"/>
  <c r="C228" i="1"/>
  <c r="X234" i="1"/>
  <c r="F235" i="1" s="1"/>
  <c r="Y234" i="1"/>
  <c r="G235" i="1" s="1"/>
  <c r="Q226" i="11" l="1"/>
  <c r="B227" i="11" s="1"/>
  <c r="U231" i="12"/>
  <c r="D225" i="12"/>
  <c r="J225" i="12" s="1"/>
  <c r="M225" i="12" s="1"/>
  <c r="U233" i="11"/>
  <c r="D227" i="11"/>
  <c r="I227" i="11" s="1"/>
  <c r="L227" i="11" s="1"/>
  <c r="U226" i="10"/>
  <c r="D220" i="10"/>
  <c r="J220" i="10" s="1"/>
  <c r="M220" i="10" s="1"/>
  <c r="B228" i="1"/>
  <c r="S227" i="1"/>
  <c r="J227" i="11" l="1"/>
  <c r="M227" i="11" s="1"/>
  <c r="K225" i="12"/>
  <c r="N225" i="12"/>
  <c r="P225" i="12" s="1"/>
  <c r="R225" i="12" s="1"/>
  <c r="C226" i="12" s="1"/>
  <c r="V232" i="12"/>
  <c r="W232" i="12" s="1"/>
  <c r="E232" i="12"/>
  <c r="I225" i="12"/>
  <c r="L225" i="12" s="1"/>
  <c r="O225" i="12" s="1"/>
  <c r="V234" i="11"/>
  <c r="W234" i="11" s="1"/>
  <c r="E234" i="11"/>
  <c r="K227" i="11"/>
  <c r="N227" i="11" s="1"/>
  <c r="O227" i="11" s="1"/>
  <c r="K220" i="10"/>
  <c r="N220" i="10" s="1"/>
  <c r="P220" i="10" s="1"/>
  <c r="R220" i="10" s="1"/>
  <c r="C221" i="10" s="1"/>
  <c r="V227" i="10"/>
  <c r="W227" i="10" s="1"/>
  <c r="E227" i="10"/>
  <c r="I220" i="10"/>
  <c r="L220" i="10" s="1"/>
  <c r="U234" i="1"/>
  <c r="D228" i="1"/>
  <c r="S225" i="12" l="1"/>
  <c r="Q225" i="12"/>
  <c r="B226" i="12" s="1"/>
  <c r="Y232" i="12"/>
  <c r="G233" i="12" s="1"/>
  <c r="X232" i="12"/>
  <c r="F233" i="12" s="1"/>
  <c r="Q227" i="11"/>
  <c r="B228" i="11" s="1"/>
  <c r="X234" i="11"/>
  <c r="F235" i="11" s="1"/>
  <c r="Y234" i="11"/>
  <c r="G235" i="11" s="1"/>
  <c r="P227" i="11"/>
  <c r="R227" i="11" s="1"/>
  <c r="C228" i="11" s="1"/>
  <c r="X227" i="10"/>
  <c r="F228" i="10" s="1"/>
  <c r="Y227" i="10"/>
  <c r="G228" i="10" s="1"/>
  <c r="O220" i="10"/>
  <c r="K228" i="1"/>
  <c r="N228" i="1" s="1"/>
  <c r="I228" i="1"/>
  <c r="L228" i="1" s="1"/>
  <c r="J228" i="1"/>
  <c r="M228" i="1" s="1"/>
  <c r="V235" i="1"/>
  <c r="W235" i="1" s="1"/>
  <c r="E235" i="1"/>
  <c r="U232" i="12" l="1"/>
  <c r="D226" i="12"/>
  <c r="I226" i="12"/>
  <c r="L226" i="12" s="1"/>
  <c r="S227" i="11"/>
  <c r="Q220" i="10"/>
  <c r="B221" i="10" s="1"/>
  <c r="S220" i="10"/>
  <c r="P228" i="1"/>
  <c r="R228" i="1" s="1"/>
  <c r="C229" i="1" s="1"/>
  <c r="O228" i="1"/>
  <c r="Q228" i="1" s="1"/>
  <c r="Y235" i="1"/>
  <c r="G236" i="1" s="1"/>
  <c r="X235" i="1"/>
  <c r="F236" i="1" s="1"/>
  <c r="K226" i="12" l="1"/>
  <c r="N226" i="12"/>
  <c r="O226" i="12" s="1"/>
  <c r="V233" i="12"/>
  <c r="W233" i="12" s="1"/>
  <c r="E233" i="12"/>
  <c r="J226" i="12"/>
  <c r="M226" i="12" s="1"/>
  <c r="P226" i="12" s="1"/>
  <c r="R226" i="12" s="1"/>
  <c r="C227" i="12" s="1"/>
  <c r="U234" i="11"/>
  <c r="D228" i="11"/>
  <c r="U227" i="10"/>
  <c r="D221" i="10"/>
  <c r="B229" i="1"/>
  <c r="S228" i="1"/>
  <c r="S226" i="12" l="1"/>
  <c r="Q226" i="12"/>
  <c r="B227" i="12" s="1"/>
  <c r="Y233" i="12"/>
  <c r="G234" i="12" s="1"/>
  <c r="X233" i="12"/>
  <c r="F234" i="12" s="1"/>
  <c r="K228" i="11"/>
  <c r="N228" i="11" s="1"/>
  <c r="I228" i="11"/>
  <c r="L228" i="11" s="1"/>
  <c r="J228" i="11"/>
  <c r="M228" i="11" s="1"/>
  <c r="V235" i="11"/>
  <c r="W235" i="11" s="1"/>
  <c r="E235" i="11"/>
  <c r="K221" i="10"/>
  <c r="N221" i="10" s="1"/>
  <c r="V228" i="10"/>
  <c r="W228" i="10" s="1"/>
  <c r="E228" i="10"/>
  <c r="J221" i="10"/>
  <c r="M221" i="10" s="1"/>
  <c r="I221" i="10"/>
  <c r="L221" i="10" s="1"/>
  <c r="U235" i="1"/>
  <c r="D229" i="1"/>
  <c r="J229" i="1" s="1"/>
  <c r="M229" i="1" s="1"/>
  <c r="U233" i="12" l="1"/>
  <c r="D227" i="12"/>
  <c r="O228" i="11"/>
  <c r="P228" i="11"/>
  <c r="R228" i="11" s="1"/>
  <c r="C229" i="11" s="1"/>
  <c r="X235" i="11"/>
  <c r="F236" i="11" s="1"/>
  <c r="Y235" i="11"/>
  <c r="G236" i="11" s="1"/>
  <c r="X228" i="10"/>
  <c r="F229" i="10" s="1"/>
  <c r="Y228" i="10"/>
  <c r="G229" i="10" s="1"/>
  <c r="O221" i="10"/>
  <c r="P221" i="10"/>
  <c r="R221" i="10" s="1"/>
  <c r="C222" i="10" s="1"/>
  <c r="K229" i="1"/>
  <c r="N229" i="1"/>
  <c r="P229" i="1" s="1"/>
  <c r="R229" i="1" s="1"/>
  <c r="I229" i="1"/>
  <c r="L229" i="1" s="1"/>
  <c r="V236" i="1"/>
  <c r="W236" i="1" s="1"/>
  <c r="E236" i="1"/>
  <c r="O229" i="1" l="1"/>
  <c r="Q229" i="1" s="1"/>
  <c r="K227" i="12"/>
  <c r="N227" i="12"/>
  <c r="J227" i="12"/>
  <c r="M227" i="12" s="1"/>
  <c r="V234" i="12"/>
  <c r="W234" i="12" s="1"/>
  <c r="E234" i="12"/>
  <c r="I227" i="12"/>
  <c r="L227" i="12" s="1"/>
  <c r="O227" i="12" s="1"/>
  <c r="S228" i="11"/>
  <c r="Q228" i="11"/>
  <c r="B229" i="11" s="1"/>
  <c r="S221" i="10"/>
  <c r="Q221" i="10"/>
  <c r="B222" i="10" s="1"/>
  <c r="B230" i="1"/>
  <c r="C230" i="1"/>
  <c r="X236" i="1"/>
  <c r="F237" i="1" s="1"/>
  <c r="Y236" i="1"/>
  <c r="G237" i="1" s="1"/>
  <c r="Q227" i="12" l="1"/>
  <c r="B228" i="12" s="1"/>
  <c r="P227" i="12"/>
  <c r="R227" i="12" s="1"/>
  <c r="C228" i="12" s="1"/>
  <c r="Y234" i="12"/>
  <c r="G235" i="12" s="1"/>
  <c r="X234" i="12"/>
  <c r="F235" i="12" s="1"/>
  <c r="U235" i="11"/>
  <c r="D229" i="11"/>
  <c r="I229" i="11" s="1"/>
  <c r="L229" i="11" s="1"/>
  <c r="U228" i="10"/>
  <c r="D222" i="10"/>
  <c r="J222" i="10" s="1"/>
  <c r="M222" i="10" s="1"/>
  <c r="S229" i="1"/>
  <c r="J229" i="11" l="1"/>
  <c r="M229" i="11" s="1"/>
  <c r="S227" i="12"/>
  <c r="K229" i="11"/>
  <c r="N229" i="11" s="1"/>
  <c r="V236" i="11"/>
  <c r="W236" i="11" s="1"/>
  <c r="E236" i="11"/>
  <c r="V229" i="10"/>
  <c r="W229" i="10" s="1"/>
  <c r="E229" i="10"/>
  <c r="K222" i="10"/>
  <c r="N222" i="10" s="1"/>
  <c r="P222" i="10" s="1"/>
  <c r="R222" i="10" s="1"/>
  <c r="C223" i="10" s="1"/>
  <c r="I222" i="10"/>
  <c r="L222" i="10" s="1"/>
  <c r="U236" i="1"/>
  <c r="D230" i="1"/>
  <c r="O222" i="10" l="1"/>
  <c r="S222" i="10" s="1"/>
  <c r="U234" i="12"/>
  <c r="D228" i="12"/>
  <c r="O229" i="11"/>
  <c r="P229" i="11"/>
  <c r="R229" i="11" s="1"/>
  <c r="C230" i="11" s="1"/>
  <c r="X236" i="11"/>
  <c r="F237" i="11" s="1"/>
  <c r="Y236" i="11"/>
  <c r="G237" i="11" s="1"/>
  <c r="X229" i="10"/>
  <c r="F230" i="10" s="1"/>
  <c r="Y229" i="10"/>
  <c r="G230" i="10" s="1"/>
  <c r="Q222" i="10"/>
  <c r="B223" i="10" s="1"/>
  <c r="K230" i="1"/>
  <c r="N230" i="1" s="1"/>
  <c r="J230" i="1"/>
  <c r="M230" i="1" s="1"/>
  <c r="I230" i="1"/>
  <c r="L230" i="1" s="1"/>
  <c r="V237" i="1"/>
  <c r="W237" i="1" s="1"/>
  <c r="E237" i="1"/>
  <c r="K228" i="12" l="1"/>
  <c r="N228" i="12"/>
  <c r="I228" i="12"/>
  <c r="L228" i="12" s="1"/>
  <c r="J228" i="12"/>
  <c r="M228" i="12" s="1"/>
  <c r="V235" i="12"/>
  <c r="W235" i="12" s="1"/>
  <c r="E235" i="12"/>
  <c r="S229" i="11"/>
  <c r="Q229" i="11"/>
  <c r="B230" i="11" s="1"/>
  <c r="U229" i="10"/>
  <c r="D223" i="10"/>
  <c r="I223" i="10" s="1"/>
  <c r="L223" i="10" s="1"/>
  <c r="P230" i="1"/>
  <c r="R230" i="1" s="1"/>
  <c r="O230" i="1"/>
  <c r="Q230" i="1" s="1"/>
  <c r="B231" i="1" s="1"/>
  <c r="C231" i="1"/>
  <c r="Y237" i="1"/>
  <c r="G238" i="1" s="1"/>
  <c r="X237" i="1"/>
  <c r="F238" i="1" s="1"/>
  <c r="J223" i="10" l="1"/>
  <c r="M223" i="10" s="1"/>
  <c r="P228" i="12"/>
  <c r="R228" i="12" s="1"/>
  <c r="C229" i="12" s="1"/>
  <c r="O228" i="12"/>
  <c r="S228" i="12" s="1"/>
  <c r="Q228" i="12"/>
  <c r="B229" i="12" s="1"/>
  <c r="X235" i="12"/>
  <c r="F236" i="12" s="1"/>
  <c r="Y235" i="12"/>
  <c r="G236" i="12" s="1"/>
  <c r="U236" i="11"/>
  <c r="D230" i="11"/>
  <c r="K223" i="10"/>
  <c r="N223" i="10" s="1"/>
  <c r="V230" i="10"/>
  <c r="W230" i="10" s="1"/>
  <c r="E230" i="10"/>
  <c r="S230" i="1"/>
  <c r="U237" i="1" s="1"/>
  <c r="U235" i="12" l="1"/>
  <c r="D229" i="12"/>
  <c r="I229" i="12" s="1"/>
  <c r="L229" i="12" s="1"/>
  <c r="K230" i="11"/>
  <c r="N230" i="11" s="1"/>
  <c r="J230" i="11"/>
  <c r="M230" i="11" s="1"/>
  <c r="V237" i="11"/>
  <c r="W237" i="11" s="1"/>
  <c r="E237" i="11"/>
  <c r="I230" i="11"/>
  <c r="L230" i="11" s="1"/>
  <c r="O223" i="10"/>
  <c r="P223" i="10"/>
  <c r="R223" i="10" s="1"/>
  <c r="C224" i="10" s="1"/>
  <c r="X230" i="10"/>
  <c r="F231" i="10" s="1"/>
  <c r="Y230" i="10"/>
  <c r="G231" i="10" s="1"/>
  <c r="D231" i="1"/>
  <c r="V238" i="1"/>
  <c r="W238" i="1" s="1"/>
  <c r="E238" i="1"/>
  <c r="V236" i="12" l="1"/>
  <c r="W236" i="12" s="1"/>
  <c r="E236" i="12"/>
  <c r="J229" i="12"/>
  <c r="M229" i="12" s="1"/>
  <c r="K229" i="12"/>
  <c r="N229" i="12"/>
  <c r="O229" i="12" s="1"/>
  <c r="Y237" i="11"/>
  <c r="G238" i="11" s="1"/>
  <c r="X237" i="11"/>
  <c r="F238" i="11" s="1"/>
  <c r="P230" i="11"/>
  <c r="R230" i="11" s="1"/>
  <c r="C231" i="11" s="1"/>
  <c r="O230" i="11"/>
  <c r="S223" i="10"/>
  <c r="Q223" i="10"/>
  <c r="B224" i="10" s="1"/>
  <c r="K231" i="1"/>
  <c r="N231" i="1" s="1"/>
  <c r="I231" i="1"/>
  <c r="L231" i="1" s="1"/>
  <c r="J231" i="1"/>
  <c r="M231" i="1" s="1"/>
  <c r="Y238" i="1"/>
  <c r="G239" i="1" s="1"/>
  <c r="X238" i="1"/>
  <c r="F239" i="1" s="1"/>
  <c r="P231" i="1" l="1"/>
  <c r="R231" i="1" s="1"/>
  <c r="C232" i="1" s="1"/>
  <c r="Q229" i="12"/>
  <c r="B230" i="12" s="1"/>
  <c r="X236" i="12"/>
  <c r="F237" i="12" s="1"/>
  <c r="Y236" i="12"/>
  <c r="G237" i="12" s="1"/>
  <c r="P229" i="12"/>
  <c r="R229" i="12" s="1"/>
  <c r="C230" i="12" s="1"/>
  <c r="S230" i="11"/>
  <c r="Q230" i="11"/>
  <c r="B231" i="11" s="1"/>
  <c r="U230" i="10"/>
  <c r="D224" i="10"/>
  <c r="J224" i="10" s="1"/>
  <c r="M224" i="10" s="1"/>
  <c r="O231" i="1"/>
  <c r="Q231" i="1" s="1"/>
  <c r="B232" i="1" s="1"/>
  <c r="S229" i="12" l="1"/>
  <c r="U237" i="11"/>
  <c r="D231" i="11"/>
  <c r="V231" i="10"/>
  <c r="W231" i="10" s="1"/>
  <c r="E231" i="10"/>
  <c r="K224" i="10"/>
  <c r="N224" i="10" s="1"/>
  <c r="P224" i="10" s="1"/>
  <c r="R224" i="10" s="1"/>
  <c r="C225" i="10" s="1"/>
  <c r="I224" i="10"/>
  <c r="L224" i="10" s="1"/>
  <c r="S231" i="1"/>
  <c r="U238" i="1" s="1"/>
  <c r="D232" i="1" l="1"/>
  <c r="U236" i="12"/>
  <c r="D230" i="12"/>
  <c r="K231" i="11"/>
  <c r="N231" i="11" s="1"/>
  <c r="V238" i="11"/>
  <c r="W238" i="11" s="1"/>
  <c r="E238" i="11"/>
  <c r="J231" i="11"/>
  <c r="M231" i="11" s="1"/>
  <c r="I231" i="11"/>
  <c r="L231" i="11" s="1"/>
  <c r="O224" i="10"/>
  <c r="Y231" i="10"/>
  <c r="G232" i="10" s="1"/>
  <c r="X231" i="10"/>
  <c r="F232" i="10" s="1"/>
  <c r="K232" i="1"/>
  <c r="N232" i="1" s="1"/>
  <c r="J232" i="1"/>
  <c r="M232" i="1" s="1"/>
  <c r="I232" i="1"/>
  <c r="L232" i="1" s="1"/>
  <c r="V239" i="1"/>
  <c r="W239" i="1" s="1"/>
  <c r="E239" i="1"/>
  <c r="K230" i="12" l="1"/>
  <c r="N230" i="12"/>
  <c r="J230" i="12"/>
  <c r="M230" i="12" s="1"/>
  <c r="I230" i="12"/>
  <c r="L230" i="12" s="1"/>
  <c r="O230" i="12" s="1"/>
  <c r="V237" i="12"/>
  <c r="W237" i="12" s="1"/>
  <c r="E237" i="12"/>
  <c r="O231" i="11"/>
  <c r="X238" i="11"/>
  <c r="F239" i="11" s="1"/>
  <c r="Y238" i="11"/>
  <c r="G239" i="11" s="1"/>
  <c r="P231" i="11"/>
  <c r="R231" i="11" s="1"/>
  <c r="C232" i="11" s="1"/>
  <c r="Q224" i="10"/>
  <c r="B225" i="10" s="1"/>
  <c r="S224" i="10"/>
  <c r="O232" i="1"/>
  <c r="Q232" i="1" s="1"/>
  <c r="P232" i="1"/>
  <c r="R232" i="1" s="1"/>
  <c r="C233" i="1" s="1"/>
  <c r="B233" i="1"/>
  <c r="Y239" i="1"/>
  <c r="G240" i="1" s="1"/>
  <c r="X239" i="1"/>
  <c r="F240" i="1" s="1"/>
  <c r="P230" i="12" l="1"/>
  <c r="R230" i="12" s="1"/>
  <c r="C231" i="12" s="1"/>
  <c r="S230" i="12"/>
  <c r="Q230" i="12"/>
  <c r="B231" i="12" s="1"/>
  <c r="Y237" i="12"/>
  <c r="G238" i="12" s="1"/>
  <c r="X237" i="12"/>
  <c r="F238" i="12" s="1"/>
  <c r="S231" i="11"/>
  <c r="Q231" i="11"/>
  <c r="B232" i="11" s="1"/>
  <c r="U231" i="10"/>
  <c r="D225" i="10"/>
  <c r="I225" i="10" s="1"/>
  <c r="L225" i="10" s="1"/>
  <c r="S232" i="1"/>
  <c r="U239" i="1" s="1"/>
  <c r="J225" i="10" l="1"/>
  <c r="M225" i="10" s="1"/>
  <c r="U237" i="12"/>
  <c r="D231" i="12"/>
  <c r="U238" i="11"/>
  <c r="D232" i="11"/>
  <c r="J232" i="11" s="1"/>
  <c r="M232" i="11" s="1"/>
  <c r="K225" i="10"/>
  <c r="N225" i="10" s="1"/>
  <c r="V232" i="10"/>
  <c r="W232" i="10" s="1"/>
  <c r="E232" i="10"/>
  <c r="D233" i="1"/>
  <c r="V240" i="1"/>
  <c r="W240" i="1" s="1"/>
  <c r="E240" i="1"/>
  <c r="K231" i="12" l="1"/>
  <c r="N231" i="12"/>
  <c r="V238" i="12"/>
  <c r="W238" i="12" s="1"/>
  <c r="E238" i="12"/>
  <c r="J231" i="12"/>
  <c r="M231" i="12" s="1"/>
  <c r="P231" i="12" s="1"/>
  <c r="R231" i="12" s="1"/>
  <c r="C232" i="12" s="1"/>
  <c r="I231" i="12"/>
  <c r="L231" i="12" s="1"/>
  <c r="O231" i="12" s="1"/>
  <c r="K232" i="11"/>
  <c r="N232" i="11" s="1"/>
  <c r="P232" i="11" s="1"/>
  <c r="R232" i="11" s="1"/>
  <c r="C233" i="11" s="1"/>
  <c r="V239" i="11"/>
  <c r="W239" i="11" s="1"/>
  <c r="E239" i="11"/>
  <c r="I232" i="11"/>
  <c r="L232" i="11" s="1"/>
  <c r="O225" i="10"/>
  <c r="P225" i="10"/>
  <c r="R225" i="10" s="1"/>
  <c r="C226" i="10" s="1"/>
  <c r="X232" i="10"/>
  <c r="F233" i="10" s="1"/>
  <c r="Y232" i="10"/>
  <c r="G233" i="10" s="1"/>
  <c r="K233" i="1"/>
  <c r="N233" i="1" s="1"/>
  <c r="J233" i="1"/>
  <c r="M233" i="1" s="1"/>
  <c r="I233" i="1"/>
  <c r="L233" i="1" s="1"/>
  <c r="Y240" i="1"/>
  <c r="G241" i="1" s="1"/>
  <c r="X240" i="1"/>
  <c r="F241" i="1" s="1"/>
  <c r="O233" i="1" l="1"/>
  <c r="Q233" i="1" s="1"/>
  <c r="B234" i="1" s="1"/>
  <c r="P233" i="1"/>
  <c r="R233" i="1" s="1"/>
  <c r="C234" i="1" s="1"/>
  <c r="Y238" i="12"/>
  <c r="G239" i="12" s="1"/>
  <c r="X238" i="12"/>
  <c r="F239" i="12" s="1"/>
  <c r="S231" i="12"/>
  <c r="Q231" i="12"/>
  <c r="B232" i="12" s="1"/>
  <c r="X239" i="11"/>
  <c r="F240" i="11" s="1"/>
  <c r="Y239" i="11"/>
  <c r="G240" i="11" s="1"/>
  <c r="O232" i="11"/>
  <c r="S225" i="10"/>
  <c r="Q225" i="10"/>
  <c r="B226" i="10" s="1"/>
  <c r="S233" i="1"/>
  <c r="U238" i="12" l="1"/>
  <c r="D232" i="12"/>
  <c r="S232" i="11"/>
  <c r="Q232" i="11"/>
  <c r="B233" i="11" s="1"/>
  <c r="U232" i="10"/>
  <c r="D226" i="10"/>
  <c r="I226" i="10" s="1"/>
  <c r="L226" i="10" s="1"/>
  <c r="J226" i="10"/>
  <c r="M226" i="10" s="1"/>
  <c r="U240" i="1"/>
  <c r="D234" i="1"/>
  <c r="V239" i="12" l="1"/>
  <c r="W239" i="12" s="1"/>
  <c r="E239" i="12"/>
  <c r="K232" i="12"/>
  <c r="N232" i="12" s="1"/>
  <c r="J232" i="12"/>
  <c r="M232" i="12" s="1"/>
  <c r="I232" i="12"/>
  <c r="L232" i="12" s="1"/>
  <c r="U239" i="11"/>
  <c r="D233" i="11"/>
  <c r="K226" i="10"/>
  <c r="N226" i="10" s="1"/>
  <c r="V233" i="10"/>
  <c r="W233" i="10" s="1"/>
  <c r="E233" i="10"/>
  <c r="K234" i="1"/>
  <c r="N234" i="1" s="1"/>
  <c r="I234" i="1"/>
  <c r="L234" i="1" s="1"/>
  <c r="J234" i="1"/>
  <c r="M234" i="1" s="1"/>
  <c r="V241" i="1"/>
  <c r="W241" i="1" s="1"/>
  <c r="E241" i="1"/>
  <c r="P232" i="12" l="1"/>
  <c r="R232" i="12" s="1"/>
  <c r="C233" i="12" s="1"/>
  <c r="O232" i="12"/>
  <c r="S232" i="12" s="1"/>
  <c r="Y239" i="12"/>
  <c r="G240" i="12" s="1"/>
  <c r="X239" i="12"/>
  <c r="F240" i="12" s="1"/>
  <c r="K233" i="11"/>
  <c r="N233" i="11" s="1"/>
  <c r="V240" i="11"/>
  <c r="W240" i="11" s="1"/>
  <c r="E240" i="11"/>
  <c r="J233" i="11"/>
  <c r="M233" i="11" s="1"/>
  <c r="I233" i="11"/>
  <c r="L233" i="11" s="1"/>
  <c r="O226" i="10"/>
  <c r="P226" i="10"/>
  <c r="R226" i="10" s="1"/>
  <c r="C227" i="10" s="1"/>
  <c r="X233" i="10"/>
  <c r="F234" i="10" s="1"/>
  <c r="Y233" i="10"/>
  <c r="G234" i="10" s="1"/>
  <c r="P234" i="1"/>
  <c r="R234" i="1" s="1"/>
  <c r="O234" i="1"/>
  <c r="Q234" i="1" s="1"/>
  <c r="B235" i="1" s="1"/>
  <c r="C235" i="1"/>
  <c r="Y241" i="1"/>
  <c r="G242" i="1" s="1"/>
  <c r="X241" i="1"/>
  <c r="F242" i="1" s="1"/>
  <c r="Q232" i="12" l="1"/>
  <c r="B233" i="12" s="1"/>
  <c r="U239" i="12"/>
  <c r="D233" i="12"/>
  <c r="X240" i="11"/>
  <c r="F241" i="11" s="1"/>
  <c r="Y240" i="11"/>
  <c r="G241" i="11" s="1"/>
  <c r="O233" i="11"/>
  <c r="P233" i="11"/>
  <c r="R233" i="11" s="1"/>
  <c r="C234" i="11" s="1"/>
  <c r="S226" i="10"/>
  <c r="Q226" i="10"/>
  <c r="B227" i="10" s="1"/>
  <c r="S234" i="1"/>
  <c r="U241" i="1" s="1"/>
  <c r="V240" i="12" l="1"/>
  <c r="W240" i="12" s="1"/>
  <c r="E240" i="12"/>
  <c r="K233" i="12"/>
  <c r="N233" i="12" s="1"/>
  <c r="J233" i="12"/>
  <c r="M233" i="12" s="1"/>
  <c r="I233" i="12"/>
  <c r="L233" i="12" s="1"/>
  <c r="S233" i="11"/>
  <c r="Q233" i="11"/>
  <c r="B234" i="11" s="1"/>
  <c r="U233" i="10"/>
  <c r="D227" i="10"/>
  <c r="J227" i="10"/>
  <c r="M227" i="10" s="1"/>
  <c r="D235" i="1"/>
  <c r="V242" i="1"/>
  <c r="W242" i="1" s="1"/>
  <c r="E242" i="1"/>
  <c r="O233" i="12" l="1"/>
  <c r="P233" i="12"/>
  <c r="R233" i="12" s="1"/>
  <c r="C234" i="12" s="1"/>
  <c r="Y240" i="12"/>
  <c r="G241" i="12" s="1"/>
  <c r="X240" i="12"/>
  <c r="F241" i="12" s="1"/>
  <c r="U240" i="11"/>
  <c r="D234" i="11"/>
  <c r="J234" i="11" s="1"/>
  <c r="M234" i="11" s="1"/>
  <c r="V234" i="10"/>
  <c r="W234" i="10" s="1"/>
  <c r="E234" i="10"/>
  <c r="K227" i="10"/>
  <c r="N227" i="10" s="1"/>
  <c r="P227" i="10" s="1"/>
  <c r="R227" i="10" s="1"/>
  <c r="C228" i="10" s="1"/>
  <c r="I227" i="10"/>
  <c r="L227" i="10" s="1"/>
  <c r="K235" i="1"/>
  <c r="N235" i="1"/>
  <c r="I235" i="1"/>
  <c r="L235" i="1" s="1"/>
  <c r="O235" i="1" s="1"/>
  <c r="Q235" i="1" s="1"/>
  <c r="B236" i="1" s="1"/>
  <c r="J235" i="1"/>
  <c r="M235" i="1" s="1"/>
  <c r="P235" i="1" s="1"/>
  <c r="R235" i="1" s="1"/>
  <c r="C236" i="1" s="1"/>
  <c r="X242" i="1"/>
  <c r="F243" i="1" s="1"/>
  <c r="Y242" i="1"/>
  <c r="G243" i="1" s="1"/>
  <c r="S233" i="12" l="1"/>
  <c r="Q233" i="12"/>
  <c r="B234" i="12" s="1"/>
  <c r="K234" i="11"/>
  <c r="N234" i="11" s="1"/>
  <c r="P234" i="11" s="1"/>
  <c r="R234" i="11" s="1"/>
  <c r="C235" i="11" s="1"/>
  <c r="V241" i="11"/>
  <c r="W241" i="11" s="1"/>
  <c r="E241" i="11"/>
  <c r="I234" i="11"/>
  <c r="L234" i="11" s="1"/>
  <c r="O227" i="10"/>
  <c r="X234" i="10"/>
  <c r="F235" i="10" s="1"/>
  <c r="Y234" i="10"/>
  <c r="G235" i="10" s="1"/>
  <c r="S235" i="1"/>
  <c r="U242" i="1" s="1"/>
  <c r="U240" i="12" l="1"/>
  <c r="D234" i="12"/>
  <c r="J234" i="12"/>
  <c r="M234" i="12" s="1"/>
  <c r="O234" i="11"/>
  <c r="X241" i="11"/>
  <c r="F242" i="11" s="1"/>
  <c r="Y241" i="11"/>
  <c r="G242" i="11" s="1"/>
  <c r="S227" i="10"/>
  <c r="Q227" i="10"/>
  <c r="B228" i="10" s="1"/>
  <c r="D236" i="1"/>
  <c r="V243" i="1"/>
  <c r="W243" i="1" s="1"/>
  <c r="E243" i="1"/>
  <c r="K234" i="12" l="1"/>
  <c r="N234" i="12"/>
  <c r="P234" i="12" s="1"/>
  <c r="R234" i="12" s="1"/>
  <c r="C235" i="12" s="1"/>
  <c r="V241" i="12"/>
  <c r="W241" i="12" s="1"/>
  <c r="E241" i="12"/>
  <c r="I234" i="12"/>
  <c r="L234" i="12" s="1"/>
  <c r="O234" i="12" s="1"/>
  <c r="S234" i="11"/>
  <c r="Q234" i="11"/>
  <c r="B235" i="11" s="1"/>
  <c r="U234" i="10"/>
  <c r="D228" i="10"/>
  <c r="J228" i="10" s="1"/>
  <c r="M228" i="10" s="1"/>
  <c r="K236" i="1"/>
  <c r="N236" i="1" s="1"/>
  <c r="J236" i="1"/>
  <c r="M236" i="1" s="1"/>
  <c r="I236" i="1"/>
  <c r="L236" i="1" s="1"/>
  <c r="Y243" i="1"/>
  <c r="G244" i="1" s="1"/>
  <c r="X243" i="1"/>
  <c r="F244" i="1" s="1"/>
  <c r="Y241" i="12" l="1"/>
  <c r="G242" i="12" s="1"/>
  <c r="X241" i="12"/>
  <c r="F242" i="12" s="1"/>
  <c r="S234" i="12"/>
  <c r="Q234" i="12"/>
  <c r="B235" i="12" s="1"/>
  <c r="U241" i="11"/>
  <c r="D235" i="11"/>
  <c r="K228" i="10"/>
  <c r="N228" i="10" s="1"/>
  <c r="P228" i="10" s="1"/>
  <c r="R228" i="10" s="1"/>
  <c r="C229" i="10" s="1"/>
  <c r="V235" i="10"/>
  <c r="W235" i="10" s="1"/>
  <c r="E235" i="10"/>
  <c r="I228" i="10"/>
  <c r="L228" i="10" s="1"/>
  <c r="O236" i="1"/>
  <c r="Q236" i="1" s="1"/>
  <c r="B237" i="1" s="1"/>
  <c r="P236" i="1"/>
  <c r="R236" i="1" s="1"/>
  <c r="C237" i="1" s="1"/>
  <c r="S236" i="1" l="1"/>
  <c r="U241" i="12"/>
  <c r="D235" i="12"/>
  <c r="K235" i="11"/>
  <c r="N235" i="11" s="1"/>
  <c r="J235" i="11"/>
  <c r="M235" i="11" s="1"/>
  <c r="V242" i="11"/>
  <c r="W242" i="11" s="1"/>
  <c r="E242" i="11"/>
  <c r="I235" i="11"/>
  <c r="L235" i="11" s="1"/>
  <c r="X235" i="10"/>
  <c r="F236" i="10" s="1"/>
  <c r="Y235" i="10"/>
  <c r="G236" i="10" s="1"/>
  <c r="O228" i="10"/>
  <c r="U243" i="1" l="1"/>
  <c r="D237" i="1"/>
  <c r="K235" i="12"/>
  <c r="N235" i="12"/>
  <c r="J235" i="12"/>
  <c r="M235" i="12" s="1"/>
  <c r="I235" i="12"/>
  <c r="L235" i="12" s="1"/>
  <c r="O235" i="12" s="1"/>
  <c r="V242" i="12"/>
  <c r="W242" i="12" s="1"/>
  <c r="E242" i="12"/>
  <c r="O235" i="11"/>
  <c r="X242" i="11"/>
  <c r="F243" i="11" s="1"/>
  <c r="Y242" i="11"/>
  <c r="G243" i="11" s="1"/>
  <c r="P235" i="11"/>
  <c r="R235" i="11" s="1"/>
  <c r="C236" i="11" s="1"/>
  <c r="Q228" i="10"/>
  <c r="B229" i="10" s="1"/>
  <c r="S228" i="10"/>
  <c r="K237" i="1" l="1"/>
  <c r="N237" i="1" s="1"/>
  <c r="I237" i="1"/>
  <c r="L237" i="1" s="1"/>
  <c r="J237" i="1"/>
  <c r="M237" i="1" s="1"/>
  <c r="V244" i="1"/>
  <c r="W244" i="1" s="1"/>
  <c r="E244" i="1"/>
  <c r="P235" i="12"/>
  <c r="R235" i="12" s="1"/>
  <c r="C236" i="12" s="1"/>
  <c r="S235" i="12"/>
  <c r="Q235" i="12"/>
  <c r="B236" i="12" s="1"/>
  <c r="Y242" i="12"/>
  <c r="G243" i="12" s="1"/>
  <c r="X242" i="12"/>
  <c r="F243" i="12" s="1"/>
  <c r="S235" i="11"/>
  <c r="Q235" i="11"/>
  <c r="B236" i="11" s="1"/>
  <c r="U235" i="10"/>
  <c r="D229" i="10"/>
  <c r="I229" i="10" s="1"/>
  <c r="L229" i="10" s="1"/>
  <c r="P237" i="1" l="1"/>
  <c r="R237" i="1" s="1"/>
  <c r="C238" i="1" s="1"/>
  <c r="X244" i="1"/>
  <c r="F245" i="1" s="1"/>
  <c r="Y244" i="1"/>
  <c r="G245" i="1" s="1"/>
  <c r="O237" i="1"/>
  <c r="J229" i="10"/>
  <c r="M229" i="10" s="1"/>
  <c r="U242" i="12"/>
  <c r="D236" i="12"/>
  <c r="U242" i="11"/>
  <c r="D236" i="11"/>
  <c r="J236" i="11" s="1"/>
  <c r="M236" i="11" s="1"/>
  <c r="K229" i="10"/>
  <c r="N229" i="10" s="1"/>
  <c r="V236" i="10"/>
  <c r="W236" i="10" s="1"/>
  <c r="E236" i="10"/>
  <c r="Q237" i="1" l="1"/>
  <c r="B238" i="1" s="1"/>
  <c r="S237" i="1"/>
  <c r="K236" i="12"/>
  <c r="N236" i="12"/>
  <c r="J236" i="12"/>
  <c r="M236" i="12" s="1"/>
  <c r="V243" i="12"/>
  <c r="W243" i="12" s="1"/>
  <c r="E243" i="12"/>
  <c r="I236" i="12"/>
  <c r="L236" i="12" s="1"/>
  <c r="O236" i="12" s="1"/>
  <c r="V243" i="11"/>
  <c r="W243" i="11" s="1"/>
  <c r="E243" i="11"/>
  <c r="K236" i="11"/>
  <c r="N236" i="11" s="1"/>
  <c r="P236" i="11" s="1"/>
  <c r="R236" i="11" s="1"/>
  <c r="C237" i="11" s="1"/>
  <c r="I236" i="11"/>
  <c r="L236" i="11" s="1"/>
  <c r="O229" i="10"/>
  <c r="P229" i="10"/>
  <c r="R229" i="10" s="1"/>
  <c r="C230" i="10" s="1"/>
  <c r="X236" i="10"/>
  <c r="F237" i="10" s="1"/>
  <c r="Y236" i="10"/>
  <c r="G237" i="10" s="1"/>
  <c r="U244" i="1" l="1"/>
  <c r="D238" i="1"/>
  <c r="P236" i="12"/>
  <c r="R236" i="12" s="1"/>
  <c r="C237" i="12" s="1"/>
  <c r="X243" i="12"/>
  <c r="F244" i="12" s="1"/>
  <c r="Y243" i="12"/>
  <c r="G244" i="12" s="1"/>
  <c r="S236" i="12"/>
  <c r="Q236" i="12"/>
  <c r="B237" i="12" s="1"/>
  <c r="O236" i="11"/>
  <c r="X243" i="11"/>
  <c r="F244" i="11" s="1"/>
  <c r="Y243" i="11"/>
  <c r="G244" i="11" s="1"/>
  <c r="S229" i="10"/>
  <c r="Q229" i="10"/>
  <c r="B230" i="10" s="1"/>
  <c r="K238" i="1" l="1"/>
  <c r="N238" i="1" s="1"/>
  <c r="I238" i="1"/>
  <c r="L238" i="1" s="1"/>
  <c r="O238" i="1" s="1"/>
  <c r="J238" i="1"/>
  <c r="M238" i="1" s="1"/>
  <c r="P238" i="1" s="1"/>
  <c r="R238" i="1" s="1"/>
  <c r="C239" i="1" s="1"/>
  <c r="E245" i="1"/>
  <c r="V245" i="1"/>
  <c r="W245" i="1" s="1"/>
  <c r="U243" i="12"/>
  <c r="D237" i="12"/>
  <c r="I237" i="12" s="1"/>
  <c r="L237" i="12" s="1"/>
  <c r="S236" i="11"/>
  <c r="Q236" i="11"/>
  <c r="B237" i="11" s="1"/>
  <c r="U236" i="10"/>
  <c r="D230" i="10"/>
  <c r="I230" i="10" s="1"/>
  <c r="L230" i="10" s="1"/>
  <c r="Q238" i="1" l="1"/>
  <c r="B239" i="1" s="1"/>
  <c r="S238" i="1"/>
  <c r="Y245" i="1"/>
  <c r="G246" i="1" s="1"/>
  <c r="X245" i="1"/>
  <c r="F246" i="1" s="1"/>
  <c r="J237" i="12"/>
  <c r="M237" i="12" s="1"/>
  <c r="K237" i="12"/>
  <c r="N237" i="12"/>
  <c r="O237" i="12" s="1"/>
  <c r="V244" i="12"/>
  <c r="W244" i="12" s="1"/>
  <c r="E244" i="12"/>
  <c r="U243" i="11"/>
  <c r="D237" i="11"/>
  <c r="J230" i="10"/>
  <c r="M230" i="10" s="1"/>
  <c r="K230" i="10"/>
  <c r="N230" i="10" s="1"/>
  <c r="O230" i="10" s="1"/>
  <c r="V237" i="10"/>
  <c r="W237" i="10" s="1"/>
  <c r="E237" i="10"/>
  <c r="D239" i="1" l="1"/>
  <c r="U245" i="1"/>
  <c r="J239" i="1"/>
  <c r="M239" i="1" s="1"/>
  <c r="I239" i="1"/>
  <c r="L239" i="1" s="1"/>
  <c r="Q237" i="12"/>
  <c r="B238" i="12" s="1"/>
  <c r="P237" i="12"/>
  <c r="R237" i="12" s="1"/>
  <c r="C238" i="12" s="1"/>
  <c r="Y244" i="12"/>
  <c r="G245" i="12" s="1"/>
  <c r="X244" i="12"/>
  <c r="F245" i="12" s="1"/>
  <c r="K237" i="11"/>
  <c r="N237" i="11" s="1"/>
  <c r="V244" i="11"/>
  <c r="W244" i="11" s="1"/>
  <c r="E244" i="11"/>
  <c r="J237" i="11"/>
  <c r="M237" i="11" s="1"/>
  <c r="I237" i="11"/>
  <c r="L237" i="11" s="1"/>
  <c r="Q230" i="10"/>
  <c r="B231" i="10" s="1"/>
  <c r="P230" i="10"/>
  <c r="R230" i="10" s="1"/>
  <c r="C231" i="10" s="1"/>
  <c r="X237" i="10"/>
  <c r="F238" i="10" s="1"/>
  <c r="Y237" i="10"/>
  <c r="G238" i="10" s="1"/>
  <c r="V246" i="1" l="1"/>
  <c r="W246" i="1" s="1"/>
  <c r="E246" i="1"/>
  <c r="K239" i="1"/>
  <c r="N239" i="1" s="1"/>
  <c r="S237" i="12"/>
  <c r="O237" i="11"/>
  <c r="X244" i="11"/>
  <c r="F245" i="11" s="1"/>
  <c r="Y244" i="11"/>
  <c r="G245" i="11" s="1"/>
  <c r="P237" i="11"/>
  <c r="R237" i="11" s="1"/>
  <c r="C238" i="11" s="1"/>
  <c r="S230" i="10"/>
  <c r="O239" i="1" l="1"/>
  <c r="P239" i="1"/>
  <c r="R239" i="1" s="1"/>
  <c r="C240" i="1" s="1"/>
  <c r="Y246" i="1"/>
  <c r="G247" i="1" s="1"/>
  <c r="X246" i="1"/>
  <c r="F247" i="1" s="1"/>
  <c r="U244" i="12"/>
  <c r="D238" i="12"/>
  <c r="S237" i="11"/>
  <c r="Q237" i="11"/>
  <c r="B238" i="11" s="1"/>
  <c r="U237" i="10"/>
  <c r="D231" i="10"/>
  <c r="Q239" i="1" l="1"/>
  <c r="B240" i="1" s="1"/>
  <c r="S239" i="1"/>
  <c r="K238" i="12"/>
  <c r="N238" i="12"/>
  <c r="I238" i="12"/>
  <c r="L238" i="12" s="1"/>
  <c r="J238" i="12"/>
  <c r="M238" i="12" s="1"/>
  <c r="P238" i="12" s="1"/>
  <c r="R238" i="12" s="1"/>
  <c r="C239" i="12" s="1"/>
  <c r="V245" i="12"/>
  <c r="W245" i="12" s="1"/>
  <c r="E245" i="12"/>
  <c r="U244" i="11"/>
  <c r="D238" i="11"/>
  <c r="J238" i="11" s="1"/>
  <c r="M238" i="11" s="1"/>
  <c r="K231" i="10"/>
  <c r="N231" i="10" s="1"/>
  <c r="I231" i="10"/>
  <c r="L231" i="10" s="1"/>
  <c r="J231" i="10"/>
  <c r="M231" i="10" s="1"/>
  <c r="V238" i="10"/>
  <c r="W238" i="10" s="1"/>
  <c r="E238" i="10"/>
  <c r="U246" i="1" l="1"/>
  <c r="D240" i="1"/>
  <c r="K240" i="1" s="1"/>
  <c r="N240" i="1" s="1"/>
  <c r="J240" i="1"/>
  <c r="M240" i="1" s="1"/>
  <c r="I240" i="1"/>
  <c r="L240" i="1" s="1"/>
  <c r="O240" i="1" s="1"/>
  <c r="O238" i="12"/>
  <c r="S238" i="12"/>
  <c r="Q238" i="12"/>
  <c r="B239" i="12" s="1"/>
  <c r="Y245" i="12"/>
  <c r="G246" i="12" s="1"/>
  <c r="X245" i="12"/>
  <c r="F246" i="12" s="1"/>
  <c r="K238" i="11"/>
  <c r="N238" i="11" s="1"/>
  <c r="P238" i="11" s="1"/>
  <c r="R238" i="11" s="1"/>
  <c r="C239" i="11" s="1"/>
  <c r="V245" i="11"/>
  <c r="W245" i="11" s="1"/>
  <c r="E245" i="11"/>
  <c r="I238" i="11"/>
  <c r="L238" i="11" s="1"/>
  <c r="P231" i="10"/>
  <c r="R231" i="10" s="1"/>
  <c r="C232" i="10" s="1"/>
  <c r="O231" i="10"/>
  <c r="X238" i="10"/>
  <c r="F239" i="10" s="1"/>
  <c r="Y238" i="10"/>
  <c r="G239" i="10" s="1"/>
  <c r="Q240" i="1" l="1"/>
  <c r="B241" i="1" s="1"/>
  <c r="P240" i="1"/>
  <c r="R240" i="1" s="1"/>
  <c r="C241" i="1" s="1"/>
  <c r="E247" i="1"/>
  <c r="V247" i="1"/>
  <c r="W247" i="1" s="1"/>
  <c r="U245" i="12"/>
  <c r="D239" i="12"/>
  <c r="I239" i="12" s="1"/>
  <c r="L239" i="12" s="1"/>
  <c r="X245" i="11"/>
  <c r="F246" i="11" s="1"/>
  <c r="Y245" i="11"/>
  <c r="G246" i="11" s="1"/>
  <c r="O238" i="11"/>
  <c r="S231" i="10"/>
  <c r="Q231" i="10"/>
  <c r="B232" i="10" s="1"/>
  <c r="Y247" i="1" l="1"/>
  <c r="G248" i="1" s="1"/>
  <c r="X247" i="1"/>
  <c r="F248" i="1" s="1"/>
  <c r="S240" i="1"/>
  <c r="J239" i="12"/>
  <c r="M239" i="12" s="1"/>
  <c r="K239" i="12"/>
  <c r="N239" i="12" s="1"/>
  <c r="O239" i="12" s="1"/>
  <c r="V246" i="12"/>
  <c r="W246" i="12" s="1"/>
  <c r="E246" i="12"/>
  <c r="S238" i="11"/>
  <c r="Q238" i="11"/>
  <c r="B239" i="11" s="1"/>
  <c r="U238" i="10"/>
  <c r="D232" i="10"/>
  <c r="U247" i="1" l="1"/>
  <c r="D241" i="1"/>
  <c r="Q239" i="12"/>
  <c r="B240" i="12" s="1"/>
  <c r="P239" i="12"/>
  <c r="R239" i="12" s="1"/>
  <c r="C240" i="12" s="1"/>
  <c r="Y246" i="12"/>
  <c r="G247" i="12" s="1"/>
  <c r="X246" i="12"/>
  <c r="F247" i="12" s="1"/>
  <c r="U245" i="11"/>
  <c r="D239" i="11"/>
  <c r="I239" i="11" s="1"/>
  <c r="L239" i="11" s="1"/>
  <c r="K232" i="10"/>
  <c r="N232" i="10" s="1"/>
  <c r="J232" i="10"/>
  <c r="M232" i="10" s="1"/>
  <c r="V239" i="10"/>
  <c r="W239" i="10" s="1"/>
  <c r="E239" i="10"/>
  <c r="I232" i="10"/>
  <c r="L232" i="10" s="1"/>
  <c r="I241" i="1" l="1"/>
  <c r="L241" i="1" s="1"/>
  <c r="K241" i="1"/>
  <c r="J241" i="1"/>
  <c r="M241" i="1" s="1"/>
  <c r="N241" i="1"/>
  <c r="O241" i="1" s="1"/>
  <c r="V248" i="1"/>
  <c r="W248" i="1" s="1"/>
  <c r="E248" i="1"/>
  <c r="J239" i="11"/>
  <c r="M239" i="11" s="1"/>
  <c r="S239" i="12"/>
  <c r="K239" i="11"/>
  <c r="N239" i="11" s="1"/>
  <c r="V246" i="11"/>
  <c r="W246" i="11" s="1"/>
  <c r="E246" i="11"/>
  <c r="X239" i="10"/>
  <c r="F240" i="10" s="1"/>
  <c r="Y239" i="10"/>
  <c r="G240" i="10" s="1"/>
  <c r="P232" i="10"/>
  <c r="R232" i="10" s="1"/>
  <c r="C233" i="10" s="1"/>
  <c r="O232" i="10"/>
  <c r="Q241" i="1" l="1"/>
  <c r="B242" i="1" s="1"/>
  <c r="X248" i="1"/>
  <c r="F249" i="1" s="1"/>
  <c r="Y248" i="1"/>
  <c r="G249" i="1" s="1"/>
  <c r="P241" i="1"/>
  <c r="R241" i="1" s="1"/>
  <c r="C242" i="1" s="1"/>
  <c r="U246" i="12"/>
  <c r="D240" i="12"/>
  <c r="O239" i="11"/>
  <c r="P239" i="11"/>
  <c r="R239" i="11" s="1"/>
  <c r="C240" i="11" s="1"/>
  <c r="X246" i="11"/>
  <c r="F247" i="11" s="1"/>
  <c r="Y246" i="11"/>
  <c r="G247" i="11" s="1"/>
  <c r="Q232" i="10"/>
  <c r="B233" i="10" s="1"/>
  <c r="S232" i="10"/>
  <c r="S241" i="1" l="1"/>
  <c r="K240" i="12"/>
  <c r="N240" i="12" s="1"/>
  <c r="I240" i="12"/>
  <c r="L240" i="12" s="1"/>
  <c r="J240" i="12"/>
  <c r="M240" i="12" s="1"/>
  <c r="V247" i="12"/>
  <c r="W247" i="12" s="1"/>
  <c r="E247" i="12"/>
  <c r="S239" i="11"/>
  <c r="Q239" i="11"/>
  <c r="B240" i="11" s="1"/>
  <c r="U239" i="10"/>
  <c r="D233" i="10"/>
  <c r="I233" i="10"/>
  <c r="L233" i="10" s="1"/>
  <c r="U248" i="1" l="1"/>
  <c r="D242" i="1"/>
  <c r="O240" i="12"/>
  <c r="P240" i="12"/>
  <c r="R240" i="12" s="1"/>
  <c r="C241" i="12" s="1"/>
  <c r="Y247" i="12"/>
  <c r="G248" i="12" s="1"/>
  <c r="X247" i="12"/>
  <c r="F248" i="12" s="1"/>
  <c r="U246" i="11"/>
  <c r="D240" i="11"/>
  <c r="I240" i="11" s="1"/>
  <c r="L240" i="11" s="1"/>
  <c r="K233" i="10"/>
  <c r="N233" i="10" s="1"/>
  <c r="O233" i="10" s="1"/>
  <c r="J233" i="10"/>
  <c r="M233" i="10" s="1"/>
  <c r="V240" i="10"/>
  <c r="W240" i="10" s="1"/>
  <c r="E240" i="10"/>
  <c r="K242" i="1" l="1"/>
  <c r="N242" i="1" s="1"/>
  <c r="J242" i="1"/>
  <c r="M242" i="1" s="1"/>
  <c r="P242" i="1" s="1"/>
  <c r="R242" i="1" s="1"/>
  <c r="C243" i="1" s="1"/>
  <c r="I242" i="1"/>
  <c r="L242" i="1" s="1"/>
  <c r="O242" i="1" s="1"/>
  <c r="V249" i="1"/>
  <c r="W249" i="1" s="1"/>
  <c r="E249" i="1"/>
  <c r="J240" i="11"/>
  <c r="M240" i="11" s="1"/>
  <c r="S240" i="12"/>
  <c r="Q240" i="12"/>
  <c r="B241" i="12" s="1"/>
  <c r="K240" i="11"/>
  <c r="N240" i="11" s="1"/>
  <c r="V247" i="11"/>
  <c r="W247" i="11" s="1"/>
  <c r="E247" i="11"/>
  <c r="Q233" i="10"/>
  <c r="B234" i="10" s="1"/>
  <c r="P233" i="10"/>
  <c r="R233" i="10" s="1"/>
  <c r="C234" i="10" s="1"/>
  <c r="X240" i="10"/>
  <c r="F241" i="10" s="1"/>
  <c r="Y240" i="10"/>
  <c r="G241" i="10" s="1"/>
  <c r="X249" i="1" l="1"/>
  <c r="F250" i="1" s="1"/>
  <c r="Y249" i="1"/>
  <c r="G250" i="1" s="1"/>
  <c r="Q242" i="1"/>
  <c r="B243" i="1" s="1"/>
  <c r="S242" i="1"/>
  <c r="U247" i="12"/>
  <c r="D241" i="12"/>
  <c r="O240" i="11"/>
  <c r="P240" i="11"/>
  <c r="R240" i="11" s="1"/>
  <c r="C241" i="11" s="1"/>
  <c r="X247" i="11"/>
  <c r="F248" i="11" s="1"/>
  <c r="Y247" i="11"/>
  <c r="G248" i="11" s="1"/>
  <c r="S233" i="10"/>
  <c r="U249" i="1" l="1"/>
  <c r="D243" i="1"/>
  <c r="I243" i="1"/>
  <c r="L243" i="1" s="1"/>
  <c r="J243" i="1"/>
  <c r="M243" i="1" s="1"/>
  <c r="K241" i="12"/>
  <c r="N241" i="12" s="1"/>
  <c r="I241" i="12"/>
  <c r="L241" i="12" s="1"/>
  <c r="V248" i="12"/>
  <c r="W248" i="12" s="1"/>
  <c r="E248" i="12"/>
  <c r="J241" i="12"/>
  <c r="M241" i="12" s="1"/>
  <c r="S240" i="11"/>
  <c r="Q240" i="11"/>
  <c r="B241" i="11" s="1"/>
  <c r="U240" i="10"/>
  <c r="D234" i="10"/>
  <c r="K243" i="1" l="1"/>
  <c r="N243" i="1" s="1"/>
  <c r="V250" i="1"/>
  <c r="W250" i="1" s="1"/>
  <c r="E250" i="1"/>
  <c r="P241" i="12"/>
  <c r="R241" i="12" s="1"/>
  <c r="C242" i="12" s="1"/>
  <c r="O241" i="12"/>
  <c r="Y248" i="12"/>
  <c r="G249" i="12" s="1"/>
  <c r="X248" i="12"/>
  <c r="F249" i="12" s="1"/>
  <c r="U247" i="11"/>
  <c r="D241" i="11"/>
  <c r="K234" i="10"/>
  <c r="N234" i="10"/>
  <c r="J234" i="10"/>
  <c r="M234" i="10" s="1"/>
  <c r="I234" i="10"/>
  <c r="L234" i="10" s="1"/>
  <c r="V241" i="10"/>
  <c r="W241" i="10" s="1"/>
  <c r="E241" i="10"/>
  <c r="P243" i="1" l="1"/>
  <c r="R243" i="1" s="1"/>
  <c r="C244" i="1" s="1"/>
  <c r="O243" i="1"/>
  <c r="X250" i="1"/>
  <c r="F251" i="1" s="1"/>
  <c r="Y250" i="1"/>
  <c r="G251" i="1" s="1"/>
  <c r="O234" i="10"/>
  <c r="P234" i="10"/>
  <c r="R234" i="10" s="1"/>
  <c r="C235" i="10" s="1"/>
  <c r="S241" i="12"/>
  <c r="Q241" i="12"/>
  <c r="B242" i="12" s="1"/>
  <c r="K241" i="11"/>
  <c r="N241" i="11" s="1"/>
  <c r="J241" i="11"/>
  <c r="M241" i="11" s="1"/>
  <c r="V248" i="11"/>
  <c r="W248" i="11" s="1"/>
  <c r="E248" i="11"/>
  <c r="I241" i="11"/>
  <c r="L241" i="11" s="1"/>
  <c r="X241" i="10"/>
  <c r="F242" i="10" s="1"/>
  <c r="Y241" i="10"/>
  <c r="G242" i="10" s="1"/>
  <c r="Q243" i="1" l="1"/>
  <c r="B244" i="1" s="1"/>
  <c r="S243" i="1"/>
  <c r="S234" i="10"/>
  <c r="Q234" i="10"/>
  <c r="B235" i="10" s="1"/>
  <c r="U248" i="12"/>
  <c r="D242" i="12"/>
  <c r="Y248" i="11"/>
  <c r="G249" i="11" s="1"/>
  <c r="X248" i="11"/>
  <c r="F249" i="11" s="1"/>
  <c r="O241" i="11"/>
  <c r="P241" i="11"/>
  <c r="R241" i="11" s="1"/>
  <c r="C242" i="11" s="1"/>
  <c r="U241" i="10"/>
  <c r="D235" i="10"/>
  <c r="J235" i="10" s="1"/>
  <c r="M235" i="10" s="1"/>
  <c r="U250" i="1" l="1"/>
  <c r="D244" i="1"/>
  <c r="K244" i="1" s="1"/>
  <c r="N244" i="1" s="1"/>
  <c r="J244" i="1"/>
  <c r="M244" i="1" s="1"/>
  <c r="P244" i="1" s="1"/>
  <c r="R244" i="1" s="1"/>
  <c r="C245" i="1" s="1"/>
  <c r="K242" i="12"/>
  <c r="N242" i="12"/>
  <c r="J242" i="12"/>
  <c r="M242" i="12" s="1"/>
  <c r="V249" i="12"/>
  <c r="W249" i="12" s="1"/>
  <c r="E249" i="12"/>
  <c r="I242" i="12"/>
  <c r="L242" i="12" s="1"/>
  <c r="O242" i="12" s="1"/>
  <c r="S241" i="11"/>
  <c r="Q241" i="11"/>
  <c r="B242" i="11" s="1"/>
  <c r="V242" i="10"/>
  <c r="W242" i="10" s="1"/>
  <c r="E242" i="10"/>
  <c r="K235" i="10"/>
  <c r="N235" i="10" s="1"/>
  <c r="P235" i="10" s="1"/>
  <c r="R235" i="10" s="1"/>
  <c r="C236" i="10" s="1"/>
  <c r="I235" i="10"/>
  <c r="L235" i="10" s="1"/>
  <c r="I244" i="1" l="1"/>
  <c r="L244" i="1" s="1"/>
  <c r="O244" i="1" s="1"/>
  <c r="V251" i="1"/>
  <c r="W251" i="1" s="1"/>
  <c r="E251" i="1"/>
  <c r="P242" i="12"/>
  <c r="R242" i="12" s="1"/>
  <c r="C243" i="12" s="1"/>
  <c r="Y249" i="12"/>
  <c r="G250" i="12" s="1"/>
  <c r="X249" i="12"/>
  <c r="F250" i="12" s="1"/>
  <c r="S242" i="12"/>
  <c r="Q242" i="12"/>
  <c r="B243" i="12" s="1"/>
  <c r="U248" i="11"/>
  <c r="D242" i="11"/>
  <c r="O235" i="10"/>
  <c r="X242" i="10"/>
  <c r="F243" i="10" s="1"/>
  <c r="Y242" i="10"/>
  <c r="G243" i="10" s="1"/>
  <c r="Y251" i="1" l="1"/>
  <c r="G252" i="1" s="1"/>
  <c r="X251" i="1"/>
  <c r="F252" i="1" s="1"/>
  <c r="Q244" i="1"/>
  <c r="B245" i="1" s="1"/>
  <c r="S244" i="1"/>
  <c r="U249" i="12"/>
  <c r="D243" i="12"/>
  <c r="K242" i="11"/>
  <c r="N242" i="11" s="1"/>
  <c r="J242" i="11"/>
  <c r="M242" i="11" s="1"/>
  <c r="V249" i="11"/>
  <c r="W249" i="11" s="1"/>
  <c r="E249" i="11"/>
  <c r="I242" i="11"/>
  <c r="L242" i="11" s="1"/>
  <c r="S235" i="10"/>
  <c r="Q235" i="10"/>
  <c r="B236" i="10" s="1"/>
  <c r="U251" i="1" l="1"/>
  <c r="D245" i="1"/>
  <c r="J245" i="1"/>
  <c r="M245" i="1" s="1"/>
  <c r="I245" i="1"/>
  <c r="L245" i="1" s="1"/>
  <c r="K243" i="12"/>
  <c r="N243" i="12"/>
  <c r="V250" i="12"/>
  <c r="W250" i="12" s="1"/>
  <c r="E250" i="12"/>
  <c r="J243" i="12"/>
  <c r="M243" i="12" s="1"/>
  <c r="P243" i="12" s="1"/>
  <c r="R243" i="12" s="1"/>
  <c r="C244" i="12" s="1"/>
  <c r="I243" i="12"/>
  <c r="L243" i="12" s="1"/>
  <c r="O243" i="12" s="1"/>
  <c r="O242" i="11"/>
  <c r="Y249" i="11"/>
  <c r="G250" i="11" s="1"/>
  <c r="X249" i="11"/>
  <c r="F250" i="11" s="1"/>
  <c r="P242" i="11"/>
  <c r="R242" i="11" s="1"/>
  <c r="C243" i="11" s="1"/>
  <c r="U242" i="10"/>
  <c r="D236" i="10"/>
  <c r="K245" i="1" l="1"/>
  <c r="N245" i="1" s="1"/>
  <c r="V252" i="1"/>
  <c r="W252" i="1" s="1"/>
  <c r="E252" i="1"/>
  <c r="X250" i="12"/>
  <c r="F251" i="12" s="1"/>
  <c r="Y250" i="12"/>
  <c r="G251" i="12" s="1"/>
  <c r="S243" i="12"/>
  <c r="Q243" i="12"/>
  <c r="B244" i="12" s="1"/>
  <c r="S242" i="11"/>
  <c r="Q242" i="11"/>
  <c r="B243" i="11" s="1"/>
  <c r="K236" i="10"/>
  <c r="N236" i="10" s="1"/>
  <c r="V243" i="10"/>
  <c r="W243" i="10" s="1"/>
  <c r="E243" i="10"/>
  <c r="J236" i="10"/>
  <c r="M236" i="10" s="1"/>
  <c r="I236" i="10"/>
  <c r="L236" i="10" s="1"/>
  <c r="P245" i="1" l="1"/>
  <c r="R245" i="1" s="1"/>
  <c r="C246" i="1" s="1"/>
  <c r="O245" i="1"/>
  <c r="Y252" i="1"/>
  <c r="G253" i="1" s="1"/>
  <c r="X252" i="1"/>
  <c r="F253" i="1" s="1"/>
  <c r="U250" i="12"/>
  <c r="D244" i="12"/>
  <c r="I244" i="12" s="1"/>
  <c r="L244" i="12" s="1"/>
  <c r="U249" i="11"/>
  <c r="D243" i="11"/>
  <c r="J243" i="11" s="1"/>
  <c r="M243" i="11" s="1"/>
  <c r="O236" i="10"/>
  <c r="Y243" i="10"/>
  <c r="G244" i="10" s="1"/>
  <c r="X243" i="10"/>
  <c r="F244" i="10" s="1"/>
  <c r="P236" i="10"/>
  <c r="R236" i="10" s="1"/>
  <c r="C237" i="10" s="1"/>
  <c r="Q245" i="1" l="1"/>
  <c r="B246" i="1" s="1"/>
  <c r="S245" i="1"/>
  <c r="K244" i="12"/>
  <c r="N244" i="12"/>
  <c r="O244" i="12" s="1"/>
  <c r="J244" i="12"/>
  <c r="M244" i="12" s="1"/>
  <c r="P244" i="12" s="1"/>
  <c r="R244" i="12" s="1"/>
  <c r="C245" i="12" s="1"/>
  <c r="V251" i="12"/>
  <c r="W251" i="12" s="1"/>
  <c r="E251" i="12"/>
  <c r="K243" i="11"/>
  <c r="N243" i="11" s="1"/>
  <c r="P243" i="11" s="1"/>
  <c r="R243" i="11" s="1"/>
  <c r="C244" i="11" s="1"/>
  <c r="V250" i="11"/>
  <c r="W250" i="11" s="1"/>
  <c r="E250" i="11"/>
  <c r="I243" i="11"/>
  <c r="L243" i="11" s="1"/>
  <c r="S236" i="10"/>
  <c r="Q236" i="10"/>
  <c r="B237" i="10" s="1"/>
  <c r="U252" i="1" l="1"/>
  <c r="D246" i="1"/>
  <c r="J246" i="1"/>
  <c r="M246" i="1" s="1"/>
  <c r="S244" i="12"/>
  <c r="Q244" i="12"/>
  <c r="B245" i="12" s="1"/>
  <c r="X251" i="12"/>
  <c r="F252" i="12" s="1"/>
  <c r="Y251" i="12"/>
  <c r="G252" i="12" s="1"/>
  <c r="O243" i="11"/>
  <c r="Y250" i="11"/>
  <c r="G251" i="11" s="1"/>
  <c r="X250" i="11"/>
  <c r="F251" i="11" s="1"/>
  <c r="U243" i="10"/>
  <c r="D237" i="10"/>
  <c r="J237" i="10"/>
  <c r="M237" i="10" s="1"/>
  <c r="I246" i="1" l="1"/>
  <c r="L246" i="1" s="1"/>
  <c r="K246" i="1"/>
  <c r="N246" i="1" s="1"/>
  <c r="O246" i="1" s="1"/>
  <c r="E253" i="1"/>
  <c r="V253" i="1"/>
  <c r="W253" i="1" s="1"/>
  <c r="U251" i="12"/>
  <c r="D245" i="12"/>
  <c r="S243" i="11"/>
  <c r="Q243" i="11"/>
  <c r="B244" i="11" s="1"/>
  <c r="V244" i="10"/>
  <c r="W244" i="10" s="1"/>
  <c r="E244" i="10"/>
  <c r="K237" i="10"/>
  <c r="N237" i="10" s="1"/>
  <c r="P237" i="10" s="1"/>
  <c r="R237" i="10" s="1"/>
  <c r="C238" i="10" s="1"/>
  <c r="I237" i="10"/>
  <c r="L237" i="10" s="1"/>
  <c r="Q246" i="1" l="1"/>
  <c r="B247" i="1" s="1"/>
  <c r="X253" i="1"/>
  <c r="F254" i="1" s="1"/>
  <c r="Y253" i="1"/>
  <c r="G254" i="1" s="1"/>
  <c r="P246" i="1"/>
  <c r="R246" i="1" s="1"/>
  <c r="C247" i="1" s="1"/>
  <c r="K245" i="12"/>
  <c r="N245" i="12"/>
  <c r="J245" i="12"/>
  <c r="M245" i="12" s="1"/>
  <c r="V252" i="12"/>
  <c r="W252" i="12" s="1"/>
  <c r="E252" i="12"/>
  <c r="I245" i="12"/>
  <c r="L245" i="12" s="1"/>
  <c r="O245" i="12" s="1"/>
  <c r="U250" i="11"/>
  <c r="D244" i="11"/>
  <c r="I244" i="11" s="1"/>
  <c r="L244" i="11" s="1"/>
  <c r="O237" i="10"/>
  <c r="X244" i="10"/>
  <c r="F245" i="10" s="1"/>
  <c r="Y244" i="10"/>
  <c r="G245" i="10" s="1"/>
  <c r="S246" i="1" l="1"/>
  <c r="P245" i="12"/>
  <c r="R245" i="12" s="1"/>
  <c r="C246" i="12" s="1"/>
  <c r="X252" i="12"/>
  <c r="F253" i="12" s="1"/>
  <c r="Y252" i="12"/>
  <c r="G253" i="12" s="1"/>
  <c r="S245" i="12"/>
  <c r="Q245" i="12"/>
  <c r="B246" i="12" s="1"/>
  <c r="K244" i="11"/>
  <c r="N244" i="11" s="1"/>
  <c r="O244" i="11" s="1"/>
  <c r="V251" i="11"/>
  <c r="W251" i="11" s="1"/>
  <c r="E251" i="11"/>
  <c r="J244" i="11"/>
  <c r="M244" i="11" s="1"/>
  <c r="S237" i="10"/>
  <c r="Q237" i="10"/>
  <c r="B238" i="10" s="1"/>
  <c r="D247" i="1" l="1"/>
  <c r="U253" i="1"/>
  <c r="U252" i="12"/>
  <c r="D246" i="12"/>
  <c r="I246" i="12" s="1"/>
  <c r="L246" i="12" s="1"/>
  <c r="J246" i="12"/>
  <c r="M246" i="12" s="1"/>
  <c r="Q244" i="11"/>
  <c r="B245" i="11" s="1"/>
  <c r="P244" i="11"/>
  <c r="R244" i="11" s="1"/>
  <c r="C245" i="11" s="1"/>
  <c r="Y251" i="11"/>
  <c r="G252" i="11" s="1"/>
  <c r="X251" i="11"/>
  <c r="F252" i="11" s="1"/>
  <c r="U244" i="10"/>
  <c r="D238" i="10"/>
  <c r="J238" i="10" s="1"/>
  <c r="M238" i="10" s="1"/>
  <c r="V254" i="1" l="1"/>
  <c r="W254" i="1" s="1"/>
  <c r="E254" i="1"/>
  <c r="K247" i="1"/>
  <c r="N247" i="1"/>
  <c r="I247" i="1"/>
  <c r="L247" i="1" s="1"/>
  <c r="O247" i="1" s="1"/>
  <c r="J247" i="1"/>
  <c r="M247" i="1" s="1"/>
  <c r="P247" i="1" s="1"/>
  <c r="R247" i="1" s="1"/>
  <c r="C248" i="1" s="1"/>
  <c r="K246" i="12"/>
  <c r="N246" i="12"/>
  <c r="O246" i="12" s="1"/>
  <c r="V253" i="12"/>
  <c r="W253" i="12" s="1"/>
  <c r="E253" i="12"/>
  <c r="S244" i="11"/>
  <c r="K238" i="10"/>
  <c r="N238" i="10" s="1"/>
  <c r="P238" i="10" s="1"/>
  <c r="R238" i="10" s="1"/>
  <c r="C239" i="10" s="1"/>
  <c r="V245" i="10"/>
  <c r="W245" i="10" s="1"/>
  <c r="E245" i="10"/>
  <c r="I238" i="10"/>
  <c r="L238" i="10" s="1"/>
  <c r="Q247" i="1" l="1"/>
  <c r="B248" i="1" s="1"/>
  <c r="S247" i="1"/>
  <c r="X254" i="1"/>
  <c r="F255" i="1" s="1"/>
  <c r="Y254" i="1"/>
  <c r="G255" i="1" s="1"/>
  <c r="Q246" i="12"/>
  <c r="B247" i="12" s="1"/>
  <c r="P246" i="12"/>
  <c r="R246" i="12" s="1"/>
  <c r="C247" i="12" s="1"/>
  <c r="Y253" i="12"/>
  <c r="G254" i="12" s="1"/>
  <c r="X253" i="12"/>
  <c r="F254" i="12" s="1"/>
  <c r="U251" i="11"/>
  <c r="D245" i="11"/>
  <c r="O238" i="10"/>
  <c r="X245" i="10"/>
  <c r="F246" i="10" s="1"/>
  <c r="Y245" i="10"/>
  <c r="G246" i="10" s="1"/>
  <c r="D248" i="1" l="1"/>
  <c r="U254" i="1"/>
  <c r="S246" i="12"/>
  <c r="K245" i="11"/>
  <c r="N245" i="11" s="1"/>
  <c r="J245" i="11"/>
  <c r="M245" i="11" s="1"/>
  <c r="I245" i="11"/>
  <c r="L245" i="11" s="1"/>
  <c r="V252" i="11"/>
  <c r="W252" i="11" s="1"/>
  <c r="E252" i="11"/>
  <c r="S238" i="10"/>
  <c r="Q238" i="10"/>
  <c r="B239" i="10" s="1"/>
  <c r="V255" i="1" l="1"/>
  <c r="W255" i="1" s="1"/>
  <c r="E255" i="1"/>
  <c r="K248" i="1"/>
  <c r="N248" i="1" s="1"/>
  <c r="I248" i="1"/>
  <c r="L248" i="1" s="1"/>
  <c r="J248" i="1"/>
  <c r="M248" i="1" s="1"/>
  <c r="P248" i="1" s="1"/>
  <c r="R248" i="1" s="1"/>
  <c r="C249" i="1" s="1"/>
  <c r="U253" i="12"/>
  <c r="D247" i="12"/>
  <c r="O245" i="11"/>
  <c r="P245" i="11"/>
  <c r="R245" i="11" s="1"/>
  <c r="C246" i="11" s="1"/>
  <c r="X252" i="11"/>
  <c r="F253" i="11" s="1"/>
  <c r="Y252" i="11"/>
  <c r="G253" i="11" s="1"/>
  <c r="U245" i="10"/>
  <c r="D239" i="10"/>
  <c r="O248" i="1" l="1"/>
  <c r="Y255" i="1"/>
  <c r="G256" i="1" s="1"/>
  <c r="X255" i="1"/>
  <c r="F256" i="1" s="1"/>
  <c r="K247" i="12"/>
  <c r="N247" i="12"/>
  <c r="J247" i="12"/>
  <c r="M247" i="12" s="1"/>
  <c r="I247" i="12"/>
  <c r="L247" i="12" s="1"/>
  <c r="O247" i="12" s="1"/>
  <c r="V254" i="12"/>
  <c r="W254" i="12" s="1"/>
  <c r="E254" i="12"/>
  <c r="S245" i="11"/>
  <c r="Q245" i="11"/>
  <c r="B246" i="11" s="1"/>
  <c r="K239" i="10"/>
  <c r="N239" i="10"/>
  <c r="V246" i="10"/>
  <c r="W246" i="10" s="1"/>
  <c r="E246" i="10"/>
  <c r="J239" i="10"/>
  <c r="M239" i="10" s="1"/>
  <c r="P239" i="10" s="1"/>
  <c r="R239" i="10" s="1"/>
  <c r="C240" i="10" s="1"/>
  <c r="I239" i="10"/>
  <c r="L239" i="10" s="1"/>
  <c r="O239" i="10" s="1"/>
  <c r="Q248" i="1" l="1"/>
  <c r="B249" i="1" s="1"/>
  <c r="S248" i="1"/>
  <c r="P247" i="12"/>
  <c r="R247" i="12" s="1"/>
  <c r="C248" i="12" s="1"/>
  <c r="S247" i="12"/>
  <c r="Q247" i="12"/>
  <c r="B248" i="12" s="1"/>
  <c r="Y254" i="12"/>
  <c r="G255" i="12" s="1"/>
  <c r="X254" i="12"/>
  <c r="F255" i="12" s="1"/>
  <c r="U252" i="11"/>
  <c r="D246" i="11"/>
  <c r="X246" i="10"/>
  <c r="F247" i="10" s="1"/>
  <c r="Y246" i="10"/>
  <c r="G247" i="10" s="1"/>
  <c r="S239" i="10"/>
  <c r="Q239" i="10"/>
  <c r="B240" i="10" s="1"/>
  <c r="U255" i="1" l="1"/>
  <c r="D249" i="1"/>
  <c r="U254" i="12"/>
  <c r="D248" i="12"/>
  <c r="I248" i="12" s="1"/>
  <c r="L248" i="12" s="1"/>
  <c r="J248" i="12"/>
  <c r="M248" i="12" s="1"/>
  <c r="K246" i="11"/>
  <c r="N246" i="11" s="1"/>
  <c r="J246" i="11"/>
  <c r="M246" i="11" s="1"/>
  <c r="V253" i="11"/>
  <c r="W253" i="11" s="1"/>
  <c r="E253" i="11"/>
  <c r="I246" i="11"/>
  <c r="L246" i="11" s="1"/>
  <c r="U246" i="10"/>
  <c r="D240" i="10"/>
  <c r="I249" i="1" l="1"/>
  <c r="L249" i="1" s="1"/>
  <c r="K249" i="1"/>
  <c r="J249" i="1"/>
  <c r="M249" i="1" s="1"/>
  <c r="N249" i="1"/>
  <c r="E256" i="1"/>
  <c r="V256" i="1"/>
  <c r="W256" i="1" s="1"/>
  <c r="K248" i="12"/>
  <c r="N248" i="12"/>
  <c r="O248" i="12" s="1"/>
  <c r="V255" i="12"/>
  <c r="W255" i="12" s="1"/>
  <c r="E255" i="12"/>
  <c r="P246" i="11"/>
  <c r="R246" i="11" s="1"/>
  <c r="C247" i="11" s="1"/>
  <c r="X253" i="11"/>
  <c r="F254" i="11" s="1"/>
  <c r="Y253" i="11"/>
  <c r="G254" i="11" s="1"/>
  <c r="O246" i="11"/>
  <c r="V247" i="10"/>
  <c r="W247" i="10" s="1"/>
  <c r="E247" i="10"/>
  <c r="K240" i="10"/>
  <c r="N240" i="10" s="1"/>
  <c r="J240" i="10"/>
  <c r="M240" i="10" s="1"/>
  <c r="I240" i="10"/>
  <c r="L240" i="10" s="1"/>
  <c r="Y256" i="1" l="1"/>
  <c r="G257" i="1" s="1"/>
  <c r="X256" i="1"/>
  <c r="F257" i="1" s="1"/>
  <c r="P249" i="1"/>
  <c r="R249" i="1" s="1"/>
  <c r="C250" i="1" s="1"/>
  <c r="O249" i="1"/>
  <c r="P248" i="12"/>
  <c r="R248" i="12" s="1"/>
  <c r="C249" i="12" s="1"/>
  <c r="S248" i="12"/>
  <c r="Q248" i="12"/>
  <c r="B249" i="12" s="1"/>
  <c r="Y255" i="12"/>
  <c r="G256" i="12" s="1"/>
  <c r="X255" i="12"/>
  <c r="F256" i="12" s="1"/>
  <c r="S246" i="11"/>
  <c r="Q246" i="11"/>
  <c r="B247" i="11" s="1"/>
  <c r="P240" i="10"/>
  <c r="R240" i="10" s="1"/>
  <c r="C241" i="10" s="1"/>
  <c r="O240" i="10"/>
  <c r="X247" i="10"/>
  <c r="F248" i="10" s="1"/>
  <c r="Y247" i="10"/>
  <c r="G248" i="10" s="1"/>
  <c r="Q249" i="1" l="1"/>
  <c r="B250" i="1" s="1"/>
  <c r="S249" i="1"/>
  <c r="U255" i="12"/>
  <c r="D249" i="12"/>
  <c r="U253" i="11"/>
  <c r="D247" i="11"/>
  <c r="J247" i="11" s="1"/>
  <c r="M247" i="11" s="1"/>
  <c r="S240" i="10"/>
  <c r="Q240" i="10"/>
  <c r="B241" i="10" s="1"/>
  <c r="D250" i="1" l="1"/>
  <c r="K250" i="1" s="1"/>
  <c r="N250" i="1" s="1"/>
  <c r="U256" i="1"/>
  <c r="I250" i="1"/>
  <c r="L250" i="1" s="1"/>
  <c r="O250" i="1" s="1"/>
  <c r="Q250" i="1" s="1"/>
  <c r="B251" i="1" s="1"/>
  <c r="J250" i="1"/>
  <c r="M250" i="1" s="1"/>
  <c r="P250" i="1" s="1"/>
  <c r="R250" i="1" s="1"/>
  <c r="C251" i="1" s="1"/>
  <c r="V256" i="12"/>
  <c r="W256" i="12" s="1"/>
  <c r="E256" i="12"/>
  <c r="K249" i="12"/>
  <c r="N249" i="12" s="1"/>
  <c r="J249" i="12"/>
  <c r="M249" i="12" s="1"/>
  <c r="I249" i="12"/>
  <c r="L249" i="12" s="1"/>
  <c r="V254" i="11"/>
  <c r="W254" i="11" s="1"/>
  <c r="E254" i="11"/>
  <c r="K247" i="11"/>
  <c r="N247" i="11" s="1"/>
  <c r="P247" i="11" s="1"/>
  <c r="R247" i="11" s="1"/>
  <c r="C248" i="11" s="1"/>
  <c r="I247" i="11"/>
  <c r="L247" i="11" s="1"/>
  <c r="U247" i="10"/>
  <c r="D241" i="10"/>
  <c r="I241" i="10"/>
  <c r="L241" i="10" s="1"/>
  <c r="V257" i="1" l="1"/>
  <c r="W257" i="1" s="1"/>
  <c r="E257" i="1"/>
  <c r="S250" i="1"/>
  <c r="U257" i="1" s="1"/>
  <c r="V258" i="1" s="1"/>
  <c r="W258" i="1" s="1"/>
  <c r="O249" i="12"/>
  <c r="P249" i="12"/>
  <c r="R249" i="12" s="1"/>
  <c r="C250" i="12" s="1"/>
  <c r="Q249" i="12"/>
  <c r="B250" i="12" s="1"/>
  <c r="X256" i="12"/>
  <c r="F257" i="12" s="1"/>
  <c r="Y256" i="12"/>
  <c r="G257" i="12" s="1"/>
  <c r="X254" i="11"/>
  <c r="F255" i="11" s="1"/>
  <c r="Y254" i="11"/>
  <c r="G255" i="11" s="1"/>
  <c r="O247" i="11"/>
  <c r="K241" i="10"/>
  <c r="N241" i="10" s="1"/>
  <c r="O241" i="10" s="1"/>
  <c r="J241" i="10"/>
  <c r="M241" i="10" s="1"/>
  <c r="V248" i="10"/>
  <c r="W248" i="10" s="1"/>
  <c r="E248" i="10"/>
  <c r="D251" i="1"/>
  <c r="E258" i="1" l="1"/>
  <c r="Y257" i="1"/>
  <c r="G258" i="1" s="1"/>
  <c r="X257" i="1"/>
  <c r="F258" i="1" s="1"/>
  <c r="S249" i="12"/>
  <c r="U256" i="12"/>
  <c r="D250" i="12"/>
  <c r="I250" i="12" s="1"/>
  <c r="L250" i="12" s="1"/>
  <c r="S247" i="11"/>
  <c r="Q247" i="11"/>
  <c r="B248" i="11" s="1"/>
  <c r="Q241" i="10"/>
  <c r="B242" i="10" s="1"/>
  <c r="P241" i="10"/>
  <c r="R241" i="10" s="1"/>
  <c r="C242" i="10" s="1"/>
  <c r="Y248" i="10"/>
  <c r="G249" i="10" s="1"/>
  <c r="X248" i="10"/>
  <c r="F249" i="10" s="1"/>
  <c r="K251" i="1"/>
  <c r="N251" i="1"/>
  <c r="J251" i="1"/>
  <c r="M251" i="1" s="1"/>
  <c r="I251" i="1"/>
  <c r="L251" i="1" s="1"/>
  <c r="O251" i="1" s="1"/>
  <c r="Q251" i="1" s="1"/>
  <c r="B252" i="1" s="1"/>
  <c r="Y258" i="1"/>
  <c r="X258" i="1"/>
  <c r="P251" i="1" l="1"/>
  <c r="R251" i="1" s="1"/>
  <c r="C252" i="1" s="1"/>
  <c r="F259" i="1"/>
  <c r="G259" i="1"/>
  <c r="J250" i="12"/>
  <c r="M250" i="12" s="1"/>
  <c r="K250" i="12"/>
  <c r="N250" i="12" s="1"/>
  <c r="V257" i="12"/>
  <c r="W257" i="12" s="1"/>
  <c r="E257" i="12"/>
  <c r="U254" i="11"/>
  <c r="D248" i="11"/>
  <c r="J248" i="11" s="1"/>
  <c r="M248" i="11" s="1"/>
  <c r="S241" i="10"/>
  <c r="S251" i="1"/>
  <c r="U258" i="1" s="1"/>
  <c r="O250" i="12" l="1"/>
  <c r="P250" i="12"/>
  <c r="R250" i="12" s="1"/>
  <c r="C251" i="12" s="1"/>
  <c r="Y257" i="12"/>
  <c r="G258" i="12" s="1"/>
  <c r="X257" i="12"/>
  <c r="F258" i="12" s="1"/>
  <c r="K248" i="11"/>
  <c r="N248" i="11" s="1"/>
  <c r="P248" i="11" s="1"/>
  <c r="R248" i="11" s="1"/>
  <c r="C249" i="11" s="1"/>
  <c r="V255" i="11"/>
  <c r="W255" i="11" s="1"/>
  <c r="E255" i="11"/>
  <c r="I248" i="11"/>
  <c r="L248" i="11" s="1"/>
  <c r="U248" i="10"/>
  <c r="D242" i="10"/>
  <c r="D252" i="1"/>
  <c r="V259" i="1"/>
  <c r="W259" i="1" s="1"/>
  <c r="E259" i="1"/>
  <c r="S250" i="12" l="1"/>
  <c r="Q250" i="12"/>
  <c r="B251" i="12" s="1"/>
  <c r="X255" i="11"/>
  <c r="F256" i="11" s="1"/>
  <c r="Y255" i="11"/>
  <c r="G256" i="11" s="1"/>
  <c r="O248" i="11"/>
  <c r="K242" i="10"/>
  <c r="N242" i="10"/>
  <c r="J242" i="10"/>
  <c r="M242" i="10" s="1"/>
  <c r="P242" i="10" s="1"/>
  <c r="R242" i="10" s="1"/>
  <c r="C243" i="10" s="1"/>
  <c r="I242" i="10"/>
  <c r="L242" i="10" s="1"/>
  <c r="V249" i="10"/>
  <c r="W249" i="10" s="1"/>
  <c r="E249" i="10"/>
  <c r="K252" i="1"/>
  <c r="N252" i="1" s="1"/>
  <c r="J252" i="1"/>
  <c r="M252" i="1" s="1"/>
  <c r="I252" i="1"/>
  <c r="L252" i="1" s="1"/>
  <c r="Y259" i="1"/>
  <c r="G260" i="1" s="1"/>
  <c r="X259" i="1"/>
  <c r="F260" i="1" s="1"/>
  <c r="O242" i="10" l="1"/>
  <c r="U257" i="12"/>
  <c r="D251" i="12"/>
  <c r="I251" i="12"/>
  <c r="L251" i="12" s="1"/>
  <c r="J251" i="12"/>
  <c r="M251" i="12" s="1"/>
  <c r="S248" i="11"/>
  <c r="Q248" i="11"/>
  <c r="B249" i="11" s="1"/>
  <c r="S242" i="10"/>
  <c r="Q242" i="10"/>
  <c r="B243" i="10" s="1"/>
  <c r="X249" i="10"/>
  <c r="F250" i="10" s="1"/>
  <c r="Y249" i="10"/>
  <c r="G250" i="10" s="1"/>
  <c r="P252" i="1"/>
  <c r="R252" i="1" s="1"/>
  <c r="C253" i="1" s="1"/>
  <c r="O252" i="1"/>
  <c r="Q252" i="1" s="1"/>
  <c r="B253" i="1" s="1"/>
  <c r="K251" i="12" l="1"/>
  <c r="N251" i="12" s="1"/>
  <c r="P251" i="12" s="1"/>
  <c r="R251" i="12" s="1"/>
  <c r="C252" i="12" s="1"/>
  <c r="V258" i="12"/>
  <c r="W258" i="12" s="1"/>
  <c r="E258" i="12"/>
  <c r="U255" i="11"/>
  <c r="D249" i="11"/>
  <c r="U249" i="10"/>
  <c r="D243" i="10"/>
  <c r="I243" i="10" s="1"/>
  <c r="L243" i="10" s="1"/>
  <c r="S252" i="1"/>
  <c r="U259" i="1" s="1"/>
  <c r="O251" i="12" l="1"/>
  <c r="S251" i="12"/>
  <c r="Q251" i="12"/>
  <c r="B252" i="12" s="1"/>
  <c r="X258" i="12"/>
  <c r="F259" i="12" s="1"/>
  <c r="Y258" i="12"/>
  <c r="G259" i="12" s="1"/>
  <c r="K249" i="11"/>
  <c r="N249" i="11" s="1"/>
  <c r="V256" i="11"/>
  <c r="W256" i="11" s="1"/>
  <c r="E256" i="11"/>
  <c r="J249" i="11"/>
  <c r="M249" i="11" s="1"/>
  <c r="I249" i="11"/>
  <c r="L249" i="11" s="1"/>
  <c r="K243" i="10"/>
  <c r="N243" i="10"/>
  <c r="O243" i="10" s="1"/>
  <c r="J243" i="10"/>
  <c r="M243" i="10" s="1"/>
  <c r="V250" i="10"/>
  <c r="W250" i="10" s="1"/>
  <c r="E250" i="10"/>
  <c r="D253" i="1"/>
  <c r="V260" i="1"/>
  <c r="W260" i="1" s="1"/>
  <c r="E260" i="1"/>
  <c r="P243" i="10" l="1"/>
  <c r="R243" i="10" s="1"/>
  <c r="C244" i="10" s="1"/>
  <c r="U258" i="12"/>
  <c r="D252" i="12"/>
  <c r="Y256" i="11"/>
  <c r="G257" i="11" s="1"/>
  <c r="X256" i="11"/>
  <c r="F257" i="11" s="1"/>
  <c r="O249" i="11"/>
  <c r="P249" i="11"/>
  <c r="R249" i="11" s="1"/>
  <c r="C250" i="11" s="1"/>
  <c r="S243" i="10"/>
  <c r="Q243" i="10"/>
  <c r="B244" i="10" s="1"/>
  <c r="X250" i="10"/>
  <c r="F251" i="10" s="1"/>
  <c r="Y250" i="10"/>
  <c r="G251" i="10" s="1"/>
  <c r="K253" i="1"/>
  <c r="N253" i="1"/>
  <c r="I253" i="1"/>
  <c r="L253" i="1" s="1"/>
  <c r="J253" i="1"/>
  <c r="M253" i="1" s="1"/>
  <c r="Y260" i="1"/>
  <c r="G261" i="1" s="1"/>
  <c r="X260" i="1"/>
  <c r="F261" i="1" s="1"/>
  <c r="K252" i="12" l="1"/>
  <c r="N252" i="12"/>
  <c r="J252" i="12"/>
  <c r="M252" i="12" s="1"/>
  <c r="V259" i="12"/>
  <c r="W259" i="12" s="1"/>
  <c r="E259" i="12"/>
  <c r="I252" i="12"/>
  <c r="L252" i="12" s="1"/>
  <c r="O252" i="12" s="1"/>
  <c r="Q249" i="11"/>
  <c r="B250" i="11" s="1"/>
  <c r="S249" i="11"/>
  <c r="U250" i="10"/>
  <c r="D244" i="10"/>
  <c r="I244" i="10" s="1"/>
  <c r="L244" i="10" s="1"/>
  <c r="O253" i="1"/>
  <c r="Q253" i="1" s="1"/>
  <c r="B254" i="1" s="1"/>
  <c r="P253" i="1"/>
  <c r="R253" i="1" s="1"/>
  <c r="C254" i="1" s="1"/>
  <c r="S253" i="1" l="1"/>
  <c r="U260" i="1" s="1"/>
  <c r="P252" i="12"/>
  <c r="R252" i="12" s="1"/>
  <c r="C253" i="12" s="1"/>
  <c r="S252" i="12"/>
  <c r="Q252" i="12"/>
  <c r="B253" i="12" s="1"/>
  <c r="X259" i="12"/>
  <c r="F260" i="12" s="1"/>
  <c r="Y259" i="12"/>
  <c r="G260" i="12" s="1"/>
  <c r="U256" i="11"/>
  <c r="D250" i="11"/>
  <c r="J250" i="11" s="1"/>
  <c r="M250" i="11" s="1"/>
  <c r="K244" i="10"/>
  <c r="N244" i="10" s="1"/>
  <c r="O244" i="10" s="1"/>
  <c r="V251" i="10"/>
  <c r="W251" i="10" s="1"/>
  <c r="E251" i="10"/>
  <c r="J244" i="10"/>
  <c r="M244" i="10" s="1"/>
  <c r="D254" i="1"/>
  <c r="J254" i="1" s="1"/>
  <c r="M254" i="1" s="1"/>
  <c r="V261" i="1"/>
  <c r="W261" i="1" s="1"/>
  <c r="E261" i="1"/>
  <c r="I250" i="11" l="1"/>
  <c r="L250" i="11" s="1"/>
  <c r="U259" i="12"/>
  <c r="D253" i="12"/>
  <c r="K250" i="11"/>
  <c r="N250" i="11" s="1"/>
  <c r="V257" i="11"/>
  <c r="W257" i="11" s="1"/>
  <c r="E257" i="11"/>
  <c r="Q244" i="10"/>
  <c r="B245" i="10" s="1"/>
  <c r="P244" i="10"/>
  <c r="R244" i="10" s="1"/>
  <c r="C245" i="10" s="1"/>
  <c r="X251" i="10"/>
  <c r="F252" i="10" s="1"/>
  <c r="Y251" i="10"/>
  <c r="G252" i="10" s="1"/>
  <c r="K254" i="1"/>
  <c r="N254" i="1" s="1"/>
  <c r="P254" i="1" s="1"/>
  <c r="R254" i="1" s="1"/>
  <c r="C255" i="1" s="1"/>
  <c r="I254" i="1"/>
  <c r="L254" i="1" s="1"/>
  <c r="X261" i="1"/>
  <c r="F262" i="1" s="1"/>
  <c r="Y261" i="1"/>
  <c r="G262" i="1" s="1"/>
  <c r="V260" i="12" l="1"/>
  <c r="W260" i="12" s="1"/>
  <c r="E260" i="12"/>
  <c r="K253" i="12"/>
  <c r="N253" i="12"/>
  <c r="J253" i="12"/>
  <c r="M253" i="12" s="1"/>
  <c r="P253" i="12" s="1"/>
  <c r="R253" i="12" s="1"/>
  <c r="C254" i="12" s="1"/>
  <c r="I253" i="12"/>
  <c r="L253" i="12" s="1"/>
  <c r="P250" i="11"/>
  <c r="R250" i="11" s="1"/>
  <c r="C251" i="11" s="1"/>
  <c r="O250" i="11"/>
  <c r="X257" i="11"/>
  <c r="F258" i="11" s="1"/>
  <c r="Y257" i="11"/>
  <c r="G258" i="11" s="1"/>
  <c r="S244" i="10"/>
  <c r="O254" i="1"/>
  <c r="Q254" i="1" s="1"/>
  <c r="B255" i="1" s="1"/>
  <c r="S254" i="1"/>
  <c r="U261" i="1" s="1"/>
  <c r="O253" i="12" l="1"/>
  <c r="S253" i="12"/>
  <c r="Q253" i="12"/>
  <c r="B254" i="12" s="1"/>
  <c r="Y260" i="12"/>
  <c r="G261" i="12" s="1"/>
  <c r="X260" i="12"/>
  <c r="F261" i="12" s="1"/>
  <c r="Q250" i="11"/>
  <c r="B251" i="11" s="1"/>
  <c r="S250" i="11"/>
  <c r="U251" i="10"/>
  <c r="D245" i="10"/>
  <c r="D255" i="1"/>
  <c r="V262" i="1"/>
  <c r="W262" i="1" s="1"/>
  <c r="E262" i="1"/>
  <c r="U260" i="12" l="1"/>
  <c r="D254" i="12"/>
  <c r="J254" i="12" s="1"/>
  <c r="M254" i="12" s="1"/>
  <c r="U257" i="11"/>
  <c r="D251" i="11"/>
  <c r="K245" i="10"/>
  <c r="N245" i="10" s="1"/>
  <c r="J245" i="10"/>
  <c r="M245" i="10" s="1"/>
  <c r="I245" i="10"/>
  <c r="L245" i="10" s="1"/>
  <c r="V252" i="10"/>
  <c r="W252" i="10" s="1"/>
  <c r="E252" i="10"/>
  <c r="K255" i="1"/>
  <c r="N255" i="1"/>
  <c r="J255" i="1"/>
  <c r="M255" i="1" s="1"/>
  <c r="P255" i="1" s="1"/>
  <c r="R255" i="1" s="1"/>
  <c r="C256" i="1" s="1"/>
  <c r="I255" i="1"/>
  <c r="L255" i="1" s="1"/>
  <c r="O255" i="1" s="1"/>
  <c r="Q255" i="1" s="1"/>
  <c r="B256" i="1" s="1"/>
  <c r="X262" i="1"/>
  <c r="F263" i="1" s="1"/>
  <c r="Y262" i="1"/>
  <c r="G263" i="1" s="1"/>
  <c r="K254" i="12" l="1"/>
  <c r="N254" i="12" s="1"/>
  <c r="P254" i="12" s="1"/>
  <c r="R254" i="12" s="1"/>
  <c r="C255" i="12" s="1"/>
  <c r="V261" i="12"/>
  <c r="W261" i="12" s="1"/>
  <c r="E261" i="12"/>
  <c r="I254" i="12"/>
  <c r="L254" i="12" s="1"/>
  <c r="K251" i="11"/>
  <c r="N251" i="11" s="1"/>
  <c r="V258" i="11"/>
  <c r="W258" i="11" s="1"/>
  <c r="E258" i="11"/>
  <c r="J251" i="11"/>
  <c r="M251" i="11" s="1"/>
  <c r="I251" i="11"/>
  <c r="L251" i="11" s="1"/>
  <c r="O245" i="10"/>
  <c r="P245" i="10"/>
  <c r="R245" i="10" s="1"/>
  <c r="C246" i="10" s="1"/>
  <c r="X252" i="10"/>
  <c r="F253" i="10" s="1"/>
  <c r="Y252" i="10"/>
  <c r="G253" i="10" s="1"/>
  <c r="S255" i="1"/>
  <c r="O254" i="12" l="1"/>
  <c r="S254" i="12"/>
  <c r="Q254" i="12"/>
  <c r="B255" i="12" s="1"/>
  <c r="Y261" i="12"/>
  <c r="G262" i="12" s="1"/>
  <c r="X261" i="12"/>
  <c r="F262" i="12" s="1"/>
  <c r="X258" i="11"/>
  <c r="F259" i="11" s="1"/>
  <c r="Y258" i="11"/>
  <c r="G259" i="11" s="1"/>
  <c r="O251" i="11"/>
  <c r="P251" i="11"/>
  <c r="R251" i="11" s="1"/>
  <c r="C252" i="11" s="1"/>
  <c r="S245" i="10"/>
  <c r="Q245" i="10"/>
  <c r="B246" i="10" s="1"/>
  <c r="U262" i="1"/>
  <c r="D256" i="1"/>
  <c r="U261" i="12" l="1"/>
  <c r="D255" i="12"/>
  <c r="J255" i="12"/>
  <c r="M255" i="12" s="1"/>
  <c r="Q251" i="11"/>
  <c r="B252" i="11" s="1"/>
  <c r="S251" i="11"/>
  <c r="U252" i="10"/>
  <c r="D246" i="10"/>
  <c r="J246" i="10" s="1"/>
  <c r="M246" i="10" s="1"/>
  <c r="I246" i="10"/>
  <c r="L246" i="10" s="1"/>
  <c r="K256" i="1"/>
  <c r="N256" i="1" s="1"/>
  <c r="J256" i="1"/>
  <c r="M256" i="1" s="1"/>
  <c r="I256" i="1"/>
  <c r="L256" i="1" s="1"/>
  <c r="V263" i="1"/>
  <c r="W263" i="1" s="1"/>
  <c r="E263" i="1"/>
  <c r="K255" i="12" l="1"/>
  <c r="N255" i="12" s="1"/>
  <c r="P255" i="12" s="1"/>
  <c r="R255" i="12" s="1"/>
  <c r="C256" i="12" s="1"/>
  <c r="V262" i="12"/>
  <c r="W262" i="12" s="1"/>
  <c r="E262" i="12"/>
  <c r="I255" i="12"/>
  <c r="L255" i="12" s="1"/>
  <c r="U258" i="11"/>
  <c r="D252" i="11"/>
  <c r="I252" i="11" s="1"/>
  <c r="L252" i="11" s="1"/>
  <c r="K246" i="10"/>
  <c r="N246" i="10" s="1"/>
  <c r="V253" i="10"/>
  <c r="W253" i="10" s="1"/>
  <c r="E253" i="10"/>
  <c r="O256" i="1"/>
  <c r="Q256" i="1" s="1"/>
  <c r="P256" i="1"/>
  <c r="R256" i="1" s="1"/>
  <c r="C257" i="1" s="1"/>
  <c r="B257" i="1"/>
  <c r="X263" i="1"/>
  <c r="F264" i="1" s="1"/>
  <c r="Y263" i="1"/>
  <c r="G264" i="1" s="1"/>
  <c r="Y262" i="12" l="1"/>
  <c r="G263" i="12" s="1"/>
  <c r="X262" i="12"/>
  <c r="F263" i="12" s="1"/>
  <c r="O255" i="12"/>
  <c r="K252" i="11"/>
  <c r="N252" i="11" s="1"/>
  <c r="O252" i="11" s="1"/>
  <c r="J252" i="11"/>
  <c r="M252" i="11" s="1"/>
  <c r="V259" i="11"/>
  <c r="W259" i="11" s="1"/>
  <c r="E259" i="11"/>
  <c r="O246" i="10"/>
  <c r="P246" i="10"/>
  <c r="R246" i="10" s="1"/>
  <c r="C247" i="10" s="1"/>
  <c r="X253" i="10"/>
  <c r="F254" i="10" s="1"/>
  <c r="Y253" i="10"/>
  <c r="G254" i="10" s="1"/>
  <c r="S256" i="1"/>
  <c r="U263" i="1" s="1"/>
  <c r="S255" i="12" l="1"/>
  <c r="Q255" i="12"/>
  <c r="B256" i="12" s="1"/>
  <c r="Q252" i="11"/>
  <c r="B253" i="11" s="1"/>
  <c r="P252" i="11"/>
  <c r="R252" i="11" s="1"/>
  <c r="C253" i="11" s="1"/>
  <c r="Y259" i="11"/>
  <c r="G260" i="11" s="1"/>
  <c r="X259" i="11"/>
  <c r="F260" i="11" s="1"/>
  <c r="S246" i="10"/>
  <c r="Q246" i="10"/>
  <c r="B247" i="10" s="1"/>
  <c r="D257" i="1"/>
  <c r="V264" i="1"/>
  <c r="W264" i="1" s="1"/>
  <c r="E264" i="1"/>
  <c r="U262" i="12" l="1"/>
  <c r="D256" i="12"/>
  <c r="I256" i="12"/>
  <c r="L256" i="12" s="1"/>
  <c r="J256" i="12"/>
  <c r="M256" i="12" s="1"/>
  <c r="S252" i="11"/>
  <c r="U253" i="10"/>
  <c r="D247" i="10"/>
  <c r="I247" i="10" s="1"/>
  <c r="L247" i="10" s="1"/>
  <c r="K257" i="1"/>
  <c r="N257" i="1" s="1"/>
  <c r="J257" i="1"/>
  <c r="M257" i="1" s="1"/>
  <c r="I257" i="1"/>
  <c r="L257" i="1" s="1"/>
  <c r="X264" i="1"/>
  <c r="F265" i="1" s="1"/>
  <c r="Y264" i="1"/>
  <c r="G265" i="1" s="1"/>
  <c r="O257" i="1" l="1"/>
  <c r="Q257" i="1" s="1"/>
  <c r="B258" i="1" s="1"/>
  <c r="P257" i="1"/>
  <c r="R257" i="1" s="1"/>
  <c r="C258" i="1" s="1"/>
  <c r="K256" i="12"/>
  <c r="N256" i="12" s="1"/>
  <c r="V263" i="12"/>
  <c r="W263" i="12" s="1"/>
  <c r="E263" i="12"/>
  <c r="U259" i="11"/>
  <c r="D253" i="11"/>
  <c r="V254" i="10"/>
  <c r="W254" i="10" s="1"/>
  <c r="E254" i="10"/>
  <c r="K247" i="10"/>
  <c r="N247" i="10" s="1"/>
  <c r="O247" i="10" s="1"/>
  <c r="J247" i="10"/>
  <c r="M247" i="10" s="1"/>
  <c r="S257" i="1" l="1"/>
  <c r="U264" i="1" s="1"/>
  <c r="O256" i="12"/>
  <c r="P256" i="12"/>
  <c r="R256" i="12" s="1"/>
  <c r="C257" i="12" s="1"/>
  <c r="X263" i="12"/>
  <c r="F264" i="12" s="1"/>
  <c r="Y263" i="12"/>
  <c r="G264" i="12" s="1"/>
  <c r="K253" i="11"/>
  <c r="N253" i="11" s="1"/>
  <c r="J253" i="11"/>
  <c r="M253" i="11" s="1"/>
  <c r="I253" i="11"/>
  <c r="L253" i="11" s="1"/>
  <c r="V260" i="11"/>
  <c r="W260" i="11" s="1"/>
  <c r="E260" i="11"/>
  <c r="Q247" i="10"/>
  <c r="B248" i="10" s="1"/>
  <c r="P247" i="10"/>
  <c r="R247" i="10" s="1"/>
  <c r="C248" i="10" s="1"/>
  <c r="Y254" i="10"/>
  <c r="G255" i="10" s="1"/>
  <c r="X254" i="10"/>
  <c r="F255" i="10" s="1"/>
  <c r="D258" i="1"/>
  <c r="V265" i="1"/>
  <c r="W265" i="1" s="1"/>
  <c r="E265" i="1"/>
  <c r="Q256" i="12" l="1"/>
  <c r="B257" i="12" s="1"/>
  <c r="S256" i="12"/>
  <c r="P253" i="11"/>
  <c r="R253" i="11" s="1"/>
  <c r="C254" i="11" s="1"/>
  <c r="O253" i="11"/>
  <c r="Y260" i="11"/>
  <c r="G261" i="11" s="1"/>
  <c r="X260" i="11"/>
  <c r="F261" i="11" s="1"/>
  <c r="S247" i="10"/>
  <c r="K258" i="1"/>
  <c r="N258" i="1" s="1"/>
  <c r="I258" i="1"/>
  <c r="L258" i="1" s="1"/>
  <c r="J258" i="1"/>
  <c r="M258" i="1" s="1"/>
  <c r="X265" i="1"/>
  <c r="F266" i="1" s="1"/>
  <c r="Y265" i="1"/>
  <c r="G266" i="1" s="1"/>
  <c r="U263" i="12" l="1"/>
  <c r="D257" i="12"/>
  <c r="I257" i="12"/>
  <c r="L257" i="12" s="1"/>
  <c r="J257" i="12"/>
  <c r="M257" i="12" s="1"/>
  <c r="Q253" i="11"/>
  <c r="B254" i="11" s="1"/>
  <c r="S253" i="11"/>
  <c r="U254" i="10"/>
  <c r="D248" i="10"/>
  <c r="P258" i="1"/>
  <c r="R258" i="1" s="1"/>
  <c r="C259" i="1" s="1"/>
  <c r="O258" i="1"/>
  <c r="Q258" i="1" s="1"/>
  <c r="B259" i="1" s="1"/>
  <c r="S258" i="1"/>
  <c r="U265" i="1" s="1"/>
  <c r="K257" i="12" l="1"/>
  <c r="N257" i="12" s="1"/>
  <c r="V264" i="12"/>
  <c r="W264" i="12" s="1"/>
  <c r="E264" i="12"/>
  <c r="U260" i="11"/>
  <c r="D254" i="11"/>
  <c r="I254" i="11" s="1"/>
  <c r="L254" i="11" s="1"/>
  <c r="K248" i="10"/>
  <c r="N248" i="10" s="1"/>
  <c r="J248" i="10"/>
  <c r="M248" i="10" s="1"/>
  <c r="I248" i="10"/>
  <c r="L248" i="10" s="1"/>
  <c r="V255" i="10"/>
  <c r="W255" i="10" s="1"/>
  <c r="E255" i="10"/>
  <c r="D259" i="1"/>
  <c r="J259" i="1"/>
  <c r="M259" i="1" s="1"/>
  <c r="V266" i="1"/>
  <c r="W266" i="1" s="1"/>
  <c r="E266" i="1"/>
  <c r="O257" i="12" l="1"/>
  <c r="P257" i="12"/>
  <c r="R257" i="12" s="1"/>
  <c r="C258" i="12" s="1"/>
  <c r="Y264" i="12"/>
  <c r="G265" i="12" s="1"/>
  <c r="X264" i="12"/>
  <c r="F265" i="12" s="1"/>
  <c r="K254" i="11"/>
  <c r="N254" i="11" s="1"/>
  <c r="O254" i="11" s="1"/>
  <c r="J254" i="11"/>
  <c r="M254" i="11" s="1"/>
  <c r="V261" i="11"/>
  <c r="W261" i="11" s="1"/>
  <c r="E261" i="11"/>
  <c r="O248" i="10"/>
  <c r="P248" i="10"/>
  <c r="R248" i="10" s="1"/>
  <c r="C249" i="10" s="1"/>
  <c r="X255" i="10"/>
  <c r="F256" i="10" s="1"/>
  <c r="Y255" i="10"/>
  <c r="G256" i="10" s="1"/>
  <c r="K259" i="1"/>
  <c r="N259" i="1" s="1"/>
  <c r="P259" i="1" s="1"/>
  <c r="R259" i="1" s="1"/>
  <c r="C260" i="1" s="1"/>
  <c r="I259" i="1"/>
  <c r="L259" i="1" s="1"/>
  <c r="Y266" i="1"/>
  <c r="G267" i="1" s="1"/>
  <c r="X266" i="1"/>
  <c r="F267" i="1" s="1"/>
  <c r="O259" i="1" l="1"/>
  <c r="Q259" i="1" s="1"/>
  <c r="Q257" i="12"/>
  <c r="B258" i="12" s="1"/>
  <c r="S257" i="12"/>
  <c r="Q254" i="11"/>
  <c r="B255" i="11" s="1"/>
  <c r="P254" i="11"/>
  <c r="R254" i="11" s="1"/>
  <c r="C255" i="11" s="1"/>
  <c r="Y261" i="11"/>
  <c r="G262" i="11" s="1"/>
  <c r="X261" i="11"/>
  <c r="F262" i="11" s="1"/>
  <c r="S248" i="10"/>
  <c r="Q248" i="10"/>
  <c r="B249" i="10" s="1"/>
  <c r="B260" i="1"/>
  <c r="S259" i="1"/>
  <c r="U264" i="12" l="1"/>
  <c r="D258" i="12"/>
  <c r="I258" i="12"/>
  <c r="L258" i="12" s="1"/>
  <c r="J258" i="12"/>
  <c r="M258" i="12" s="1"/>
  <c r="S254" i="11"/>
  <c r="U255" i="10"/>
  <c r="D249" i="10"/>
  <c r="J249" i="10" s="1"/>
  <c r="M249" i="10" s="1"/>
  <c r="U266" i="1"/>
  <c r="D260" i="1"/>
  <c r="K258" i="12" l="1"/>
  <c r="N258" i="12" s="1"/>
  <c r="V265" i="12"/>
  <c r="W265" i="12" s="1"/>
  <c r="E265" i="12"/>
  <c r="U261" i="11"/>
  <c r="D255" i="11"/>
  <c r="V256" i="10"/>
  <c r="W256" i="10" s="1"/>
  <c r="E256" i="10"/>
  <c r="K249" i="10"/>
  <c r="N249" i="10" s="1"/>
  <c r="P249" i="10" s="1"/>
  <c r="R249" i="10" s="1"/>
  <c r="C250" i="10" s="1"/>
  <c r="I249" i="10"/>
  <c r="L249" i="10" s="1"/>
  <c r="K260" i="1"/>
  <c r="N260" i="1" s="1"/>
  <c r="J260" i="1"/>
  <c r="M260" i="1" s="1"/>
  <c r="I260" i="1"/>
  <c r="L260" i="1" s="1"/>
  <c r="V267" i="1"/>
  <c r="W267" i="1" s="1"/>
  <c r="E267" i="1"/>
  <c r="O258" i="12" l="1"/>
  <c r="P258" i="12"/>
  <c r="R258" i="12" s="1"/>
  <c r="C259" i="12" s="1"/>
  <c r="Y265" i="12"/>
  <c r="G266" i="12" s="1"/>
  <c r="X265" i="12"/>
  <c r="F266" i="12" s="1"/>
  <c r="K255" i="11"/>
  <c r="N255" i="11" s="1"/>
  <c r="J255" i="11"/>
  <c r="M255" i="11" s="1"/>
  <c r="I255" i="11"/>
  <c r="L255" i="11" s="1"/>
  <c r="V262" i="11"/>
  <c r="W262" i="11" s="1"/>
  <c r="E262" i="11"/>
  <c r="O249" i="10"/>
  <c r="Y256" i="10"/>
  <c r="G257" i="10" s="1"/>
  <c r="X256" i="10"/>
  <c r="F257" i="10" s="1"/>
  <c r="O260" i="1"/>
  <c r="Q260" i="1" s="1"/>
  <c r="B261" i="1" s="1"/>
  <c r="P260" i="1"/>
  <c r="R260" i="1" s="1"/>
  <c r="C261" i="1" s="1"/>
  <c r="X267" i="1"/>
  <c r="F268" i="1" s="1"/>
  <c r="Y267" i="1"/>
  <c r="G268" i="1" s="1"/>
  <c r="O255" i="11" l="1"/>
  <c r="Q255" i="11" s="1"/>
  <c r="B256" i="11" s="1"/>
  <c r="P255" i="11"/>
  <c r="R255" i="11" s="1"/>
  <c r="C256" i="11" s="1"/>
  <c r="S258" i="12"/>
  <c r="Q258" i="12"/>
  <c r="B259" i="12" s="1"/>
  <c r="Y262" i="11"/>
  <c r="G263" i="11" s="1"/>
  <c r="X262" i="11"/>
  <c r="F263" i="11" s="1"/>
  <c r="S249" i="10"/>
  <c r="Q249" i="10"/>
  <c r="B250" i="10" s="1"/>
  <c r="S260" i="1"/>
  <c r="S255" i="11" l="1"/>
  <c r="U265" i="12"/>
  <c r="D259" i="12"/>
  <c r="J259" i="12"/>
  <c r="M259" i="12" s="1"/>
  <c r="U262" i="11"/>
  <c r="D256" i="11"/>
  <c r="I256" i="11" s="1"/>
  <c r="L256" i="11" s="1"/>
  <c r="U256" i="10"/>
  <c r="D250" i="10"/>
  <c r="I250" i="10" s="1"/>
  <c r="L250" i="10" s="1"/>
  <c r="U267" i="1"/>
  <c r="D261" i="1"/>
  <c r="V266" i="12" l="1"/>
  <c r="W266" i="12" s="1"/>
  <c r="E266" i="12"/>
  <c r="K259" i="12"/>
  <c r="N259" i="12" s="1"/>
  <c r="P259" i="12" s="1"/>
  <c r="R259" i="12" s="1"/>
  <c r="C260" i="12" s="1"/>
  <c r="I259" i="12"/>
  <c r="L259" i="12" s="1"/>
  <c r="K256" i="11"/>
  <c r="N256" i="11" s="1"/>
  <c r="O256" i="11" s="1"/>
  <c r="V263" i="11"/>
  <c r="W263" i="11" s="1"/>
  <c r="E263" i="11"/>
  <c r="J256" i="11"/>
  <c r="M256" i="11" s="1"/>
  <c r="K250" i="10"/>
  <c r="N250" i="10" s="1"/>
  <c r="O250" i="10" s="1"/>
  <c r="V257" i="10"/>
  <c r="W257" i="10" s="1"/>
  <c r="E257" i="10"/>
  <c r="J250" i="10"/>
  <c r="M250" i="10" s="1"/>
  <c r="K261" i="1"/>
  <c r="N261" i="1" s="1"/>
  <c r="J261" i="1"/>
  <c r="M261" i="1" s="1"/>
  <c r="I261" i="1"/>
  <c r="L261" i="1" s="1"/>
  <c r="V268" i="1"/>
  <c r="W268" i="1" s="1"/>
  <c r="E268" i="1"/>
  <c r="O259" i="12" l="1"/>
  <c r="X266" i="12"/>
  <c r="F267" i="12" s="1"/>
  <c r="Y266" i="12"/>
  <c r="G267" i="12" s="1"/>
  <c r="Q256" i="11"/>
  <c r="B257" i="11" s="1"/>
  <c r="Y263" i="11"/>
  <c r="G264" i="11" s="1"/>
  <c r="X263" i="11"/>
  <c r="F264" i="11" s="1"/>
  <c r="P256" i="11"/>
  <c r="R256" i="11" s="1"/>
  <c r="C257" i="11" s="1"/>
  <c r="Q250" i="10"/>
  <c r="B251" i="10" s="1"/>
  <c r="Y257" i="10"/>
  <c r="G258" i="10" s="1"/>
  <c r="X257" i="10"/>
  <c r="F258" i="10" s="1"/>
  <c r="P250" i="10"/>
  <c r="R250" i="10" s="1"/>
  <c r="C251" i="10" s="1"/>
  <c r="O261" i="1"/>
  <c r="Q261" i="1" s="1"/>
  <c r="P261" i="1"/>
  <c r="R261" i="1" s="1"/>
  <c r="X268" i="1"/>
  <c r="F269" i="1" s="1"/>
  <c r="Y268" i="1"/>
  <c r="G269" i="1" s="1"/>
  <c r="C262" i="1"/>
  <c r="S259" i="12" l="1"/>
  <c r="Q259" i="12"/>
  <c r="B260" i="12" s="1"/>
  <c r="S256" i="11"/>
  <c r="S250" i="10"/>
  <c r="B262" i="1"/>
  <c r="S261" i="1"/>
  <c r="U266" i="12" l="1"/>
  <c r="D260" i="12"/>
  <c r="U263" i="11"/>
  <c r="D257" i="11"/>
  <c r="U257" i="10"/>
  <c r="D251" i="10"/>
  <c r="U268" i="1"/>
  <c r="D262" i="1"/>
  <c r="K260" i="12" l="1"/>
  <c r="N260" i="12" s="1"/>
  <c r="V267" i="12"/>
  <c r="W267" i="12" s="1"/>
  <c r="E267" i="12"/>
  <c r="J260" i="12"/>
  <c r="M260" i="12" s="1"/>
  <c r="I260" i="12"/>
  <c r="L260" i="12" s="1"/>
  <c r="K257" i="11"/>
  <c r="N257" i="11" s="1"/>
  <c r="J257" i="11"/>
  <c r="M257" i="11" s="1"/>
  <c r="I257" i="11"/>
  <c r="L257" i="11" s="1"/>
  <c r="V264" i="11"/>
  <c r="W264" i="11" s="1"/>
  <c r="E264" i="11"/>
  <c r="K251" i="10"/>
  <c r="N251" i="10"/>
  <c r="J251" i="10"/>
  <c r="M251" i="10" s="1"/>
  <c r="I251" i="10"/>
  <c r="L251" i="10" s="1"/>
  <c r="V258" i="10"/>
  <c r="W258" i="10" s="1"/>
  <c r="E258" i="10"/>
  <c r="K262" i="1"/>
  <c r="N262" i="1" s="1"/>
  <c r="I262" i="1"/>
  <c r="L262" i="1" s="1"/>
  <c r="J262" i="1"/>
  <c r="M262" i="1" s="1"/>
  <c r="V269" i="1"/>
  <c r="W269" i="1" s="1"/>
  <c r="E269" i="1"/>
  <c r="O251" i="10" l="1"/>
  <c r="P251" i="10"/>
  <c r="R251" i="10" s="1"/>
  <c r="C252" i="10" s="1"/>
  <c r="P257" i="11"/>
  <c r="R257" i="11" s="1"/>
  <c r="C258" i="11" s="1"/>
  <c r="O257" i="11"/>
  <c r="Q257" i="11" s="1"/>
  <c r="B258" i="11" s="1"/>
  <c r="O260" i="12"/>
  <c r="P260" i="12"/>
  <c r="R260" i="12" s="1"/>
  <c r="C261" i="12" s="1"/>
  <c r="X267" i="12"/>
  <c r="F268" i="12" s="1"/>
  <c r="Y267" i="12"/>
  <c r="G268" i="12" s="1"/>
  <c r="X264" i="11"/>
  <c r="F265" i="11" s="1"/>
  <c r="Y264" i="11"/>
  <c r="G265" i="11" s="1"/>
  <c r="S251" i="10"/>
  <c r="Q251" i="10"/>
  <c r="B252" i="10" s="1"/>
  <c r="X258" i="10"/>
  <c r="F259" i="10" s="1"/>
  <c r="Y258" i="10"/>
  <c r="G259" i="10" s="1"/>
  <c r="P262" i="1"/>
  <c r="R262" i="1" s="1"/>
  <c r="C263" i="1" s="1"/>
  <c r="O262" i="1"/>
  <c r="Q262" i="1" s="1"/>
  <c r="X269" i="1"/>
  <c r="F270" i="1" s="1"/>
  <c r="Y269" i="1"/>
  <c r="G270" i="1" s="1"/>
  <c r="S257" i="11" l="1"/>
  <c r="U264" i="11" s="1"/>
  <c r="S260" i="12"/>
  <c r="Q260" i="12"/>
  <c r="B261" i="12" s="1"/>
  <c r="D258" i="11"/>
  <c r="U258" i="10"/>
  <c r="D252" i="10"/>
  <c r="I252" i="10"/>
  <c r="L252" i="10" s="1"/>
  <c r="B263" i="1"/>
  <c r="S262" i="1"/>
  <c r="U267" i="12" l="1"/>
  <c r="D261" i="12"/>
  <c r="J261" i="12"/>
  <c r="M261" i="12" s="1"/>
  <c r="K258" i="11"/>
  <c r="N258" i="11" s="1"/>
  <c r="J258" i="11"/>
  <c r="M258" i="11" s="1"/>
  <c r="I258" i="11"/>
  <c r="L258" i="11" s="1"/>
  <c r="V265" i="11"/>
  <c r="W265" i="11" s="1"/>
  <c r="E265" i="11"/>
  <c r="K252" i="10"/>
  <c r="N252" i="10" s="1"/>
  <c r="O252" i="10" s="1"/>
  <c r="J252" i="10"/>
  <c r="M252" i="10" s="1"/>
  <c r="V259" i="10"/>
  <c r="W259" i="10" s="1"/>
  <c r="E259" i="10"/>
  <c r="U269" i="1"/>
  <c r="D263" i="1"/>
  <c r="O258" i="11" l="1"/>
  <c r="P258" i="11"/>
  <c r="R258" i="11" s="1"/>
  <c r="C259" i="11" s="1"/>
  <c r="V268" i="12"/>
  <c r="W268" i="12" s="1"/>
  <c r="E268" i="12"/>
  <c r="K261" i="12"/>
  <c r="N261" i="12" s="1"/>
  <c r="P261" i="12" s="1"/>
  <c r="R261" i="12" s="1"/>
  <c r="C262" i="12" s="1"/>
  <c r="I261" i="12"/>
  <c r="L261" i="12" s="1"/>
  <c r="Y265" i="11"/>
  <c r="G266" i="11" s="1"/>
  <c r="X265" i="11"/>
  <c r="F266" i="11" s="1"/>
  <c r="Q252" i="10"/>
  <c r="B253" i="10" s="1"/>
  <c r="P252" i="10"/>
  <c r="R252" i="10" s="1"/>
  <c r="C253" i="10" s="1"/>
  <c r="X259" i="10"/>
  <c r="F260" i="10" s="1"/>
  <c r="Y259" i="10"/>
  <c r="G260" i="10" s="1"/>
  <c r="K263" i="1"/>
  <c r="N263" i="1"/>
  <c r="J263" i="1"/>
  <c r="M263" i="1" s="1"/>
  <c r="I263" i="1"/>
  <c r="L263" i="1" s="1"/>
  <c r="O263" i="1" s="1"/>
  <c r="Q263" i="1" s="1"/>
  <c r="V270" i="1"/>
  <c r="W270" i="1" s="1"/>
  <c r="E270" i="1"/>
  <c r="S258" i="11" l="1"/>
  <c r="Q258" i="11"/>
  <c r="B259" i="11" s="1"/>
  <c r="Y268" i="12"/>
  <c r="G269" i="12" s="1"/>
  <c r="X268" i="12"/>
  <c r="F269" i="12" s="1"/>
  <c r="O261" i="12"/>
  <c r="U265" i="11"/>
  <c r="D259" i="11"/>
  <c r="S252" i="10"/>
  <c r="P263" i="1"/>
  <c r="R263" i="1" s="1"/>
  <c r="B264" i="1"/>
  <c r="C264" i="1"/>
  <c r="Y270" i="1"/>
  <c r="G271" i="1" s="1"/>
  <c r="X270" i="1"/>
  <c r="F271" i="1" s="1"/>
  <c r="S261" i="12" l="1"/>
  <c r="Q261" i="12"/>
  <c r="B262" i="12" s="1"/>
  <c r="K259" i="11"/>
  <c r="N259" i="11" s="1"/>
  <c r="J259" i="11"/>
  <c r="M259" i="11" s="1"/>
  <c r="V266" i="11"/>
  <c r="W266" i="11" s="1"/>
  <c r="E266" i="11"/>
  <c r="I259" i="11"/>
  <c r="L259" i="11" s="1"/>
  <c r="U259" i="10"/>
  <c r="D253" i="10"/>
  <c r="S263" i="1"/>
  <c r="U268" i="12" l="1"/>
  <c r="D262" i="12"/>
  <c r="X266" i="11"/>
  <c r="F267" i="11" s="1"/>
  <c r="Y266" i="11"/>
  <c r="G267" i="11" s="1"/>
  <c r="O259" i="11"/>
  <c r="P259" i="11"/>
  <c r="R259" i="11" s="1"/>
  <c r="C260" i="11" s="1"/>
  <c r="K253" i="10"/>
  <c r="N253" i="10" s="1"/>
  <c r="I253" i="10"/>
  <c r="L253" i="10" s="1"/>
  <c r="J253" i="10"/>
  <c r="M253" i="10" s="1"/>
  <c r="V260" i="10"/>
  <c r="W260" i="10" s="1"/>
  <c r="E260" i="10"/>
  <c r="U270" i="1"/>
  <c r="D264" i="1"/>
  <c r="K262" i="12" l="1"/>
  <c r="N262" i="12" s="1"/>
  <c r="V269" i="12"/>
  <c r="W269" i="12" s="1"/>
  <c r="E269" i="12"/>
  <c r="J262" i="12"/>
  <c r="M262" i="12" s="1"/>
  <c r="I262" i="12"/>
  <c r="L262" i="12" s="1"/>
  <c r="Q259" i="11"/>
  <c r="B260" i="11" s="1"/>
  <c r="S259" i="11"/>
  <c r="P253" i="10"/>
  <c r="R253" i="10" s="1"/>
  <c r="C254" i="10" s="1"/>
  <c r="O253" i="10"/>
  <c r="Y260" i="10"/>
  <c r="G261" i="10" s="1"/>
  <c r="X260" i="10"/>
  <c r="F261" i="10" s="1"/>
  <c r="K264" i="1"/>
  <c r="N264" i="1"/>
  <c r="I264" i="1"/>
  <c r="L264" i="1" s="1"/>
  <c r="O264" i="1" s="1"/>
  <c r="Q264" i="1" s="1"/>
  <c r="J264" i="1"/>
  <c r="M264" i="1" s="1"/>
  <c r="P264" i="1" s="1"/>
  <c r="R264" i="1" s="1"/>
  <c r="V271" i="1"/>
  <c r="W271" i="1" s="1"/>
  <c r="E271" i="1"/>
  <c r="X269" i="12" l="1"/>
  <c r="F270" i="12" s="1"/>
  <c r="Y269" i="12"/>
  <c r="G270" i="12" s="1"/>
  <c r="P262" i="12"/>
  <c r="R262" i="12" s="1"/>
  <c r="C263" i="12" s="1"/>
  <c r="O262" i="12"/>
  <c r="U266" i="11"/>
  <c r="D260" i="11"/>
  <c r="I260" i="11" s="1"/>
  <c r="L260" i="11" s="1"/>
  <c r="S253" i="10"/>
  <c r="Q253" i="10"/>
  <c r="B254" i="10" s="1"/>
  <c r="Y271" i="1"/>
  <c r="G272" i="1" s="1"/>
  <c r="X271" i="1"/>
  <c r="F272" i="1" s="1"/>
  <c r="C265" i="1"/>
  <c r="J260" i="11" l="1"/>
  <c r="M260" i="11" s="1"/>
  <c r="S262" i="12"/>
  <c r="Q262" i="12"/>
  <c r="B263" i="12" s="1"/>
  <c r="K260" i="11"/>
  <c r="N260" i="11" s="1"/>
  <c r="V267" i="11"/>
  <c r="W267" i="11" s="1"/>
  <c r="E267" i="11"/>
  <c r="U260" i="10"/>
  <c r="D254" i="10"/>
  <c r="I254" i="10" s="1"/>
  <c r="L254" i="10" s="1"/>
  <c r="B265" i="1"/>
  <c r="S264" i="1"/>
  <c r="U269" i="12" l="1"/>
  <c r="D263" i="12"/>
  <c r="O260" i="11"/>
  <c r="P260" i="11"/>
  <c r="R260" i="11" s="1"/>
  <c r="C261" i="11" s="1"/>
  <c r="X267" i="11"/>
  <c r="F268" i="11" s="1"/>
  <c r="Y267" i="11"/>
  <c r="G268" i="11" s="1"/>
  <c r="K254" i="10"/>
  <c r="N254" i="10"/>
  <c r="O254" i="10" s="1"/>
  <c r="J254" i="10"/>
  <c r="M254" i="10" s="1"/>
  <c r="V261" i="10"/>
  <c r="W261" i="10" s="1"/>
  <c r="E261" i="10"/>
  <c r="U271" i="1"/>
  <c r="D265" i="1"/>
  <c r="P254" i="10" l="1"/>
  <c r="R254" i="10" s="1"/>
  <c r="C255" i="10" s="1"/>
  <c r="K263" i="12"/>
  <c r="N263" i="12" s="1"/>
  <c r="J263" i="12"/>
  <c r="M263" i="12" s="1"/>
  <c r="V270" i="12"/>
  <c r="W270" i="12" s="1"/>
  <c r="E270" i="12"/>
  <c r="I263" i="12"/>
  <c r="L263" i="12" s="1"/>
  <c r="Q260" i="11"/>
  <c r="B261" i="11" s="1"/>
  <c r="S260" i="11"/>
  <c r="S254" i="10"/>
  <c r="Q254" i="10"/>
  <c r="B255" i="10" s="1"/>
  <c r="Y261" i="10"/>
  <c r="G262" i="10" s="1"/>
  <c r="X261" i="10"/>
  <c r="F262" i="10" s="1"/>
  <c r="K265" i="1"/>
  <c r="N265" i="1" s="1"/>
  <c r="J265" i="1"/>
  <c r="M265" i="1" s="1"/>
  <c r="I265" i="1"/>
  <c r="L265" i="1" s="1"/>
  <c r="V272" i="1"/>
  <c r="W272" i="1" s="1"/>
  <c r="E272" i="1"/>
  <c r="X270" i="12" l="1"/>
  <c r="F271" i="12" s="1"/>
  <c r="Y270" i="12"/>
  <c r="G271" i="12" s="1"/>
  <c r="O263" i="12"/>
  <c r="P263" i="12"/>
  <c r="R263" i="12" s="1"/>
  <c r="C264" i="12" s="1"/>
  <c r="U267" i="11"/>
  <c r="D261" i="11"/>
  <c r="I261" i="11" s="1"/>
  <c r="L261" i="11" s="1"/>
  <c r="U261" i="10"/>
  <c r="D255" i="10"/>
  <c r="O265" i="1"/>
  <c r="Q265" i="1" s="1"/>
  <c r="P265" i="1"/>
  <c r="R265" i="1" s="1"/>
  <c r="C266" i="1" s="1"/>
  <c r="X272" i="1"/>
  <c r="F273" i="1" s="1"/>
  <c r="Y272" i="1"/>
  <c r="G273" i="1" s="1"/>
  <c r="B266" i="1"/>
  <c r="J261" i="11" l="1"/>
  <c r="M261" i="11" s="1"/>
  <c r="S263" i="12"/>
  <c r="Q263" i="12"/>
  <c r="B264" i="12" s="1"/>
  <c r="K261" i="11"/>
  <c r="N261" i="11" s="1"/>
  <c r="V268" i="11"/>
  <c r="W268" i="11" s="1"/>
  <c r="E268" i="11"/>
  <c r="V262" i="10"/>
  <c r="W262" i="10" s="1"/>
  <c r="E262" i="10"/>
  <c r="K255" i="10"/>
  <c r="N255" i="10"/>
  <c r="J255" i="10"/>
  <c r="M255" i="10" s="1"/>
  <c r="P255" i="10" s="1"/>
  <c r="R255" i="10" s="1"/>
  <c r="C256" i="10" s="1"/>
  <c r="I255" i="10"/>
  <c r="L255" i="10" s="1"/>
  <c r="O255" i="10" s="1"/>
  <c r="S265" i="1"/>
  <c r="U272" i="1" s="1"/>
  <c r="D266" i="1"/>
  <c r="U270" i="12" l="1"/>
  <c r="D264" i="12"/>
  <c r="J264" i="12" s="1"/>
  <c r="M264" i="12" s="1"/>
  <c r="O261" i="11"/>
  <c r="P261" i="11"/>
  <c r="R261" i="11" s="1"/>
  <c r="C262" i="11" s="1"/>
  <c r="Y268" i="11"/>
  <c r="G269" i="11" s="1"/>
  <c r="X268" i="11"/>
  <c r="F269" i="11" s="1"/>
  <c r="S255" i="10"/>
  <c r="Q255" i="10"/>
  <c r="B256" i="10" s="1"/>
  <c r="Y262" i="10"/>
  <c r="G263" i="10" s="1"/>
  <c r="X262" i="10"/>
  <c r="F263" i="10" s="1"/>
  <c r="K266" i="1"/>
  <c r="N266" i="1"/>
  <c r="J266" i="1"/>
  <c r="M266" i="1" s="1"/>
  <c r="I266" i="1"/>
  <c r="L266" i="1" s="1"/>
  <c r="O266" i="1" s="1"/>
  <c r="Q266" i="1" s="1"/>
  <c r="V273" i="1"/>
  <c r="W273" i="1" s="1"/>
  <c r="E273" i="1"/>
  <c r="K264" i="12" l="1"/>
  <c r="N264" i="12" s="1"/>
  <c r="P264" i="12" s="1"/>
  <c r="R264" i="12" s="1"/>
  <c r="C265" i="12" s="1"/>
  <c r="V271" i="12"/>
  <c r="W271" i="12" s="1"/>
  <c r="E271" i="12"/>
  <c r="I264" i="12"/>
  <c r="L264" i="12" s="1"/>
  <c r="Q261" i="11"/>
  <c r="B262" i="11" s="1"/>
  <c r="S261" i="11"/>
  <c r="U262" i="10"/>
  <c r="D256" i="10"/>
  <c r="P266" i="1"/>
  <c r="R266" i="1" s="1"/>
  <c r="B267" i="1"/>
  <c r="C267" i="1"/>
  <c r="Y273" i="1"/>
  <c r="G274" i="1" s="1"/>
  <c r="X273" i="1"/>
  <c r="F274" i="1" s="1"/>
  <c r="X271" i="12" l="1"/>
  <c r="F272" i="12" s="1"/>
  <c r="Y271" i="12"/>
  <c r="G272" i="12" s="1"/>
  <c r="O264" i="12"/>
  <c r="U268" i="11"/>
  <c r="D262" i="11"/>
  <c r="J262" i="11" s="1"/>
  <c r="M262" i="11" s="1"/>
  <c r="K256" i="10"/>
  <c r="N256" i="10" s="1"/>
  <c r="I256" i="10"/>
  <c r="L256" i="10" s="1"/>
  <c r="V263" i="10"/>
  <c r="W263" i="10" s="1"/>
  <c r="E263" i="10"/>
  <c r="J256" i="10"/>
  <c r="M256" i="10" s="1"/>
  <c r="S266" i="1"/>
  <c r="S264" i="12" l="1"/>
  <c r="Q264" i="12"/>
  <c r="B265" i="12" s="1"/>
  <c r="K262" i="11"/>
  <c r="N262" i="11" s="1"/>
  <c r="P262" i="11" s="1"/>
  <c r="R262" i="11" s="1"/>
  <c r="C263" i="11" s="1"/>
  <c r="I262" i="11"/>
  <c r="L262" i="11" s="1"/>
  <c r="V269" i="11"/>
  <c r="W269" i="11" s="1"/>
  <c r="E269" i="11"/>
  <c r="Y263" i="10"/>
  <c r="G264" i="10" s="1"/>
  <c r="X263" i="10"/>
  <c r="F264" i="10" s="1"/>
  <c r="O256" i="10"/>
  <c r="P256" i="10"/>
  <c r="R256" i="10" s="1"/>
  <c r="C257" i="10" s="1"/>
  <c r="U273" i="1"/>
  <c r="D267" i="1"/>
  <c r="U271" i="12" l="1"/>
  <c r="D265" i="12"/>
  <c r="O262" i="11"/>
  <c r="Y269" i="11"/>
  <c r="G270" i="11" s="1"/>
  <c r="X269" i="11"/>
  <c r="F270" i="11" s="1"/>
  <c r="S256" i="10"/>
  <c r="Q256" i="10"/>
  <c r="B257" i="10" s="1"/>
  <c r="K267" i="1"/>
  <c r="N267" i="1" s="1"/>
  <c r="I267" i="1"/>
  <c r="L267" i="1" s="1"/>
  <c r="J267" i="1"/>
  <c r="M267" i="1" s="1"/>
  <c r="V274" i="1"/>
  <c r="W274" i="1" s="1"/>
  <c r="E274" i="1"/>
  <c r="K265" i="12" l="1"/>
  <c r="N265" i="12" s="1"/>
  <c r="V272" i="12"/>
  <c r="W272" i="12" s="1"/>
  <c r="E272" i="12"/>
  <c r="J265" i="12"/>
  <c r="M265" i="12" s="1"/>
  <c r="I265" i="12"/>
  <c r="L265" i="12" s="1"/>
  <c r="Q262" i="11"/>
  <c r="B263" i="11" s="1"/>
  <c r="S262" i="11"/>
  <c r="U263" i="10"/>
  <c r="D257" i="10"/>
  <c r="P267" i="1"/>
  <c r="R267" i="1" s="1"/>
  <c r="O267" i="1"/>
  <c r="Q267" i="1" s="1"/>
  <c r="C268" i="1"/>
  <c r="Y274" i="1"/>
  <c r="G275" i="1" s="1"/>
  <c r="X274" i="1"/>
  <c r="F275" i="1" s="1"/>
  <c r="B268" i="1"/>
  <c r="S267" i="1"/>
  <c r="O265" i="12" l="1"/>
  <c r="P265" i="12"/>
  <c r="R265" i="12" s="1"/>
  <c r="C266" i="12" s="1"/>
  <c r="Y272" i="12"/>
  <c r="G273" i="12" s="1"/>
  <c r="X272" i="12"/>
  <c r="F273" i="12" s="1"/>
  <c r="U269" i="11"/>
  <c r="D263" i="11"/>
  <c r="J263" i="11" s="1"/>
  <c r="M263" i="11" s="1"/>
  <c r="V264" i="10"/>
  <c r="W264" i="10" s="1"/>
  <c r="E264" i="10"/>
  <c r="K257" i="10"/>
  <c r="N257" i="10" s="1"/>
  <c r="J257" i="10"/>
  <c r="M257" i="10" s="1"/>
  <c r="I257" i="10"/>
  <c r="L257" i="10" s="1"/>
  <c r="U274" i="1"/>
  <c r="D268" i="1"/>
  <c r="I263" i="11" l="1"/>
  <c r="L263" i="11" s="1"/>
  <c r="S265" i="12"/>
  <c r="Q265" i="12"/>
  <c r="B266" i="12" s="1"/>
  <c r="K263" i="11"/>
  <c r="N263" i="11" s="1"/>
  <c r="V270" i="11"/>
  <c r="W270" i="11" s="1"/>
  <c r="E270" i="11"/>
  <c r="O257" i="10"/>
  <c r="X264" i="10"/>
  <c r="F265" i="10" s="1"/>
  <c r="Y264" i="10"/>
  <c r="G265" i="10" s="1"/>
  <c r="P257" i="10"/>
  <c r="R257" i="10" s="1"/>
  <c r="C258" i="10" s="1"/>
  <c r="K268" i="1"/>
  <c r="N268" i="1" s="1"/>
  <c r="I268" i="1"/>
  <c r="L268" i="1" s="1"/>
  <c r="J268" i="1"/>
  <c r="M268" i="1" s="1"/>
  <c r="V275" i="1"/>
  <c r="W275" i="1" s="1"/>
  <c r="E275" i="1"/>
  <c r="U272" i="12" l="1"/>
  <c r="D266" i="12"/>
  <c r="I266" i="12"/>
  <c r="L266" i="12" s="1"/>
  <c r="J266" i="12"/>
  <c r="M266" i="12" s="1"/>
  <c r="P263" i="11"/>
  <c r="R263" i="11" s="1"/>
  <c r="C264" i="11" s="1"/>
  <c r="O263" i="11"/>
  <c r="Y270" i="11"/>
  <c r="G271" i="11" s="1"/>
  <c r="X270" i="11"/>
  <c r="F271" i="11" s="1"/>
  <c r="S257" i="10"/>
  <c r="Q257" i="10"/>
  <c r="B258" i="10" s="1"/>
  <c r="P268" i="1"/>
  <c r="R268" i="1" s="1"/>
  <c r="O268" i="1"/>
  <c r="Q268" i="1" s="1"/>
  <c r="C269" i="1"/>
  <c r="X275" i="1"/>
  <c r="F276" i="1" s="1"/>
  <c r="Y275" i="1"/>
  <c r="G276" i="1" s="1"/>
  <c r="K266" i="12" l="1"/>
  <c r="N266" i="12" s="1"/>
  <c r="V273" i="12"/>
  <c r="W273" i="12" s="1"/>
  <c r="E273" i="12"/>
  <c r="Q263" i="11"/>
  <c r="B264" i="11" s="1"/>
  <c r="S263" i="11"/>
  <c r="U264" i="10"/>
  <c r="D258" i="10"/>
  <c r="J258" i="10" s="1"/>
  <c r="M258" i="10" s="1"/>
  <c r="B269" i="1"/>
  <c r="S268" i="1"/>
  <c r="I258" i="10" l="1"/>
  <c r="L258" i="10" s="1"/>
  <c r="O266" i="12"/>
  <c r="P266" i="12"/>
  <c r="R266" i="12" s="1"/>
  <c r="C267" i="12" s="1"/>
  <c r="X273" i="12"/>
  <c r="F274" i="12" s="1"/>
  <c r="Y273" i="12"/>
  <c r="G274" i="12" s="1"/>
  <c r="U270" i="11"/>
  <c r="D264" i="11"/>
  <c r="I264" i="11" s="1"/>
  <c r="L264" i="11" s="1"/>
  <c r="K258" i="10"/>
  <c r="N258" i="10" s="1"/>
  <c r="O258" i="10" s="1"/>
  <c r="V265" i="10"/>
  <c r="W265" i="10" s="1"/>
  <c r="E265" i="10"/>
  <c r="U275" i="1"/>
  <c r="D269" i="1"/>
  <c r="J269" i="1" s="1"/>
  <c r="M269" i="1" s="1"/>
  <c r="S266" i="12" l="1"/>
  <c r="Q266" i="12"/>
  <c r="B267" i="12" s="1"/>
  <c r="K264" i="11"/>
  <c r="N264" i="11" s="1"/>
  <c r="O264" i="11" s="1"/>
  <c r="J264" i="11"/>
  <c r="M264" i="11" s="1"/>
  <c r="V271" i="11"/>
  <c r="W271" i="11" s="1"/>
  <c r="E271" i="11"/>
  <c r="Q258" i="10"/>
  <c r="B259" i="10" s="1"/>
  <c r="P258" i="10"/>
  <c r="R258" i="10" s="1"/>
  <c r="C259" i="10" s="1"/>
  <c r="Y265" i="10"/>
  <c r="G266" i="10" s="1"/>
  <c r="X265" i="10"/>
  <c r="F266" i="10" s="1"/>
  <c r="K269" i="1"/>
  <c r="N269" i="1" s="1"/>
  <c r="P269" i="1" s="1"/>
  <c r="R269" i="1" s="1"/>
  <c r="C270" i="1" s="1"/>
  <c r="I269" i="1"/>
  <c r="L269" i="1" s="1"/>
  <c r="V276" i="1"/>
  <c r="W276" i="1" s="1"/>
  <c r="E276" i="1"/>
  <c r="U273" i="12" l="1"/>
  <c r="D267" i="12"/>
  <c r="Q264" i="11"/>
  <c r="B265" i="11" s="1"/>
  <c r="P264" i="11"/>
  <c r="R264" i="11" s="1"/>
  <c r="C265" i="11" s="1"/>
  <c r="X271" i="11"/>
  <c r="F272" i="11" s="1"/>
  <c r="Y271" i="11"/>
  <c r="G272" i="11" s="1"/>
  <c r="S258" i="10"/>
  <c r="O269" i="1"/>
  <c r="Q269" i="1" s="1"/>
  <c r="X276" i="1"/>
  <c r="F277" i="1" s="1"/>
  <c r="Y276" i="1"/>
  <c r="G277" i="1" s="1"/>
  <c r="K267" i="12" l="1"/>
  <c r="N267" i="12" s="1"/>
  <c r="J267" i="12"/>
  <c r="M267" i="12" s="1"/>
  <c r="V274" i="12"/>
  <c r="W274" i="12" s="1"/>
  <c r="E274" i="12"/>
  <c r="I267" i="12"/>
  <c r="L267" i="12" s="1"/>
  <c r="S264" i="11"/>
  <c r="U265" i="10"/>
  <c r="D259" i="10"/>
  <c r="B270" i="1"/>
  <c r="S269" i="1"/>
  <c r="O267" i="12" l="1"/>
  <c r="P267" i="12"/>
  <c r="R267" i="12" s="1"/>
  <c r="C268" i="12" s="1"/>
  <c r="Y274" i="12"/>
  <c r="G275" i="12" s="1"/>
  <c r="X274" i="12"/>
  <c r="F275" i="12" s="1"/>
  <c r="U271" i="11"/>
  <c r="D265" i="11"/>
  <c r="K259" i="10"/>
  <c r="N259" i="10" s="1"/>
  <c r="J259" i="10"/>
  <c r="M259" i="10" s="1"/>
  <c r="I259" i="10"/>
  <c r="L259" i="10" s="1"/>
  <c r="V266" i="10"/>
  <c r="W266" i="10" s="1"/>
  <c r="E266" i="10"/>
  <c r="U276" i="1"/>
  <c r="D270" i="1"/>
  <c r="I270" i="1" s="1"/>
  <c r="L270" i="1" s="1"/>
  <c r="O259" i="10" l="1"/>
  <c r="P259" i="10"/>
  <c r="R259" i="10" s="1"/>
  <c r="C260" i="10" s="1"/>
  <c r="S267" i="12"/>
  <c r="Q267" i="12"/>
  <c r="B268" i="12" s="1"/>
  <c r="K265" i="11"/>
  <c r="N265" i="11" s="1"/>
  <c r="J265" i="11"/>
  <c r="M265" i="11" s="1"/>
  <c r="I265" i="11"/>
  <c r="L265" i="11" s="1"/>
  <c r="V272" i="11"/>
  <c r="W272" i="11" s="1"/>
  <c r="E272" i="11"/>
  <c r="Q259" i="10"/>
  <c r="B260" i="10" s="1"/>
  <c r="Y266" i="10"/>
  <c r="G267" i="10" s="1"/>
  <c r="X266" i="10"/>
  <c r="F267" i="10" s="1"/>
  <c r="K270" i="1"/>
  <c r="N270" i="1" s="1"/>
  <c r="O270" i="1" s="1"/>
  <c r="Q270" i="1" s="1"/>
  <c r="J270" i="1"/>
  <c r="M270" i="1" s="1"/>
  <c r="V277" i="1"/>
  <c r="W277" i="1" s="1"/>
  <c r="E277" i="1"/>
  <c r="S259" i="10" l="1"/>
  <c r="U274" i="12"/>
  <c r="D268" i="12"/>
  <c r="I268" i="12"/>
  <c r="L268" i="12" s="1"/>
  <c r="J268" i="12"/>
  <c r="M268" i="12" s="1"/>
  <c r="P265" i="11"/>
  <c r="R265" i="11" s="1"/>
  <c r="C266" i="11" s="1"/>
  <c r="O265" i="11"/>
  <c r="X272" i="11"/>
  <c r="F273" i="11" s="1"/>
  <c r="Y272" i="11"/>
  <c r="G273" i="11" s="1"/>
  <c r="U266" i="10"/>
  <c r="D260" i="10"/>
  <c r="P270" i="1"/>
  <c r="R270" i="1" s="1"/>
  <c r="C271" i="1" s="1"/>
  <c r="Y277" i="1"/>
  <c r="G278" i="1" s="1"/>
  <c r="X277" i="1"/>
  <c r="F278" i="1" s="1"/>
  <c r="K268" i="12" l="1"/>
  <c r="N268" i="12" s="1"/>
  <c r="V275" i="12"/>
  <c r="W275" i="12" s="1"/>
  <c r="E275" i="12"/>
  <c r="Q265" i="11"/>
  <c r="B266" i="11" s="1"/>
  <c r="S265" i="11"/>
  <c r="K260" i="10"/>
  <c r="N260" i="10" s="1"/>
  <c r="J260" i="10"/>
  <c r="M260" i="10" s="1"/>
  <c r="V267" i="10"/>
  <c r="W267" i="10" s="1"/>
  <c r="E267" i="10"/>
  <c r="I260" i="10"/>
  <c r="L260" i="10" s="1"/>
  <c r="B271" i="1"/>
  <c r="S270" i="1"/>
  <c r="O268" i="12" l="1"/>
  <c r="P268" i="12"/>
  <c r="R268" i="12" s="1"/>
  <c r="C269" i="12" s="1"/>
  <c r="Y275" i="12"/>
  <c r="G276" i="12" s="1"/>
  <c r="X275" i="12"/>
  <c r="F276" i="12" s="1"/>
  <c r="U272" i="11"/>
  <c r="D266" i="11"/>
  <c r="X267" i="10"/>
  <c r="F268" i="10" s="1"/>
  <c r="Y267" i="10"/>
  <c r="G268" i="10" s="1"/>
  <c r="O260" i="10"/>
  <c r="P260" i="10"/>
  <c r="R260" i="10" s="1"/>
  <c r="C261" i="10" s="1"/>
  <c r="U277" i="1"/>
  <c r="D271" i="1"/>
  <c r="S268" i="12" l="1"/>
  <c r="Q268" i="12"/>
  <c r="B269" i="12" s="1"/>
  <c r="K266" i="11"/>
  <c r="N266" i="11" s="1"/>
  <c r="V273" i="11"/>
  <c r="W273" i="11" s="1"/>
  <c r="E273" i="11"/>
  <c r="J266" i="11"/>
  <c r="M266" i="11" s="1"/>
  <c r="I266" i="11"/>
  <c r="L266" i="11" s="1"/>
  <c r="S260" i="10"/>
  <c r="Q260" i="10"/>
  <c r="B261" i="10" s="1"/>
  <c r="K271" i="1"/>
  <c r="N271" i="1"/>
  <c r="J271" i="1"/>
  <c r="M271" i="1" s="1"/>
  <c r="P271" i="1" s="1"/>
  <c r="R271" i="1" s="1"/>
  <c r="I271" i="1"/>
  <c r="L271" i="1" s="1"/>
  <c r="O271" i="1" s="1"/>
  <c r="Q271" i="1" s="1"/>
  <c r="V278" i="1"/>
  <c r="W278" i="1" s="1"/>
  <c r="E278" i="1"/>
  <c r="U275" i="12" l="1"/>
  <c r="D269" i="12"/>
  <c r="O266" i="11"/>
  <c r="Y273" i="11"/>
  <c r="G274" i="11" s="1"/>
  <c r="X273" i="11"/>
  <c r="F274" i="11" s="1"/>
  <c r="P266" i="11"/>
  <c r="R266" i="11" s="1"/>
  <c r="C267" i="11" s="1"/>
  <c r="U267" i="10"/>
  <c r="D261" i="10"/>
  <c r="B272" i="1"/>
  <c r="C272" i="1"/>
  <c r="X278" i="1"/>
  <c r="F279" i="1" s="1"/>
  <c r="Y278" i="1"/>
  <c r="G279" i="1" s="1"/>
  <c r="K269" i="12" l="1"/>
  <c r="N269" i="12" s="1"/>
  <c r="J269" i="12"/>
  <c r="M269" i="12" s="1"/>
  <c r="V276" i="12"/>
  <c r="W276" i="12" s="1"/>
  <c r="E276" i="12"/>
  <c r="I269" i="12"/>
  <c r="L269" i="12" s="1"/>
  <c r="Q266" i="11"/>
  <c r="B267" i="11" s="1"/>
  <c r="S266" i="11"/>
  <c r="K261" i="10"/>
  <c r="N261" i="10" s="1"/>
  <c r="J261" i="10"/>
  <c r="M261" i="10" s="1"/>
  <c r="I261" i="10"/>
  <c r="L261" i="10" s="1"/>
  <c r="V268" i="10"/>
  <c r="W268" i="10" s="1"/>
  <c r="E268" i="10"/>
  <c r="S271" i="1"/>
  <c r="O269" i="12" l="1"/>
  <c r="Y276" i="12"/>
  <c r="G277" i="12" s="1"/>
  <c r="X276" i="12"/>
  <c r="F277" i="12" s="1"/>
  <c r="P269" i="12"/>
  <c r="R269" i="12" s="1"/>
  <c r="C270" i="12" s="1"/>
  <c r="U273" i="11"/>
  <c r="D267" i="11"/>
  <c r="O261" i="10"/>
  <c r="P261" i="10"/>
  <c r="R261" i="10" s="1"/>
  <c r="C262" i="10" s="1"/>
  <c r="Y268" i="10"/>
  <c r="G269" i="10" s="1"/>
  <c r="X268" i="10"/>
  <c r="F269" i="10" s="1"/>
  <c r="U278" i="1"/>
  <c r="D272" i="1"/>
  <c r="S269" i="12" l="1"/>
  <c r="Q269" i="12"/>
  <c r="B270" i="12" s="1"/>
  <c r="V274" i="11"/>
  <c r="W274" i="11" s="1"/>
  <c r="E274" i="11"/>
  <c r="K267" i="11"/>
  <c r="N267" i="11" s="1"/>
  <c r="J267" i="11"/>
  <c r="M267" i="11" s="1"/>
  <c r="I267" i="11"/>
  <c r="L267" i="11" s="1"/>
  <c r="S261" i="10"/>
  <c r="Q261" i="10"/>
  <c r="B262" i="10" s="1"/>
  <c r="K272" i="1"/>
  <c r="N272" i="1"/>
  <c r="J272" i="1"/>
  <c r="M272" i="1" s="1"/>
  <c r="I272" i="1"/>
  <c r="L272" i="1" s="1"/>
  <c r="O272" i="1" s="1"/>
  <c r="Q272" i="1" s="1"/>
  <c r="V279" i="1"/>
  <c r="W279" i="1" s="1"/>
  <c r="E279" i="1"/>
  <c r="U276" i="12" l="1"/>
  <c r="D270" i="12"/>
  <c r="I270" i="12" s="1"/>
  <c r="L270" i="12" s="1"/>
  <c r="J270" i="12"/>
  <c r="M270" i="12" s="1"/>
  <c r="Y274" i="11"/>
  <c r="G275" i="11" s="1"/>
  <c r="X274" i="11"/>
  <c r="F275" i="11" s="1"/>
  <c r="O267" i="11"/>
  <c r="P267" i="11"/>
  <c r="R267" i="11" s="1"/>
  <c r="C268" i="11" s="1"/>
  <c r="U268" i="10"/>
  <c r="D262" i="10"/>
  <c r="I262" i="10" s="1"/>
  <c r="L262" i="10" s="1"/>
  <c r="J262" i="10"/>
  <c r="M262" i="10" s="1"/>
  <c r="P272" i="1"/>
  <c r="R272" i="1" s="1"/>
  <c r="C273" i="1"/>
  <c r="B273" i="1"/>
  <c r="Y279" i="1"/>
  <c r="G280" i="1" s="1"/>
  <c r="X279" i="1"/>
  <c r="F280" i="1" s="1"/>
  <c r="K270" i="12" l="1"/>
  <c r="N270" i="12" s="1"/>
  <c r="V277" i="12"/>
  <c r="W277" i="12" s="1"/>
  <c r="E277" i="12"/>
  <c r="Q267" i="11"/>
  <c r="B268" i="11" s="1"/>
  <c r="S267" i="11"/>
  <c r="K262" i="10"/>
  <c r="N262" i="10" s="1"/>
  <c r="V269" i="10"/>
  <c r="W269" i="10" s="1"/>
  <c r="E269" i="10"/>
  <c r="S272" i="1"/>
  <c r="U279" i="1" s="1"/>
  <c r="O270" i="12" l="1"/>
  <c r="P270" i="12"/>
  <c r="R270" i="12" s="1"/>
  <c r="C271" i="12" s="1"/>
  <c r="Y277" i="12"/>
  <c r="G278" i="12" s="1"/>
  <c r="X277" i="12"/>
  <c r="F278" i="12" s="1"/>
  <c r="U274" i="11"/>
  <c r="D268" i="11"/>
  <c r="O262" i="10"/>
  <c r="P262" i="10"/>
  <c r="R262" i="10" s="1"/>
  <c r="C263" i="10" s="1"/>
  <c r="Y269" i="10"/>
  <c r="G270" i="10" s="1"/>
  <c r="X269" i="10"/>
  <c r="F270" i="10" s="1"/>
  <c r="D273" i="1"/>
  <c r="V280" i="1"/>
  <c r="W280" i="1" s="1"/>
  <c r="E280" i="1"/>
  <c r="S270" i="12" l="1"/>
  <c r="Q270" i="12"/>
  <c r="B271" i="12" s="1"/>
  <c r="K268" i="11"/>
  <c r="N268" i="11" s="1"/>
  <c r="I268" i="11"/>
  <c r="L268" i="11" s="1"/>
  <c r="V275" i="11"/>
  <c r="W275" i="11" s="1"/>
  <c r="E275" i="11"/>
  <c r="J268" i="11"/>
  <c r="M268" i="11" s="1"/>
  <c r="S262" i="10"/>
  <c r="Q262" i="10"/>
  <c r="B263" i="10" s="1"/>
  <c r="K273" i="1"/>
  <c r="N273" i="1" s="1"/>
  <c r="J273" i="1"/>
  <c r="M273" i="1" s="1"/>
  <c r="I273" i="1"/>
  <c r="L273" i="1" s="1"/>
  <c r="Y280" i="1"/>
  <c r="G281" i="1" s="1"/>
  <c r="X280" i="1"/>
  <c r="F281" i="1" s="1"/>
  <c r="U277" i="12" l="1"/>
  <c r="D271" i="12"/>
  <c r="J271" i="12" s="1"/>
  <c r="M271" i="12" s="1"/>
  <c r="O268" i="11"/>
  <c r="X275" i="11"/>
  <c r="F276" i="11" s="1"/>
  <c r="Y275" i="11"/>
  <c r="G276" i="11" s="1"/>
  <c r="P268" i="11"/>
  <c r="R268" i="11" s="1"/>
  <c r="C269" i="11" s="1"/>
  <c r="U269" i="10"/>
  <c r="D263" i="10"/>
  <c r="J263" i="10" s="1"/>
  <c r="M263" i="10" s="1"/>
  <c r="O273" i="1"/>
  <c r="Q273" i="1" s="1"/>
  <c r="B274" i="1" s="1"/>
  <c r="P273" i="1"/>
  <c r="R273" i="1" s="1"/>
  <c r="C274" i="1" s="1"/>
  <c r="V278" i="12" l="1"/>
  <c r="W278" i="12" s="1"/>
  <c r="E278" i="12"/>
  <c r="K271" i="12"/>
  <c r="N271" i="12" s="1"/>
  <c r="P271" i="12" s="1"/>
  <c r="R271" i="12" s="1"/>
  <c r="C272" i="12" s="1"/>
  <c r="I271" i="12"/>
  <c r="L271" i="12" s="1"/>
  <c r="Q268" i="11"/>
  <c r="B269" i="11" s="1"/>
  <c r="S268" i="11"/>
  <c r="K263" i="10"/>
  <c r="N263" i="10" s="1"/>
  <c r="P263" i="10" s="1"/>
  <c r="R263" i="10" s="1"/>
  <c r="C264" i="10" s="1"/>
  <c r="V270" i="10"/>
  <c r="W270" i="10" s="1"/>
  <c r="E270" i="10"/>
  <c r="I263" i="10"/>
  <c r="L263" i="10" s="1"/>
  <c r="S273" i="1"/>
  <c r="Y278" i="12" l="1"/>
  <c r="G279" i="12" s="1"/>
  <c r="X278" i="12"/>
  <c r="F279" i="12" s="1"/>
  <c r="O271" i="12"/>
  <c r="U275" i="11"/>
  <c r="D269" i="11"/>
  <c r="I269" i="11" s="1"/>
  <c r="L269" i="11" s="1"/>
  <c r="O263" i="10"/>
  <c r="Y270" i="10"/>
  <c r="G271" i="10" s="1"/>
  <c r="X270" i="10"/>
  <c r="F271" i="10" s="1"/>
  <c r="U280" i="1"/>
  <c r="D274" i="1"/>
  <c r="J269" i="11" l="1"/>
  <c r="M269" i="11" s="1"/>
  <c r="S271" i="12"/>
  <c r="Q271" i="12"/>
  <c r="B272" i="12" s="1"/>
  <c r="K269" i="11"/>
  <c r="N269" i="11" s="1"/>
  <c r="V276" i="11"/>
  <c r="W276" i="11" s="1"/>
  <c r="E276" i="11"/>
  <c r="S263" i="10"/>
  <c r="Q263" i="10"/>
  <c r="B264" i="10" s="1"/>
  <c r="K274" i="1"/>
  <c r="N274" i="1"/>
  <c r="J274" i="1"/>
  <c r="M274" i="1" s="1"/>
  <c r="I274" i="1"/>
  <c r="L274" i="1" s="1"/>
  <c r="O274" i="1" s="1"/>
  <c r="Q274" i="1" s="1"/>
  <c r="B275" i="1" s="1"/>
  <c r="V281" i="1"/>
  <c r="W281" i="1" s="1"/>
  <c r="E281" i="1"/>
  <c r="U278" i="12" l="1"/>
  <c r="D272" i="12"/>
  <c r="O269" i="11"/>
  <c r="P269" i="11"/>
  <c r="R269" i="11" s="1"/>
  <c r="C270" i="11" s="1"/>
  <c r="X276" i="11"/>
  <c r="F277" i="11" s="1"/>
  <c r="Y276" i="11"/>
  <c r="G277" i="11" s="1"/>
  <c r="U270" i="10"/>
  <c r="D264" i="10"/>
  <c r="J264" i="10" s="1"/>
  <c r="M264" i="10" s="1"/>
  <c r="Y281" i="1"/>
  <c r="G282" i="1" s="1"/>
  <c r="X281" i="1"/>
  <c r="F282" i="1" s="1"/>
  <c r="P274" i="1"/>
  <c r="R274" i="1" s="1"/>
  <c r="C275" i="1" s="1"/>
  <c r="K272" i="12" l="1"/>
  <c r="N272" i="12" s="1"/>
  <c r="V279" i="12"/>
  <c r="W279" i="12" s="1"/>
  <c r="E279" i="12"/>
  <c r="J272" i="12"/>
  <c r="M272" i="12" s="1"/>
  <c r="I272" i="12"/>
  <c r="L272" i="12" s="1"/>
  <c r="Q269" i="11"/>
  <c r="B270" i="11" s="1"/>
  <c r="S269" i="11"/>
  <c r="K264" i="10"/>
  <c r="N264" i="10" s="1"/>
  <c r="P264" i="10" s="1"/>
  <c r="R264" i="10" s="1"/>
  <c r="C265" i="10" s="1"/>
  <c r="V271" i="10"/>
  <c r="W271" i="10" s="1"/>
  <c r="E271" i="10"/>
  <c r="I264" i="10"/>
  <c r="L264" i="10" s="1"/>
  <c r="S274" i="1"/>
  <c r="O264" i="10" l="1"/>
  <c r="O272" i="12"/>
  <c r="P272" i="12"/>
  <c r="R272" i="12" s="1"/>
  <c r="C273" i="12" s="1"/>
  <c r="Y279" i="12"/>
  <c r="G280" i="12" s="1"/>
  <c r="X279" i="12"/>
  <c r="F280" i="12" s="1"/>
  <c r="U276" i="11"/>
  <c r="D270" i="11"/>
  <c r="I270" i="11" s="1"/>
  <c r="L270" i="11" s="1"/>
  <c r="Y271" i="10"/>
  <c r="G272" i="10" s="1"/>
  <c r="X271" i="10"/>
  <c r="F272" i="10" s="1"/>
  <c r="S264" i="10"/>
  <c r="Q264" i="10"/>
  <c r="B265" i="10" s="1"/>
  <c r="U281" i="1"/>
  <c r="D275" i="1"/>
  <c r="S272" i="12" l="1"/>
  <c r="Q272" i="12"/>
  <c r="B273" i="12" s="1"/>
  <c r="K270" i="11"/>
  <c r="N270" i="11" s="1"/>
  <c r="O270" i="11" s="1"/>
  <c r="J270" i="11"/>
  <c r="M270" i="11" s="1"/>
  <c r="V277" i="11"/>
  <c r="W277" i="11" s="1"/>
  <c r="E277" i="11"/>
  <c r="U271" i="10"/>
  <c r="D265" i="10"/>
  <c r="J275" i="1"/>
  <c r="M275" i="1" s="1"/>
  <c r="I275" i="1"/>
  <c r="L275" i="1" s="1"/>
  <c r="K275" i="1"/>
  <c r="N275" i="1" s="1"/>
  <c r="P275" i="1" s="1"/>
  <c r="R275" i="1" s="1"/>
  <c r="C276" i="1" s="1"/>
  <c r="V282" i="1"/>
  <c r="W282" i="1" s="1"/>
  <c r="E282" i="1"/>
  <c r="U279" i="12" l="1"/>
  <c r="D273" i="12"/>
  <c r="J273" i="12" s="1"/>
  <c r="M273" i="12" s="1"/>
  <c r="Q270" i="11"/>
  <c r="B271" i="11" s="1"/>
  <c r="P270" i="11"/>
  <c r="R270" i="11" s="1"/>
  <c r="C271" i="11" s="1"/>
  <c r="X277" i="11"/>
  <c r="F278" i="11" s="1"/>
  <c r="Y277" i="11"/>
  <c r="G278" i="11" s="1"/>
  <c r="K265" i="10"/>
  <c r="N265" i="10" s="1"/>
  <c r="J265" i="10"/>
  <c r="M265" i="10" s="1"/>
  <c r="V272" i="10"/>
  <c r="W272" i="10" s="1"/>
  <c r="E272" i="10"/>
  <c r="I265" i="10"/>
  <c r="L265" i="10" s="1"/>
  <c r="Y282" i="1"/>
  <c r="G283" i="1" s="1"/>
  <c r="X282" i="1"/>
  <c r="F283" i="1" s="1"/>
  <c r="O275" i="1"/>
  <c r="K273" i="12" l="1"/>
  <c r="N273" i="12" s="1"/>
  <c r="P273" i="12" s="1"/>
  <c r="R273" i="12" s="1"/>
  <c r="C274" i="12" s="1"/>
  <c r="I273" i="12"/>
  <c r="L273" i="12" s="1"/>
  <c r="V280" i="12"/>
  <c r="W280" i="12" s="1"/>
  <c r="E280" i="12"/>
  <c r="S270" i="11"/>
  <c r="Y272" i="10"/>
  <c r="G273" i="10" s="1"/>
  <c r="X272" i="10"/>
  <c r="F273" i="10" s="1"/>
  <c r="O265" i="10"/>
  <c r="P265" i="10"/>
  <c r="R265" i="10" s="1"/>
  <c r="C266" i="10" s="1"/>
  <c r="Q275" i="1"/>
  <c r="B276" i="1" s="1"/>
  <c r="S275" i="1"/>
  <c r="O273" i="12" l="1"/>
  <c r="Y280" i="12"/>
  <c r="G281" i="12" s="1"/>
  <c r="X280" i="12"/>
  <c r="F281" i="12" s="1"/>
  <c r="U277" i="11"/>
  <c r="D271" i="11"/>
  <c r="Q265" i="10"/>
  <c r="B266" i="10" s="1"/>
  <c r="S265" i="10"/>
  <c r="U282" i="1"/>
  <c r="D276" i="1"/>
  <c r="I276" i="1"/>
  <c r="L276" i="1" s="1"/>
  <c r="S273" i="12" l="1"/>
  <c r="Q273" i="12"/>
  <c r="B274" i="12" s="1"/>
  <c r="K271" i="11"/>
  <c r="N271" i="11" s="1"/>
  <c r="J271" i="11"/>
  <c r="M271" i="11" s="1"/>
  <c r="I271" i="11"/>
  <c r="L271" i="11" s="1"/>
  <c r="V278" i="11"/>
  <c r="W278" i="11" s="1"/>
  <c r="E278" i="11"/>
  <c r="U272" i="10"/>
  <c r="D266" i="10"/>
  <c r="I266" i="10" s="1"/>
  <c r="L266" i="10" s="1"/>
  <c r="J266" i="10"/>
  <c r="M266" i="10" s="1"/>
  <c r="K276" i="1"/>
  <c r="N276" i="1" s="1"/>
  <c r="O276" i="1" s="1"/>
  <c r="J276" i="1"/>
  <c r="M276" i="1" s="1"/>
  <c r="V283" i="1"/>
  <c r="W283" i="1" s="1"/>
  <c r="E283" i="1"/>
  <c r="U280" i="12" l="1"/>
  <c r="D274" i="12"/>
  <c r="J274" i="12" s="1"/>
  <c r="M274" i="12" s="1"/>
  <c r="P271" i="11"/>
  <c r="R271" i="11" s="1"/>
  <c r="C272" i="11" s="1"/>
  <c r="O271" i="11"/>
  <c r="X278" i="11"/>
  <c r="F279" i="11" s="1"/>
  <c r="Y278" i="11"/>
  <c r="G279" i="11" s="1"/>
  <c r="K266" i="10"/>
  <c r="N266" i="10" s="1"/>
  <c r="V273" i="10"/>
  <c r="W273" i="10" s="1"/>
  <c r="E273" i="10"/>
  <c r="Q276" i="1"/>
  <c r="B277" i="1" s="1"/>
  <c r="P276" i="1"/>
  <c r="R276" i="1" s="1"/>
  <c r="C277" i="1" s="1"/>
  <c r="X283" i="1"/>
  <c r="F284" i="1" s="1"/>
  <c r="Y283" i="1"/>
  <c r="G284" i="1" s="1"/>
  <c r="K274" i="12" l="1"/>
  <c r="N274" i="12" s="1"/>
  <c r="P274" i="12" s="1"/>
  <c r="R274" i="12" s="1"/>
  <c r="C275" i="12" s="1"/>
  <c r="I274" i="12"/>
  <c r="L274" i="12" s="1"/>
  <c r="V281" i="12"/>
  <c r="W281" i="12" s="1"/>
  <c r="E281" i="12"/>
  <c r="Q271" i="11"/>
  <c r="B272" i="11" s="1"/>
  <c r="S271" i="11"/>
  <c r="O266" i="10"/>
  <c r="P266" i="10"/>
  <c r="R266" i="10" s="1"/>
  <c r="C267" i="10" s="1"/>
  <c r="Y273" i="10"/>
  <c r="G274" i="10" s="1"/>
  <c r="X273" i="10"/>
  <c r="F274" i="10" s="1"/>
  <c r="S276" i="1"/>
  <c r="O274" i="12" l="1"/>
  <c r="X281" i="12"/>
  <c r="F282" i="12" s="1"/>
  <c r="Y281" i="12"/>
  <c r="G282" i="12" s="1"/>
  <c r="U278" i="11"/>
  <c r="D272" i="11"/>
  <c r="I272" i="11" s="1"/>
  <c r="L272" i="11" s="1"/>
  <c r="S266" i="10"/>
  <c r="Q266" i="10"/>
  <c r="B267" i="10" s="1"/>
  <c r="U283" i="1"/>
  <c r="D277" i="1"/>
  <c r="S274" i="12" l="1"/>
  <c r="Q274" i="12"/>
  <c r="B275" i="12" s="1"/>
  <c r="K272" i="11"/>
  <c r="N272" i="11" s="1"/>
  <c r="O272" i="11" s="1"/>
  <c r="J272" i="11"/>
  <c r="M272" i="11" s="1"/>
  <c r="V279" i="11"/>
  <c r="W279" i="11" s="1"/>
  <c r="E279" i="11"/>
  <c r="U273" i="10"/>
  <c r="D267" i="10"/>
  <c r="I267" i="10" s="1"/>
  <c r="L267" i="10" s="1"/>
  <c r="K277" i="1"/>
  <c r="N277" i="1" s="1"/>
  <c r="J277" i="1"/>
  <c r="M277" i="1" s="1"/>
  <c r="P277" i="1" s="1"/>
  <c r="R277" i="1" s="1"/>
  <c r="C278" i="1" s="1"/>
  <c r="I277" i="1"/>
  <c r="L277" i="1" s="1"/>
  <c r="O277" i="1" s="1"/>
  <c r="V284" i="1"/>
  <c r="W284" i="1" s="1"/>
  <c r="E284" i="1"/>
  <c r="J267" i="10" l="1"/>
  <c r="M267" i="10" s="1"/>
  <c r="U281" i="12"/>
  <c r="D275" i="12"/>
  <c r="Q272" i="11"/>
  <c r="B273" i="11" s="1"/>
  <c r="P272" i="11"/>
  <c r="R272" i="11" s="1"/>
  <c r="C273" i="11" s="1"/>
  <c r="X279" i="11"/>
  <c r="F280" i="11" s="1"/>
  <c r="Y279" i="11"/>
  <c r="G280" i="11" s="1"/>
  <c r="K267" i="10"/>
  <c r="N267" i="10" s="1"/>
  <c r="O267" i="10" s="1"/>
  <c r="V274" i="10"/>
  <c r="W274" i="10" s="1"/>
  <c r="E274" i="10"/>
  <c r="Q277" i="1"/>
  <c r="B278" i="1" s="1"/>
  <c r="S277" i="1"/>
  <c r="Y284" i="1"/>
  <c r="G285" i="1" s="1"/>
  <c r="X284" i="1"/>
  <c r="F285" i="1" s="1"/>
  <c r="K275" i="12" l="1"/>
  <c r="N275" i="12" s="1"/>
  <c r="V282" i="12"/>
  <c r="W282" i="12" s="1"/>
  <c r="E282" i="12"/>
  <c r="J275" i="12"/>
  <c r="M275" i="12" s="1"/>
  <c r="I275" i="12"/>
  <c r="L275" i="12" s="1"/>
  <c r="S272" i="11"/>
  <c r="Q267" i="10"/>
  <c r="B268" i="10" s="1"/>
  <c r="P267" i="10"/>
  <c r="R267" i="10" s="1"/>
  <c r="C268" i="10" s="1"/>
  <c r="Y274" i="10"/>
  <c r="G275" i="10" s="1"/>
  <c r="X274" i="10"/>
  <c r="F275" i="10" s="1"/>
  <c r="U284" i="1"/>
  <c r="D278" i="1"/>
  <c r="J278" i="1" s="1"/>
  <c r="M278" i="1" s="1"/>
  <c r="Y282" i="12" l="1"/>
  <c r="G283" i="12" s="1"/>
  <c r="X282" i="12"/>
  <c r="F283" i="12" s="1"/>
  <c r="P275" i="12"/>
  <c r="R275" i="12" s="1"/>
  <c r="C276" i="12" s="1"/>
  <c r="O275" i="12"/>
  <c r="U279" i="11"/>
  <c r="D273" i="11"/>
  <c r="S267" i="10"/>
  <c r="K278" i="1"/>
  <c r="N278" i="1" s="1"/>
  <c r="P278" i="1" s="1"/>
  <c r="R278" i="1" s="1"/>
  <c r="C279" i="1" s="1"/>
  <c r="I278" i="1"/>
  <c r="L278" i="1" s="1"/>
  <c r="V285" i="1"/>
  <c r="W285" i="1" s="1"/>
  <c r="E285" i="1"/>
  <c r="O278" i="1" l="1"/>
  <c r="S275" i="12"/>
  <c r="Q275" i="12"/>
  <c r="B276" i="12" s="1"/>
  <c r="K273" i="11"/>
  <c r="N273" i="11" s="1"/>
  <c r="J273" i="11"/>
  <c r="M273" i="11" s="1"/>
  <c r="I273" i="11"/>
  <c r="L273" i="11" s="1"/>
  <c r="V280" i="11"/>
  <c r="W280" i="11" s="1"/>
  <c r="E280" i="11"/>
  <c r="U274" i="10"/>
  <c r="D268" i="10"/>
  <c r="Y285" i="1"/>
  <c r="G286" i="1" s="1"/>
  <c r="X285" i="1"/>
  <c r="F286" i="1" s="1"/>
  <c r="Q278" i="1"/>
  <c r="B279" i="1" s="1"/>
  <c r="S278" i="1"/>
  <c r="U282" i="12" l="1"/>
  <c r="D276" i="12"/>
  <c r="P273" i="11"/>
  <c r="R273" i="11" s="1"/>
  <c r="C274" i="11" s="1"/>
  <c r="O273" i="11"/>
  <c r="X280" i="11"/>
  <c r="F281" i="11" s="1"/>
  <c r="Y280" i="11"/>
  <c r="G281" i="11" s="1"/>
  <c r="K268" i="10"/>
  <c r="N268" i="10" s="1"/>
  <c r="J268" i="10"/>
  <c r="M268" i="10" s="1"/>
  <c r="I268" i="10"/>
  <c r="L268" i="10" s="1"/>
  <c r="V275" i="10"/>
  <c r="W275" i="10" s="1"/>
  <c r="E275" i="10"/>
  <c r="U285" i="1"/>
  <c r="D279" i="1"/>
  <c r="K279" i="1" s="1"/>
  <c r="N279" i="1" s="1"/>
  <c r="K276" i="12" l="1"/>
  <c r="N276" i="12"/>
  <c r="J276" i="12"/>
  <c r="M276" i="12" s="1"/>
  <c r="P276" i="12" s="1"/>
  <c r="R276" i="12" s="1"/>
  <c r="C277" i="12" s="1"/>
  <c r="V283" i="12"/>
  <c r="W283" i="12" s="1"/>
  <c r="E283" i="12"/>
  <c r="I276" i="12"/>
  <c r="L276" i="12" s="1"/>
  <c r="O276" i="12" s="1"/>
  <c r="S273" i="11"/>
  <c r="Q273" i="11"/>
  <c r="B274" i="11" s="1"/>
  <c r="P268" i="10"/>
  <c r="R268" i="10" s="1"/>
  <c r="C269" i="10" s="1"/>
  <c r="O268" i="10"/>
  <c r="Y275" i="10"/>
  <c r="G276" i="10" s="1"/>
  <c r="X275" i="10"/>
  <c r="F276" i="10" s="1"/>
  <c r="V286" i="1"/>
  <c r="W286" i="1" s="1"/>
  <c r="E286" i="1"/>
  <c r="I279" i="1"/>
  <c r="L279" i="1" s="1"/>
  <c r="O279" i="1" s="1"/>
  <c r="Q279" i="1" s="1"/>
  <c r="B280" i="1" s="1"/>
  <c r="J279" i="1"/>
  <c r="M279" i="1" s="1"/>
  <c r="P279" i="1" s="1"/>
  <c r="R279" i="1" s="1"/>
  <c r="C280" i="1" s="1"/>
  <c r="S276" i="12" l="1"/>
  <c r="Q276" i="12"/>
  <c r="B277" i="12" s="1"/>
  <c r="Y283" i="12"/>
  <c r="G284" i="12" s="1"/>
  <c r="X283" i="12"/>
  <c r="F284" i="12" s="1"/>
  <c r="U280" i="11"/>
  <c r="D274" i="11"/>
  <c r="Q268" i="10"/>
  <c r="B269" i="10" s="1"/>
  <c r="S268" i="10"/>
  <c r="S279" i="1"/>
  <c r="U286" i="1" s="1"/>
  <c r="Y286" i="1"/>
  <c r="G287" i="1" s="1"/>
  <c r="X286" i="1"/>
  <c r="F287" i="1" s="1"/>
  <c r="D280" i="1"/>
  <c r="V287" i="1"/>
  <c r="W287" i="1" s="1"/>
  <c r="E287" i="1"/>
  <c r="U283" i="12" l="1"/>
  <c r="D277" i="12"/>
  <c r="K274" i="11"/>
  <c r="N274" i="11" s="1"/>
  <c r="J274" i="11"/>
  <c r="M274" i="11" s="1"/>
  <c r="V281" i="11"/>
  <c r="W281" i="11" s="1"/>
  <c r="E281" i="11"/>
  <c r="I274" i="11"/>
  <c r="L274" i="11" s="1"/>
  <c r="U275" i="10"/>
  <c r="D269" i="10"/>
  <c r="I269" i="10" s="1"/>
  <c r="L269" i="10" s="1"/>
  <c r="K280" i="1"/>
  <c r="N280" i="1"/>
  <c r="I280" i="1"/>
  <c r="L280" i="1" s="1"/>
  <c r="O280" i="1" s="1"/>
  <c r="Q280" i="1" s="1"/>
  <c r="J280" i="1"/>
  <c r="M280" i="1" s="1"/>
  <c r="P280" i="1" s="1"/>
  <c r="R280" i="1" s="1"/>
  <c r="C281" i="1" s="1"/>
  <c r="X287" i="1"/>
  <c r="F288" i="1" s="1"/>
  <c r="Y287" i="1"/>
  <c r="G288" i="1" s="1"/>
  <c r="B281" i="1"/>
  <c r="K277" i="12" l="1"/>
  <c r="N277" i="12"/>
  <c r="J277" i="12"/>
  <c r="M277" i="12" s="1"/>
  <c r="P277" i="12" s="1"/>
  <c r="R277" i="12" s="1"/>
  <c r="C278" i="12" s="1"/>
  <c r="V284" i="12"/>
  <c r="W284" i="12" s="1"/>
  <c r="E284" i="12"/>
  <c r="I277" i="12"/>
  <c r="L277" i="12" s="1"/>
  <c r="O277" i="12" s="1"/>
  <c r="P274" i="11"/>
  <c r="R274" i="11" s="1"/>
  <c r="C275" i="11" s="1"/>
  <c r="O274" i="11"/>
  <c r="X281" i="11"/>
  <c r="F282" i="11" s="1"/>
  <c r="Y281" i="11"/>
  <c r="G282" i="11" s="1"/>
  <c r="K269" i="10"/>
  <c r="N269" i="10" s="1"/>
  <c r="O269" i="10" s="1"/>
  <c r="J269" i="10"/>
  <c r="M269" i="10" s="1"/>
  <c r="V276" i="10"/>
  <c r="W276" i="10" s="1"/>
  <c r="E276" i="10"/>
  <c r="S280" i="1"/>
  <c r="U287" i="1" s="1"/>
  <c r="Y284" i="12" l="1"/>
  <c r="G285" i="12" s="1"/>
  <c r="X284" i="12"/>
  <c r="F285" i="12" s="1"/>
  <c r="S277" i="12"/>
  <c r="Q277" i="12"/>
  <c r="B278" i="12" s="1"/>
  <c r="S274" i="11"/>
  <c r="Q274" i="11"/>
  <c r="B275" i="11" s="1"/>
  <c r="Q269" i="10"/>
  <c r="B270" i="10" s="1"/>
  <c r="P269" i="10"/>
  <c r="R269" i="10" s="1"/>
  <c r="C270" i="10" s="1"/>
  <c r="Y276" i="10"/>
  <c r="G277" i="10" s="1"/>
  <c r="X276" i="10"/>
  <c r="F277" i="10" s="1"/>
  <c r="D281" i="1"/>
  <c r="V288" i="1"/>
  <c r="W288" i="1" s="1"/>
  <c r="E288" i="1"/>
  <c r="U284" i="12" l="1"/>
  <c r="D278" i="12"/>
  <c r="J278" i="12" s="1"/>
  <c r="M278" i="12" s="1"/>
  <c r="U281" i="11"/>
  <c r="D275" i="11"/>
  <c r="S269" i="10"/>
  <c r="K281" i="1"/>
  <c r="N281" i="1" s="1"/>
  <c r="I281" i="1"/>
  <c r="L281" i="1" s="1"/>
  <c r="J281" i="1"/>
  <c r="M281" i="1" s="1"/>
  <c r="Y288" i="1"/>
  <c r="G289" i="1" s="1"/>
  <c r="X288" i="1"/>
  <c r="F289" i="1" s="1"/>
  <c r="K278" i="12" l="1"/>
  <c r="N278" i="12"/>
  <c r="P278" i="12" s="1"/>
  <c r="R278" i="12" s="1"/>
  <c r="C279" i="12" s="1"/>
  <c r="I278" i="12"/>
  <c r="L278" i="12" s="1"/>
  <c r="V285" i="12"/>
  <c r="W285" i="12" s="1"/>
  <c r="E285" i="12"/>
  <c r="K275" i="11"/>
  <c r="N275" i="11" s="1"/>
  <c r="V282" i="11"/>
  <c r="W282" i="11" s="1"/>
  <c r="E282" i="11"/>
  <c r="I275" i="11"/>
  <c r="L275" i="11" s="1"/>
  <c r="J275" i="11"/>
  <c r="M275" i="11" s="1"/>
  <c r="U276" i="10"/>
  <c r="D270" i="10"/>
  <c r="O281" i="1"/>
  <c r="Q281" i="1" s="1"/>
  <c r="P281" i="1"/>
  <c r="R281" i="1" s="1"/>
  <c r="C282" i="1" s="1"/>
  <c r="B282" i="1"/>
  <c r="S281" i="1"/>
  <c r="O278" i="12" l="1"/>
  <c r="S278" i="12"/>
  <c r="Q278" i="12"/>
  <c r="B279" i="12" s="1"/>
  <c r="X285" i="12"/>
  <c r="F286" i="12" s="1"/>
  <c r="Y285" i="12"/>
  <c r="G286" i="12" s="1"/>
  <c r="X282" i="11"/>
  <c r="F283" i="11" s="1"/>
  <c r="Y282" i="11"/>
  <c r="G283" i="11" s="1"/>
  <c r="P275" i="11"/>
  <c r="R275" i="11" s="1"/>
  <c r="C276" i="11" s="1"/>
  <c r="O275" i="11"/>
  <c r="K270" i="10"/>
  <c r="N270" i="10" s="1"/>
  <c r="I270" i="10"/>
  <c r="L270" i="10" s="1"/>
  <c r="J270" i="10"/>
  <c r="M270" i="10" s="1"/>
  <c r="V277" i="10"/>
  <c r="W277" i="10" s="1"/>
  <c r="E277" i="10"/>
  <c r="U288" i="1"/>
  <c r="D282" i="1"/>
  <c r="I282" i="1" s="1"/>
  <c r="L282" i="1" s="1"/>
  <c r="U285" i="12" l="1"/>
  <c r="D279" i="12"/>
  <c r="J279" i="12" s="1"/>
  <c r="M279" i="12" s="1"/>
  <c r="S275" i="11"/>
  <c r="Q275" i="11"/>
  <c r="B276" i="11" s="1"/>
  <c r="P270" i="10"/>
  <c r="R270" i="10" s="1"/>
  <c r="C271" i="10" s="1"/>
  <c r="O270" i="10"/>
  <c r="X277" i="10"/>
  <c r="F278" i="10" s="1"/>
  <c r="Y277" i="10"/>
  <c r="G278" i="10" s="1"/>
  <c r="K282" i="1"/>
  <c r="N282" i="1"/>
  <c r="O282" i="1" s="1"/>
  <c r="Q282" i="1" s="1"/>
  <c r="J282" i="1"/>
  <c r="M282" i="1" s="1"/>
  <c r="V289" i="1"/>
  <c r="W289" i="1" s="1"/>
  <c r="E289" i="1"/>
  <c r="P282" i="1" l="1"/>
  <c r="R282" i="1" s="1"/>
  <c r="K279" i="12"/>
  <c r="N279" i="12" s="1"/>
  <c r="P279" i="12" s="1"/>
  <c r="R279" i="12" s="1"/>
  <c r="C280" i="12" s="1"/>
  <c r="V286" i="12"/>
  <c r="W286" i="12" s="1"/>
  <c r="E286" i="12"/>
  <c r="I279" i="12"/>
  <c r="L279" i="12" s="1"/>
  <c r="U282" i="11"/>
  <c r="D276" i="11"/>
  <c r="I276" i="11" s="1"/>
  <c r="L276" i="11" s="1"/>
  <c r="S270" i="10"/>
  <c r="Q270" i="10"/>
  <c r="B271" i="10" s="1"/>
  <c r="C283" i="1"/>
  <c r="Y289" i="1"/>
  <c r="G290" i="1" s="1"/>
  <c r="X289" i="1"/>
  <c r="F290" i="1" s="1"/>
  <c r="B283" i="1"/>
  <c r="S282" i="1"/>
  <c r="X286" i="12" l="1"/>
  <c r="F287" i="12" s="1"/>
  <c r="Y286" i="12"/>
  <c r="G287" i="12" s="1"/>
  <c r="O279" i="12"/>
  <c r="K276" i="11"/>
  <c r="N276" i="11" s="1"/>
  <c r="O276" i="11" s="1"/>
  <c r="J276" i="11"/>
  <c r="M276" i="11" s="1"/>
  <c r="V283" i="11"/>
  <c r="W283" i="11" s="1"/>
  <c r="E283" i="11"/>
  <c r="U277" i="10"/>
  <c r="D271" i="10"/>
  <c r="I271" i="10"/>
  <c r="L271" i="10" s="1"/>
  <c r="J271" i="10"/>
  <c r="M271" i="10" s="1"/>
  <c r="U289" i="1"/>
  <c r="D283" i="1"/>
  <c r="P276" i="11" l="1"/>
  <c r="R276" i="11" s="1"/>
  <c r="C277" i="11" s="1"/>
  <c r="S279" i="12"/>
  <c r="Q279" i="12"/>
  <c r="B280" i="12" s="1"/>
  <c r="Q276" i="11"/>
  <c r="B277" i="11" s="1"/>
  <c r="X283" i="11"/>
  <c r="F284" i="11" s="1"/>
  <c r="Y283" i="11"/>
  <c r="G284" i="11" s="1"/>
  <c r="K271" i="10"/>
  <c r="N271" i="10" s="1"/>
  <c r="V278" i="10"/>
  <c r="W278" i="10" s="1"/>
  <c r="E278" i="10"/>
  <c r="K283" i="1"/>
  <c r="N283" i="1" s="1"/>
  <c r="J283" i="1"/>
  <c r="M283" i="1" s="1"/>
  <c r="I283" i="1"/>
  <c r="L283" i="1" s="1"/>
  <c r="V290" i="1"/>
  <c r="W290" i="1" s="1"/>
  <c r="E290" i="1"/>
  <c r="S276" i="11" l="1"/>
  <c r="U286" i="12"/>
  <c r="D280" i="12"/>
  <c r="U283" i="11"/>
  <c r="D277" i="11"/>
  <c r="O271" i="10"/>
  <c r="P271" i="10"/>
  <c r="R271" i="10" s="1"/>
  <c r="C272" i="10" s="1"/>
  <c r="Y278" i="10"/>
  <c r="G279" i="10" s="1"/>
  <c r="X278" i="10"/>
  <c r="F279" i="10" s="1"/>
  <c r="P283" i="1"/>
  <c r="R283" i="1" s="1"/>
  <c r="O283" i="1"/>
  <c r="Q283" i="1" s="1"/>
  <c r="B284" i="1" s="1"/>
  <c r="C284" i="1"/>
  <c r="X290" i="1"/>
  <c r="F291" i="1" s="1"/>
  <c r="Y290" i="1"/>
  <c r="G291" i="1" s="1"/>
  <c r="S283" i="1" l="1"/>
  <c r="K280" i="12"/>
  <c r="N280" i="12"/>
  <c r="J280" i="12"/>
  <c r="M280" i="12" s="1"/>
  <c r="V287" i="12"/>
  <c r="W287" i="12" s="1"/>
  <c r="E287" i="12"/>
  <c r="I280" i="12"/>
  <c r="L280" i="12" s="1"/>
  <c r="O280" i="12" s="1"/>
  <c r="V284" i="11"/>
  <c r="W284" i="11" s="1"/>
  <c r="E284" i="11"/>
  <c r="K277" i="11"/>
  <c r="N277" i="11" s="1"/>
  <c r="J277" i="11"/>
  <c r="M277" i="11" s="1"/>
  <c r="I277" i="11"/>
  <c r="L277" i="11" s="1"/>
  <c r="S271" i="10"/>
  <c r="Q271" i="10"/>
  <c r="B272" i="10" s="1"/>
  <c r="U290" i="1"/>
  <c r="D284" i="1"/>
  <c r="P280" i="12" l="1"/>
  <c r="R280" i="12" s="1"/>
  <c r="C281" i="12" s="1"/>
  <c r="O277" i="11"/>
  <c r="Q277" i="11" s="1"/>
  <c r="B278" i="11" s="1"/>
  <c r="P277" i="11"/>
  <c r="R277" i="11" s="1"/>
  <c r="C278" i="11" s="1"/>
  <c r="S280" i="12"/>
  <c r="Q280" i="12"/>
  <c r="B281" i="12" s="1"/>
  <c r="X287" i="12"/>
  <c r="F288" i="12" s="1"/>
  <c r="Y287" i="12"/>
  <c r="G288" i="12" s="1"/>
  <c r="X284" i="11"/>
  <c r="F285" i="11" s="1"/>
  <c r="Y284" i="11"/>
  <c r="G285" i="11" s="1"/>
  <c r="U278" i="10"/>
  <c r="D272" i="10"/>
  <c r="J272" i="10" s="1"/>
  <c r="M272" i="10" s="1"/>
  <c r="K284" i="1"/>
  <c r="N284" i="1"/>
  <c r="J284" i="1"/>
  <c r="M284" i="1" s="1"/>
  <c r="I284" i="1"/>
  <c r="L284" i="1" s="1"/>
  <c r="O284" i="1" s="1"/>
  <c r="Q284" i="1" s="1"/>
  <c r="V291" i="1"/>
  <c r="W291" i="1" s="1"/>
  <c r="E291" i="1"/>
  <c r="P284" i="1" l="1"/>
  <c r="R284" i="1" s="1"/>
  <c r="S277" i="11"/>
  <c r="U284" i="11" s="1"/>
  <c r="U287" i="12"/>
  <c r="D281" i="12"/>
  <c r="V279" i="10"/>
  <c r="W279" i="10" s="1"/>
  <c r="E279" i="10"/>
  <c r="K272" i="10"/>
  <c r="N272" i="10"/>
  <c r="P272" i="10" s="1"/>
  <c r="R272" i="10" s="1"/>
  <c r="C273" i="10" s="1"/>
  <c r="I272" i="10"/>
  <c r="L272" i="10" s="1"/>
  <c r="C285" i="1"/>
  <c r="Y291" i="1"/>
  <c r="G292" i="1" s="1"/>
  <c r="X291" i="1"/>
  <c r="F292" i="1" s="1"/>
  <c r="B285" i="1"/>
  <c r="O272" i="10" l="1"/>
  <c r="D278" i="11"/>
  <c r="K278" i="11" s="1"/>
  <c r="N278" i="11" s="1"/>
  <c r="K281" i="12"/>
  <c r="N281" i="12"/>
  <c r="J281" i="12"/>
  <c r="M281" i="12" s="1"/>
  <c r="V288" i="12"/>
  <c r="W288" i="12" s="1"/>
  <c r="E288" i="12"/>
  <c r="I281" i="12"/>
  <c r="L281" i="12" s="1"/>
  <c r="O281" i="12" s="1"/>
  <c r="V285" i="11"/>
  <c r="W285" i="11" s="1"/>
  <c r="E285" i="11"/>
  <c r="I278" i="11"/>
  <c r="L278" i="11" s="1"/>
  <c r="S272" i="10"/>
  <c r="Q272" i="10"/>
  <c r="B273" i="10" s="1"/>
  <c r="Y279" i="10"/>
  <c r="G280" i="10" s="1"/>
  <c r="X279" i="10"/>
  <c r="F280" i="10" s="1"/>
  <c r="S284" i="1"/>
  <c r="U291" i="1" s="1"/>
  <c r="J278" i="11" l="1"/>
  <c r="M278" i="11" s="1"/>
  <c r="P281" i="12"/>
  <c r="R281" i="12" s="1"/>
  <c r="C282" i="12" s="1"/>
  <c r="S281" i="12"/>
  <c r="Q281" i="12"/>
  <c r="B282" i="12" s="1"/>
  <c r="Y288" i="12"/>
  <c r="G289" i="12" s="1"/>
  <c r="X288" i="12"/>
  <c r="F289" i="12" s="1"/>
  <c r="P278" i="11"/>
  <c r="R278" i="11" s="1"/>
  <c r="C279" i="11" s="1"/>
  <c r="O278" i="11"/>
  <c r="X285" i="11"/>
  <c r="F286" i="11" s="1"/>
  <c r="Y285" i="11"/>
  <c r="G286" i="11" s="1"/>
  <c r="U279" i="10"/>
  <c r="D273" i="10"/>
  <c r="D285" i="1"/>
  <c r="V292" i="1"/>
  <c r="W292" i="1" s="1"/>
  <c r="E292" i="1"/>
  <c r="U288" i="12" l="1"/>
  <c r="D282" i="12"/>
  <c r="I282" i="12" s="1"/>
  <c r="L282" i="12" s="1"/>
  <c r="S278" i="11"/>
  <c r="Q278" i="11"/>
  <c r="B279" i="11" s="1"/>
  <c r="K273" i="10"/>
  <c r="N273" i="10" s="1"/>
  <c r="V280" i="10"/>
  <c r="W280" i="10" s="1"/>
  <c r="E280" i="10"/>
  <c r="J273" i="10"/>
  <c r="M273" i="10" s="1"/>
  <c r="I273" i="10"/>
  <c r="L273" i="10" s="1"/>
  <c r="K285" i="1"/>
  <c r="N285" i="1" s="1"/>
  <c r="I285" i="1"/>
  <c r="L285" i="1" s="1"/>
  <c r="J285" i="1"/>
  <c r="M285" i="1" s="1"/>
  <c r="X292" i="1"/>
  <c r="F293" i="1" s="1"/>
  <c r="Y292" i="1"/>
  <c r="G293" i="1" s="1"/>
  <c r="V289" i="12" l="1"/>
  <c r="W289" i="12" s="1"/>
  <c r="E289" i="12"/>
  <c r="K282" i="12"/>
  <c r="N282" i="12" s="1"/>
  <c r="O282" i="12" s="1"/>
  <c r="J282" i="12"/>
  <c r="M282" i="12" s="1"/>
  <c r="U285" i="11"/>
  <c r="D279" i="11"/>
  <c r="I279" i="11" s="1"/>
  <c r="L279" i="11" s="1"/>
  <c r="X280" i="10"/>
  <c r="F281" i="10" s="1"/>
  <c r="Y280" i="10"/>
  <c r="G281" i="10" s="1"/>
  <c r="O273" i="10"/>
  <c r="P273" i="10"/>
  <c r="R273" i="10" s="1"/>
  <c r="C274" i="10" s="1"/>
  <c r="O285" i="1"/>
  <c r="Q285" i="1" s="1"/>
  <c r="B286" i="1" s="1"/>
  <c r="P285" i="1"/>
  <c r="R285" i="1" s="1"/>
  <c r="C286" i="1" s="1"/>
  <c r="S285" i="1"/>
  <c r="P282" i="12" l="1"/>
  <c r="R282" i="12" s="1"/>
  <c r="C283" i="12" s="1"/>
  <c r="S282" i="12"/>
  <c r="Q282" i="12"/>
  <c r="B283" i="12" s="1"/>
  <c r="Y289" i="12"/>
  <c r="G290" i="12" s="1"/>
  <c r="X289" i="12"/>
  <c r="F290" i="12" s="1"/>
  <c r="K279" i="11"/>
  <c r="N279" i="11" s="1"/>
  <c r="O279" i="11" s="1"/>
  <c r="J279" i="11"/>
  <c r="M279" i="11" s="1"/>
  <c r="V286" i="11"/>
  <c r="W286" i="11" s="1"/>
  <c r="E286" i="11"/>
  <c r="Q273" i="10"/>
  <c r="B274" i="10" s="1"/>
  <c r="S273" i="10"/>
  <c r="U292" i="1"/>
  <c r="D286" i="1"/>
  <c r="I286" i="1" s="1"/>
  <c r="L286" i="1" s="1"/>
  <c r="U289" i="12" l="1"/>
  <c r="D283" i="12"/>
  <c r="I283" i="12" s="1"/>
  <c r="L283" i="12" s="1"/>
  <c r="Q279" i="11"/>
  <c r="B280" i="11" s="1"/>
  <c r="P279" i="11"/>
  <c r="R279" i="11" s="1"/>
  <c r="C280" i="11" s="1"/>
  <c r="X286" i="11"/>
  <c r="F287" i="11" s="1"/>
  <c r="Y286" i="11"/>
  <c r="G287" i="11" s="1"/>
  <c r="U280" i="10"/>
  <c r="D274" i="10"/>
  <c r="J274" i="10" s="1"/>
  <c r="M274" i="10" s="1"/>
  <c r="K286" i="1"/>
  <c r="N286" i="1" s="1"/>
  <c r="O286" i="1" s="1"/>
  <c r="Q286" i="1" s="1"/>
  <c r="J286" i="1"/>
  <c r="M286" i="1" s="1"/>
  <c r="V293" i="1"/>
  <c r="W293" i="1" s="1"/>
  <c r="E293" i="1"/>
  <c r="K283" i="12" l="1"/>
  <c r="N283" i="12"/>
  <c r="O283" i="12" s="1"/>
  <c r="V290" i="12"/>
  <c r="W290" i="12" s="1"/>
  <c r="E290" i="12"/>
  <c r="J283" i="12"/>
  <c r="M283" i="12" s="1"/>
  <c r="P283" i="12" s="1"/>
  <c r="R283" i="12" s="1"/>
  <c r="C284" i="12" s="1"/>
  <c r="S279" i="11"/>
  <c r="K274" i="10"/>
  <c r="N274" i="10" s="1"/>
  <c r="P274" i="10" s="1"/>
  <c r="R274" i="10" s="1"/>
  <c r="C275" i="10" s="1"/>
  <c r="I274" i="10"/>
  <c r="L274" i="10" s="1"/>
  <c r="V281" i="10"/>
  <c r="W281" i="10" s="1"/>
  <c r="E281" i="10"/>
  <c r="P286" i="1"/>
  <c r="R286" i="1" s="1"/>
  <c r="B287" i="1"/>
  <c r="C287" i="1"/>
  <c r="Y293" i="1"/>
  <c r="G294" i="1" s="1"/>
  <c r="X293" i="1"/>
  <c r="F294" i="1" s="1"/>
  <c r="S286" i="1"/>
  <c r="S283" i="12" l="1"/>
  <c r="Q283" i="12"/>
  <c r="B284" i="12" s="1"/>
  <c r="Y290" i="12"/>
  <c r="G291" i="12" s="1"/>
  <c r="X290" i="12"/>
  <c r="F291" i="12" s="1"/>
  <c r="U286" i="11"/>
  <c r="D280" i="11"/>
  <c r="O274" i="10"/>
  <c r="Y281" i="10"/>
  <c r="G282" i="10" s="1"/>
  <c r="X281" i="10"/>
  <c r="F282" i="10" s="1"/>
  <c r="U293" i="1"/>
  <c r="D287" i="1"/>
  <c r="I287" i="1" s="1"/>
  <c r="L287" i="1" s="1"/>
  <c r="U290" i="12" l="1"/>
  <c r="D284" i="12"/>
  <c r="K280" i="11"/>
  <c r="N280" i="11"/>
  <c r="I280" i="11"/>
  <c r="L280" i="11" s="1"/>
  <c r="J280" i="11"/>
  <c r="M280" i="11" s="1"/>
  <c r="V287" i="11"/>
  <c r="W287" i="11" s="1"/>
  <c r="E287" i="11"/>
  <c r="S274" i="10"/>
  <c r="Q274" i="10"/>
  <c r="B275" i="10" s="1"/>
  <c r="K287" i="1"/>
  <c r="N287" i="1" s="1"/>
  <c r="O287" i="1" s="1"/>
  <c r="Q287" i="1" s="1"/>
  <c r="J287" i="1"/>
  <c r="M287" i="1" s="1"/>
  <c r="V294" i="1"/>
  <c r="W294" i="1" s="1"/>
  <c r="E294" i="1"/>
  <c r="P280" i="11" l="1"/>
  <c r="R280" i="11" s="1"/>
  <c r="C281" i="11" s="1"/>
  <c r="O280" i="11"/>
  <c r="Q280" i="11" s="1"/>
  <c r="B281" i="11" s="1"/>
  <c r="K284" i="12"/>
  <c r="N284" i="12" s="1"/>
  <c r="J284" i="12"/>
  <c r="M284" i="12" s="1"/>
  <c r="V291" i="12"/>
  <c r="W291" i="12" s="1"/>
  <c r="E291" i="12"/>
  <c r="I284" i="12"/>
  <c r="L284" i="12" s="1"/>
  <c r="S280" i="11"/>
  <c r="X287" i="11"/>
  <c r="F288" i="11" s="1"/>
  <c r="Y287" i="11"/>
  <c r="G288" i="11" s="1"/>
  <c r="U281" i="10"/>
  <c r="D275" i="10"/>
  <c r="J275" i="10" s="1"/>
  <c r="M275" i="10" s="1"/>
  <c r="P287" i="1"/>
  <c r="R287" i="1" s="1"/>
  <c r="C288" i="1" s="1"/>
  <c r="Y294" i="1"/>
  <c r="G295" i="1" s="1"/>
  <c r="X294" i="1"/>
  <c r="F295" i="1" s="1"/>
  <c r="Y291" i="12" l="1"/>
  <c r="G292" i="12" s="1"/>
  <c r="X291" i="12"/>
  <c r="F292" i="12" s="1"/>
  <c r="O284" i="12"/>
  <c r="P284" i="12"/>
  <c r="R284" i="12" s="1"/>
  <c r="C285" i="12" s="1"/>
  <c r="U287" i="11"/>
  <c r="D281" i="11"/>
  <c r="K275" i="10"/>
  <c r="N275" i="10" s="1"/>
  <c r="P275" i="10" s="1"/>
  <c r="R275" i="10" s="1"/>
  <c r="C276" i="10" s="1"/>
  <c r="V282" i="10"/>
  <c r="W282" i="10" s="1"/>
  <c r="E282" i="10"/>
  <c r="I275" i="10"/>
  <c r="L275" i="10" s="1"/>
  <c r="B288" i="1"/>
  <c r="S287" i="1"/>
  <c r="S284" i="12" l="1"/>
  <c r="Q284" i="12"/>
  <c r="B285" i="12" s="1"/>
  <c r="K281" i="11"/>
  <c r="N281" i="11" s="1"/>
  <c r="V288" i="11"/>
  <c r="W288" i="11" s="1"/>
  <c r="E288" i="11"/>
  <c r="I281" i="11"/>
  <c r="L281" i="11" s="1"/>
  <c r="J281" i="11"/>
  <c r="M281" i="11" s="1"/>
  <c r="O275" i="10"/>
  <c r="X282" i="10"/>
  <c r="F283" i="10" s="1"/>
  <c r="Y282" i="10"/>
  <c r="G283" i="10" s="1"/>
  <c r="U294" i="1"/>
  <c r="D288" i="1"/>
  <c r="J288" i="1" s="1"/>
  <c r="M288" i="1" s="1"/>
  <c r="U291" i="12" l="1"/>
  <c r="D285" i="12"/>
  <c r="J285" i="12" s="1"/>
  <c r="M285" i="12" s="1"/>
  <c r="Y288" i="11"/>
  <c r="G289" i="11" s="1"/>
  <c r="X288" i="11"/>
  <c r="F289" i="11" s="1"/>
  <c r="P281" i="11"/>
  <c r="R281" i="11" s="1"/>
  <c r="C282" i="11" s="1"/>
  <c r="O281" i="11"/>
  <c r="S275" i="10"/>
  <c r="Q275" i="10"/>
  <c r="B276" i="10" s="1"/>
  <c r="K288" i="1"/>
  <c r="N288" i="1"/>
  <c r="P288" i="1" s="1"/>
  <c r="R288" i="1" s="1"/>
  <c r="I288" i="1"/>
  <c r="L288" i="1" s="1"/>
  <c r="O288" i="1" s="1"/>
  <c r="Q288" i="1" s="1"/>
  <c r="V295" i="1"/>
  <c r="W295" i="1" s="1"/>
  <c r="E295" i="1"/>
  <c r="V292" i="12" l="1"/>
  <c r="W292" i="12" s="1"/>
  <c r="E292" i="12"/>
  <c r="K285" i="12"/>
  <c r="N285" i="12" s="1"/>
  <c r="P285" i="12" s="1"/>
  <c r="R285" i="12" s="1"/>
  <c r="C286" i="12" s="1"/>
  <c r="I285" i="12"/>
  <c r="L285" i="12" s="1"/>
  <c r="S281" i="11"/>
  <c r="Q281" i="11"/>
  <c r="B282" i="11" s="1"/>
  <c r="U282" i="10"/>
  <c r="D276" i="10"/>
  <c r="C289" i="1"/>
  <c r="Y295" i="1"/>
  <c r="G296" i="1" s="1"/>
  <c r="X295" i="1"/>
  <c r="F296" i="1" s="1"/>
  <c r="O285" i="12" l="1"/>
  <c r="S285" i="12"/>
  <c r="Q285" i="12"/>
  <c r="B286" i="12" s="1"/>
  <c r="Y292" i="12"/>
  <c r="G293" i="12" s="1"/>
  <c r="X292" i="12"/>
  <c r="F293" i="12" s="1"/>
  <c r="U288" i="11"/>
  <c r="D282" i="11"/>
  <c r="V283" i="10"/>
  <c r="W283" i="10" s="1"/>
  <c r="E283" i="10"/>
  <c r="K276" i="10"/>
  <c r="N276" i="10" s="1"/>
  <c r="J276" i="10"/>
  <c r="M276" i="10" s="1"/>
  <c r="I276" i="10"/>
  <c r="L276" i="10" s="1"/>
  <c r="B289" i="1"/>
  <c r="S288" i="1"/>
  <c r="U292" i="12" l="1"/>
  <c r="D286" i="12"/>
  <c r="K282" i="11"/>
  <c r="N282" i="11" s="1"/>
  <c r="I282" i="11"/>
  <c r="L282" i="11" s="1"/>
  <c r="V289" i="11"/>
  <c r="W289" i="11" s="1"/>
  <c r="E289" i="11"/>
  <c r="J282" i="11"/>
  <c r="M282" i="11" s="1"/>
  <c r="P276" i="10"/>
  <c r="R276" i="10" s="1"/>
  <c r="C277" i="10" s="1"/>
  <c r="O276" i="10"/>
  <c r="X283" i="10"/>
  <c r="F284" i="10" s="1"/>
  <c r="Y283" i="10"/>
  <c r="G284" i="10" s="1"/>
  <c r="U295" i="1"/>
  <c r="D289" i="1"/>
  <c r="J289" i="1" s="1"/>
  <c r="M289" i="1" s="1"/>
  <c r="K286" i="12" l="1"/>
  <c r="N286" i="12" s="1"/>
  <c r="V293" i="12"/>
  <c r="W293" i="12" s="1"/>
  <c r="E293" i="12"/>
  <c r="I286" i="12"/>
  <c r="L286" i="12" s="1"/>
  <c r="J286" i="12"/>
  <c r="M286" i="12" s="1"/>
  <c r="O282" i="11"/>
  <c r="X289" i="11"/>
  <c r="F290" i="11" s="1"/>
  <c r="Y289" i="11"/>
  <c r="G290" i="11" s="1"/>
  <c r="P282" i="11"/>
  <c r="R282" i="11" s="1"/>
  <c r="C283" i="11" s="1"/>
  <c r="Q276" i="10"/>
  <c r="B277" i="10" s="1"/>
  <c r="S276" i="10"/>
  <c r="K289" i="1"/>
  <c r="N289" i="1" s="1"/>
  <c r="P289" i="1" s="1"/>
  <c r="R289" i="1" s="1"/>
  <c r="I289" i="1"/>
  <c r="L289" i="1" s="1"/>
  <c r="V296" i="1"/>
  <c r="W296" i="1" s="1"/>
  <c r="E296" i="1"/>
  <c r="Y293" i="12" l="1"/>
  <c r="G294" i="12" s="1"/>
  <c r="X293" i="12"/>
  <c r="F294" i="12" s="1"/>
  <c r="P286" i="12"/>
  <c r="R286" i="12" s="1"/>
  <c r="C287" i="12" s="1"/>
  <c r="O286" i="12"/>
  <c r="S282" i="11"/>
  <c r="Q282" i="11"/>
  <c r="B283" i="11" s="1"/>
  <c r="U283" i="10"/>
  <c r="D277" i="10"/>
  <c r="O289" i="1"/>
  <c r="Q289" i="1" s="1"/>
  <c r="B290" i="1"/>
  <c r="X296" i="1"/>
  <c r="F297" i="1" s="1"/>
  <c r="Y296" i="1"/>
  <c r="G297" i="1" s="1"/>
  <c r="C290" i="1"/>
  <c r="S286" i="12" l="1"/>
  <c r="Q286" i="12"/>
  <c r="B287" i="12" s="1"/>
  <c r="U289" i="11"/>
  <c r="D283" i="11"/>
  <c r="J283" i="11" s="1"/>
  <c r="M283" i="11" s="1"/>
  <c r="K277" i="10"/>
  <c r="N277" i="10" s="1"/>
  <c r="J277" i="10"/>
  <c r="M277" i="10" s="1"/>
  <c r="I277" i="10"/>
  <c r="L277" i="10" s="1"/>
  <c r="V284" i="10"/>
  <c r="W284" i="10" s="1"/>
  <c r="E284" i="10"/>
  <c r="S289" i="1"/>
  <c r="U293" i="12" l="1"/>
  <c r="D287" i="12"/>
  <c r="K283" i="11"/>
  <c r="N283" i="11" s="1"/>
  <c r="P283" i="11" s="1"/>
  <c r="R283" i="11" s="1"/>
  <c r="C284" i="11" s="1"/>
  <c r="V290" i="11"/>
  <c r="W290" i="11" s="1"/>
  <c r="E290" i="11"/>
  <c r="I283" i="11"/>
  <c r="L283" i="11" s="1"/>
  <c r="P277" i="10"/>
  <c r="R277" i="10" s="1"/>
  <c r="C278" i="10" s="1"/>
  <c r="O277" i="10"/>
  <c r="X284" i="10"/>
  <c r="F285" i="10" s="1"/>
  <c r="Y284" i="10"/>
  <c r="G285" i="10" s="1"/>
  <c r="U296" i="1"/>
  <c r="D290" i="1"/>
  <c r="K287" i="12" l="1"/>
  <c r="N287" i="12"/>
  <c r="J287" i="12"/>
  <c r="M287" i="12" s="1"/>
  <c r="V294" i="12"/>
  <c r="W294" i="12" s="1"/>
  <c r="E294" i="12"/>
  <c r="I287" i="12"/>
  <c r="L287" i="12" s="1"/>
  <c r="O287" i="12" s="1"/>
  <c r="X290" i="11"/>
  <c r="F291" i="11" s="1"/>
  <c r="Y290" i="11"/>
  <c r="G291" i="11" s="1"/>
  <c r="O283" i="11"/>
  <c r="S277" i="10"/>
  <c r="Q277" i="10"/>
  <c r="B278" i="10" s="1"/>
  <c r="K290" i="1"/>
  <c r="N290" i="1"/>
  <c r="J290" i="1"/>
  <c r="M290" i="1" s="1"/>
  <c r="I290" i="1"/>
  <c r="L290" i="1" s="1"/>
  <c r="O290" i="1" s="1"/>
  <c r="Q290" i="1" s="1"/>
  <c r="V297" i="1"/>
  <c r="W297" i="1" s="1"/>
  <c r="E297" i="1"/>
  <c r="P290" i="1" l="1"/>
  <c r="R290" i="1" s="1"/>
  <c r="Q287" i="12"/>
  <c r="B288" i="12" s="1"/>
  <c r="Y294" i="12"/>
  <c r="G295" i="12" s="1"/>
  <c r="X294" i="12"/>
  <c r="F295" i="12" s="1"/>
  <c r="P287" i="12"/>
  <c r="R287" i="12" s="1"/>
  <c r="C288" i="12" s="1"/>
  <c r="S283" i="11"/>
  <c r="Q283" i="11"/>
  <c r="B284" i="11" s="1"/>
  <c r="U284" i="10"/>
  <c r="D278" i="10"/>
  <c r="I278" i="10" s="1"/>
  <c r="L278" i="10" s="1"/>
  <c r="B291" i="1"/>
  <c r="C291" i="1"/>
  <c r="Y297" i="1"/>
  <c r="G298" i="1" s="1"/>
  <c r="X297" i="1"/>
  <c r="F298" i="1" s="1"/>
  <c r="S287" i="12" l="1"/>
  <c r="U290" i="11"/>
  <c r="D284" i="11"/>
  <c r="K278" i="10"/>
  <c r="N278" i="10" s="1"/>
  <c r="O278" i="10" s="1"/>
  <c r="J278" i="10"/>
  <c r="M278" i="10" s="1"/>
  <c r="V285" i="10"/>
  <c r="W285" i="10" s="1"/>
  <c r="E285" i="10"/>
  <c r="S290" i="1"/>
  <c r="U297" i="1" s="1"/>
  <c r="D291" i="1" l="1"/>
  <c r="J291" i="1" s="1"/>
  <c r="M291" i="1" s="1"/>
  <c r="U294" i="12"/>
  <c r="D288" i="12"/>
  <c r="K284" i="11"/>
  <c r="N284" i="11" s="1"/>
  <c r="J284" i="11"/>
  <c r="M284" i="11" s="1"/>
  <c r="V291" i="11"/>
  <c r="W291" i="11" s="1"/>
  <c r="E291" i="11"/>
  <c r="I284" i="11"/>
  <c r="L284" i="11" s="1"/>
  <c r="Q278" i="10"/>
  <c r="B279" i="10" s="1"/>
  <c r="P278" i="10"/>
  <c r="R278" i="10" s="1"/>
  <c r="C279" i="10" s="1"/>
  <c r="X285" i="10"/>
  <c r="F286" i="10" s="1"/>
  <c r="Y285" i="10"/>
  <c r="G286" i="10" s="1"/>
  <c r="K291" i="1"/>
  <c r="N291" i="1" s="1"/>
  <c r="P291" i="1" s="1"/>
  <c r="R291" i="1" s="1"/>
  <c r="I291" i="1"/>
  <c r="L291" i="1" s="1"/>
  <c r="V298" i="1"/>
  <c r="W298" i="1" s="1"/>
  <c r="E298" i="1"/>
  <c r="K288" i="12" l="1"/>
  <c r="N288" i="12" s="1"/>
  <c r="I288" i="12"/>
  <c r="L288" i="12" s="1"/>
  <c r="J288" i="12"/>
  <c r="M288" i="12" s="1"/>
  <c r="V295" i="12"/>
  <c r="W295" i="12" s="1"/>
  <c r="E295" i="12"/>
  <c r="P284" i="11"/>
  <c r="R284" i="11" s="1"/>
  <c r="C285" i="11" s="1"/>
  <c r="O284" i="11"/>
  <c r="Y291" i="11"/>
  <c r="G292" i="11" s="1"/>
  <c r="X291" i="11"/>
  <c r="F292" i="11" s="1"/>
  <c r="S278" i="10"/>
  <c r="O291" i="1"/>
  <c r="Q291" i="1" s="1"/>
  <c r="C292" i="1"/>
  <c r="Y298" i="1"/>
  <c r="G299" i="1" s="1"/>
  <c r="X298" i="1"/>
  <c r="F299" i="1" s="1"/>
  <c r="O288" i="12" l="1"/>
  <c r="P288" i="12"/>
  <c r="R288" i="12" s="1"/>
  <c r="C289" i="12" s="1"/>
  <c r="X295" i="12"/>
  <c r="F296" i="12" s="1"/>
  <c r="Y295" i="12"/>
  <c r="G296" i="12" s="1"/>
  <c r="S284" i="11"/>
  <c r="Q284" i="11"/>
  <c r="B285" i="11" s="1"/>
  <c r="U285" i="10"/>
  <c r="D279" i="10"/>
  <c r="B292" i="1"/>
  <c r="S291" i="1"/>
  <c r="S288" i="12" l="1"/>
  <c r="Q288" i="12"/>
  <c r="B289" i="12" s="1"/>
  <c r="U291" i="11"/>
  <c r="D285" i="11"/>
  <c r="I285" i="11" s="1"/>
  <c r="L285" i="11" s="1"/>
  <c r="K279" i="10"/>
  <c r="N279" i="10" s="1"/>
  <c r="J279" i="10"/>
  <c r="M279" i="10" s="1"/>
  <c r="I279" i="10"/>
  <c r="L279" i="10" s="1"/>
  <c r="V286" i="10"/>
  <c r="W286" i="10" s="1"/>
  <c r="E286" i="10"/>
  <c r="U298" i="1"/>
  <c r="D292" i="1"/>
  <c r="U295" i="12" l="1"/>
  <c r="D289" i="12"/>
  <c r="J289" i="12" s="1"/>
  <c r="M289" i="12" s="1"/>
  <c r="K285" i="11"/>
  <c r="N285" i="11" s="1"/>
  <c r="O285" i="11" s="1"/>
  <c r="J285" i="11"/>
  <c r="M285" i="11" s="1"/>
  <c r="V292" i="11"/>
  <c r="W292" i="11" s="1"/>
  <c r="E292" i="11"/>
  <c r="O279" i="10"/>
  <c r="P279" i="10"/>
  <c r="R279" i="10" s="1"/>
  <c r="C280" i="10" s="1"/>
  <c r="X286" i="10"/>
  <c r="F287" i="10" s="1"/>
  <c r="Y286" i="10"/>
  <c r="G287" i="10" s="1"/>
  <c r="K292" i="1"/>
  <c r="N292" i="1"/>
  <c r="J292" i="1"/>
  <c r="M292" i="1" s="1"/>
  <c r="P292" i="1" s="1"/>
  <c r="R292" i="1" s="1"/>
  <c r="I292" i="1"/>
  <c r="L292" i="1" s="1"/>
  <c r="O292" i="1" s="1"/>
  <c r="Q292" i="1" s="1"/>
  <c r="V299" i="1"/>
  <c r="W299" i="1" s="1"/>
  <c r="E299" i="1"/>
  <c r="K289" i="12" l="1"/>
  <c r="N289" i="12" s="1"/>
  <c r="P289" i="12" s="1"/>
  <c r="R289" i="12" s="1"/>
  <c r="C290" i="12" s="1"/>
  <c r="V296" i="12"/>
  <c r="W296" i="12" s="1"/>
  <c r="E296" i="12"/>
  <c r="I289" i="12"/>
  <c r="L289" i="12" s="1"/>
  <c r="Q285" i="11"/>
  <c r="B286" i="11" s="1"/>
  <c r="P285" i="11"/>
  <c r="R285" i="11" s="1"/>
  <c r="C286" i="11" s="1"/>
  <c r="Y292" i="11"/>
  <c r="G293" i="11" s="1"/>
  <c r="X292" i="11"/>
  <c r="F293" i="11" s="1"/>
  <c r="S279" i="10"/>
  <c r="Q279" i="10"/>
  <c r="B280" i="10" s="1"/>
  <c r="Y299" i="1"/>
  <c r="G300" i="1" s="1"/>
  <c r="X299" i="1"/>
  <c r="F300" i="1" s="1"/>
  <c r="C293" i="1"/>
  <c r="O289" i="12" l="1"/>
  <c r="Y296" i="12"/>
  <c r="G297" i="12" s="1"/>
  <c r="X296" i="12"/>
  <c r="F297" i="12" s="1"/>
  <c r="S289" i="12"/>
  <c r="Q289" i="12"/>
  <c r="B290" i="12" s="1"/>
  <c r="S285" i="11"/>
  <c r="U286" i="10"/>
  <c r="D280" i="10"/>
  <c r="J280" i="10" s="1"/>
  <c r="M280" i="10" s="1"/>
  <c r="B293" i="1"/>
  <c r="S292" i="1"/>
  <c r="I280" i="10" l="1"/>
  <c r="L280" i="10" s="1"/>
  <c r="U296" i="12"/>
  <c r="D290" i="12"/>
  <c r="I290" i="12"/>
  <c r="L290" i="12" s="1"/>
  <c r="J290" i="12"/>
  <c r="M290" i="12" s="1"/>
  <c r="U292" i="11"/>
  <c r="D286" i="11"/>
  <c r="K280" i="10"/>
  <c r="N280" i="10" s="1"/>
  <c r="O280" i="10" s="1"/>
  <c r="V287" i="10"/>
  <c r="W287" i="10" s="1"/>
  <c r="E287" i="10"/>
  <c r="U299" i="1"/>
  <c r="D293" i="1"/>
  <c r="K290" i="12" l="1"/>
  <c r="N290" i="12" s="1"/>
  <c r="V297" i="12"/>
  <c r="W297" i="12" s="1"/>
  <c r="E297" i="12"/>
  <c r="K286" i="11"/>
  <c r="N286" i="11" s="1"/>
  <c r="I286" i="11"/>
  <c r="L286" i="11" s="1"/>
  <c r="J286" i="11"/>
  <c r="M286" i="11" s="1"/>
  <c r="V293" i="11"/>
  <c r="W293" i="11" s="1"/>
  <c r="E293" i="11"/>
  <c r="Q280" i="10"/>
  <c r="B281" i="10" s="1"/>
  <c r="P280" i="10"/>
  <c r="R280" i="10" s="1"/>
  <c r="C281" i="10" s="1"/>
  <c r="X287" i="10"/>
  <c r="F288" i="10" s="1"/>
  <c r="Y287" i="10"/>
  <c r="G288" i="10" s="1"/>
  <c r="K293" i="1"/>
  <c r="N293" i="1" s="1"/>
  <c r="J293" i="1"/>
  <c r="M293" i="1" s="1"/>
  <c r="I293" i="1"/>
  <c r="L293" i="1" s="1"/>
  <c r="V300" i="1"/>
  <c r="W300" i="1" s="1"/>
  <c r="E300" i="1"/>
  <c r="O290" i="12" l="1"/>
  <c r="P290" i="12"/>
  <c r="R290" i="12" s="1"/>
  <c r="C291" i="12" s="1"/>
  <c r="Y297" i="12"/>
  <c r="G298" i="12" s="1"/>
  <c r="X297" i="12"/>
  <c r="F298" i="12" s="1"/>
  <c r="O286" i="11"/>
  <c r="P286" i="11"/>
  <c r="R286" i="11" s="1"/>
  <c r="C287" i="11" s="1"/>
  <c r="Y293" i="11"/>
  <c r="G294" i="11" s="1"/>
  <c r="X293" i="11"/>
  <c r="F294" i="11" s="1"/>
  <c r="S280" i="10"/>
  <c r="O293" i="1"/>
  <c r="Q293" i="1" s="1"/>
  <c r="P293" i="1"/>
  <c r="R293" i="1" s="1"/>
  <c r="B294" i="1"/>
  <c r="Y300" i="1"/>
  <c r="G301" i="1" s="1"/>
  <c r="X300" i="1"/>
  <c r="F301" i="1" s="1"/>
  <c r="C294" i="1"/>
  <c r="S290" i="12" l="1"/>
  <c r="Q290" i="12"/>
  <c r="B291" i="12" s="1"/>
  <c r="S286" i="11"/>
  <c r="Q286" i="11"/>
  <c r="B287" i="11" s="1"/>
  <c r="U287" i="10"/>
  <c r="D281" i="10"/>
  <c r="S293" i="1"/>
  <c r="U297" i="12" l="1"/>
  <c r="D291" i="12"/>
  <c r="U293" i="11"/>
  <c r="D287" i="11"/>
  <c r="K281" i="10"/>
  <c r="N281" i="10" s="1"/>
  <c r="J281" i="10"/>
  <c r="M281" i="10" s="1"/>
  <c r="I281" i="10"/>
  <c r="L281" i="10" s="1"/>
  <c r="V288" i="10"/>
  <c r="W288" i="10" s="1"/>
  <c r="E288" i="10"/>
  <c r="U300" i="1"/>
  <c r="D294" i="1"/>
  <c r="K291" i="12" l="1"/>
  <c r="N291" i="12" s="1"/>
  <c r="J291" i="12"/>
  <c r="M291" i="12" s="1"/>
  <c r="V298" i="12"/>
  <c r="W298" i="12" s="1"/>
  <c r="E298" i="12"/>
  <c r="I291" i="12"/>
  <c r="L291" i="12" s="1"/>
  <c r="V294" i="11"/>
  <c r="W294" i="11" s="1"/>
  <c r="E294" i="11"/>
  <c r="K287" i="11"/>
  <c r="N287" i="11" s="1"/>
  <c r="J287" i="11"/>
  <c r="M287" i="11" s="1"/>
  <c r="I287" i="11"/>
  <c r="L287" i="11" s="1"/>
  <c r="O281" i="10"/>
  <c r="P281" i="10"/>
  <c r="R281" i="10" s="1"/>
  <c r="C282" i="10" s="1"/>
  <c r="X288" i="10"/>
  <c r="F289" i="10" s="1"/>
  <c r="Y288" i="10"/>
  <c r="G289" i="10" s="1"/>
  <c r="K294" i="1"/>
  <c r="N294" i="1"/>
  <c r="J294" i="1"/>
  <c r="M294" i="1" s="1"/>
  <c r="I294" i="1"/>
  <c r="L294" i="1" s="1"/>
  <c r="V301" i="1"/>
  <c r="W301" i="1" s="1"/>
  <c r="E301" i="1"/>
  <c r="O294" i="1" l="1"/>
  <c r="Q294" i="1" s="1"/>
  <c r="P294" i="1"/>
  <c r="R294" i="1" s="1"/>
  <c r="C295" i="1" s="1"/>
  <c r="P291" i="12"/>
  <c r="R291" i="12" s="1"/>
  <c r="C292" i="12" s="1"/>
  <c r="X298" i="12"/>
  <c r="F299" i="12" s="1"/>
  <c r="Y298" i="12"/>
  <c r="G299" i="12" s="1"/>
  <c r="O291" i="12"/>
  <c r="O287" i="11"/>
  <c r="P287" i="11"/>
  <c r="R287" i="11" s="1"/>
  <c r="C288" i="11" s="1"/>
  <c r="Y294" i="11"/>
  <c r="G295" i="11" s="1"/>
  <c r="X294" i="11"/>
  <c r="F295" i="11" s="1"/>
  <c r="Q281" i="10"/>
  <c r="B282" i="10" s="1"/>
  <c r="S281" i="10"/>
  <c r="X301" i="1"/>
  <c r="F302" i="1" s="1"/>
  <c r="Y301" i="1"/>
  <c r="G302" i="1" s="1"/>
  <c r="B295" i="1"/>
  <c r="S291" i="12" l="1"/>
  <c r="Q291" i="12"/>
  <c r="B292" i="12" s="1"/>
  <c r="S287" i="11"/>
  <c r="Q287" i="11"/>
  <c r="B288" i="11" s="1"/>
  <c r="U288" i="10"/>
  <c r="D282" i="10"/>
  <c r="I282" i="10" s="1"/>
  <c r="L282" i="10" s="1"/>
  <c r="J282" i="10"/>
  <c r="M282" i="10" s="1"/>
  <c r="S294" i="1"/>
  <c r="U301" i="1" s="1"/>
  <c r="U298" i="12" l="1"/>
  <c r="D292" i="12"/>
  <c r="U294" i="11"/>
  <c r="D288" i="11"/>
  <c r="I288" i="11" s="1"/>
  <c r="L288" i="11" s="1"/>
  <c r="K282" i="10"/>
  <c r="N282" i="10" s="1"/>
  <c r="V289" i="10"/>
  <c r="W289" i="10" s="1"/>
  <c r="E289" i="10"/>
  <c r="D295" i="1"/>
  <c r="V302" i="1"/>
  <c r="W302" i="1" s="1"/>
  <c r="E302" i="1"/>
  <c r="K292" i="12" l="1"/>
  <c r="N292" i="12"/>
  <c r="J292" i="12"/>
  <c r="M292" i="12" s="1"/>
  <c r="V299" i="12"/>
  <c r="W299" i="12" s="1"/>
  <c r="E299" i="12"/>
  <c r="I292" i="12"/>
  <c r="L292" i="12" s="1"/>
  <c r="O292" i="12" s="1"/>
  <c r="K288" i="11"/>
  <c r="N288" i="11" s="1"/>
  <c r="O288" i="11" s="1"/>
  <c r="J288" i="11"/>
  <c r="M288" i="11" s="1"/>
  <c r="V295" i="11"/>
  <c r="W295" i="11" s="1"/>
  <c r="E295" i="11"/>
  <c r="O282" i="10"/>
  <c r="P282" i="10"/>
  <c r="R282" i="10" s="1"/>
  <c r="C283" i="10" s="1"/>
  <c r="Y289" i="10"/>
  <c r="G290" i="10" s="1"/>
  <c r="X289" i="10"/>
  <c r="F290" i="10" s="1"/>
  <c r="K295" i="1"/>
  <c r="N295" i="1" s="1"/>
  <c r="I295" i="1"/>
  <c r="L295" i="1" s="1"/>
  <c r="J295" i="1"/>
  <c r="M295" i="1" s="1"/>
  <c r="X302" i="1"/>
  <c r="F303" i="1" s="1"/>
  <c r="Y302" i="1"/>
  <c r="G303" i="1" s="1"/>
  <c r="P292" i="12" l="1"/>
  <c r="R292" i="12" s="1"/>
  <c r="C293" i="12" s="1"/>
  <c r="Y299" i="12"/>
  <c r="G300" i="12" s="1"/>
  <c r="X299" i="12"/>
  <c r="F300" i="12" s="1"/>
  <c r="S292" i="12"/>
  <c r="Q292" i="12"/>
  <c r="B293" i="12" s="1"/>
  <c r="Q288" i="11"/>
  <c r="B289" i="11" s="1"/>
  <c r="P288" i="11"/>
  <c r="R288" i="11" s="1"/>
  <c r="C289" i="11" s="1"/>
  <c r="Y295" i="11"/>
  <c r="G296" i="11" s="1"/>
  <c r="X295" i="11"/>
  <c r="F296" i="11" s="1"/>
  <c r="S282" i="10"/>
  <c r="Q282" i="10"/>
  <c r="B283" i="10" s="1"/>
  <c r="P295" i="1"/>
  <c r="R295" i="1" s="1"/>
  <c r="C296" i="1" s="1"/>
  <c r="O295" i="1"/>
  <c r="Q295" i="1" s="1"/>
  <c r="B296" i="1" s="1"/>
  <c r="U299" i="12" l="1"/>
  <c r="D293" i="12"/>
  <c r="S288" i="11"/>
  <c r="U289" i="10"/>
  <c r="D283" i="10"/>
  <c r="I283" i="10" s="1"/>
  <c r="L283" i="10" s="1"/>
  <c r="J283" i="10"/>
  <c r="M283" i="10" s="1"/>
  <c r="S295" i="1"/>
  <c r="D296" i="1" s="1"/>
  <c r="U302" i="1"/>
  <c r="K293" i="12" l="1"/>
  <c r="N293" i="12" s="1"/>
  <c r="J293" i="12"/>
  <c r="M293" i="12" s="1"/>
  <c r="V300" i="12"/>
  <c r="W300" i="12" s="1"/>
  <c r="E300" i="12"/>
  <c r="I293" i="12"/>
  <c r="L293" i="12" s="1"/>
  <c r="U295" i="11"/>
  <c r="D289" i="11"/>
  <c r="K283" i="10"/>
  <c r="N283" i="10" s="1"/>
  <c r="V290" i="10"/>
  <c r="W290" i="10" s="1"/>
  <c r="E290" i="10"/>
  <c r="K296" i="1"/>
  <c r="N296" i="1"/>
  <c r="J296" i="1"/>
  <c r="M296" i="1" s="1"/>
  <c r="I296" i="1"/>
  <c r="L296" i="1" s="1"/>
  <c r="O296" i="1" s="1"/>
  <c r="Q296" i="1" s="1"/>
  <c r="V303" i="1"/>
  <c r="W303" i="1" s="1"/>
  <c r="E303" i="1"/>
  <c r="P293" i="12" l="1"/>
  <c r="R293" i="12" s="1"/>
  <c r="C294" i="12" s="1"/>
  <c r="Y300" i="12"/>
  <c r="G301" i="12" s="1"/>
  <c r="X300" i="12"/>
  <c r="F301" i="12" s="1"/>
  <c r="O293" i="12"/>
  <c r="K289" i="11"/>
  <c r="N289" i="11" s="1"/>
  <c r="J289" i="11"/>
  <c r="M289" i="11" s="1"/>
  <c r="I289" i="11"/>
  <c r="L289" i="11" s="1"/>
  <c r="V296" i="11"/>
  <c r="W296" i="11" s="1"/>
  <c r="E296" i="11"/>
  <c r="O283" i="10"/>
  <c r="P283" i="10"/>
  <c r="R283" i="10" s="1"/>
  <c r="C284" i="10" s="1"/>
  <c r="Y290" i="10"/>
  <c r="G291" i="10" s="1"/>
  <c r="X290" i="10"/>
  <c r="F291" i="10" s="1"/>
  <c r="P296" i="1"/>
  <c r="R296" i="1" s="1"/>
  <c r="C297" i="1" s="1"/>
  <c r="B297" i="1"/>
  <c r="X303" i="1"/>
  <c r="F304" i="1" s="1"/>
  <c r="Y303" i="1"/>
  <c r="G304" i="1" s="1"/>
  <c r="S293" i="12" l="1"/>
  <c r="Q293" i="12"/>
  <c r="B294" i="12" s="1"/>
  <c r="P289" i="11"/>
  <c r="R289" i="11" s="1"/>
  <c r="C290" i="11" s="1"/>
  <c r="O289" i="11"/>
  <c r="X296" i="11"/>
  <c r="F297" i="11" s="1"/>
  <c r="Y296" i="11"/>
  <c r="G297" i="11" s="1"/>
  <c r="S283" i="10"/>
  <c r="Q283" i="10"/>
  <c r="B284" i="10" s="1"/>
  <c r="S296" i="1"/>
  <c r="U303" i="1"/>
  <c r="D297" i="1"/>
  <c r="J297" i="1" s="1"/>
  <c r="M297" i="1" s="1"/>
  <c r="U300" i="12" l="1"/>
  <c r="D294" i="12"/>
  <c r="S289" i="11"/>
  <c r="Q289" i="11"/>
  <c r="B290" i="11" s="1"/>
  <c r="U290" i="10"/>
  <c r="D284" i="10"/>
  <c r="J284" i="10"/>
  <c r="M284" i="10" s="1"/>
  <c r="K297" i="1"/>
  <c r="N297" i="1" s="1"/>
  <c r="P297" i="1" s="1"/>
  <c r="R297" i="1" s="1"/>
  <c r="I297" i="1"/>
  <c r="L297" i="1" s="1"/>
  <c r="V304" i="1"/>
  <c r="W304" i="1" s="1"/>
  <c r="E304" i="1"/>
  <c r="K294" i="12" l="1"/>
  <c r="N294" i="12" s="1"/>
  <c r="V301" i="12"/>
  <c r="W301" i="12" s="1"/>
  <c r="E301" i="12"/>
  <c r="J294" i="12"/>
  <c r="M294" i="12" s="1"/>
  <c r="I294" i="12"/>
  <c r="L294" i="12" s="1"/>
  <c r="U296" i="11"/>
  <c r="D290" i="11"/>
  <c r="V291" i="10"/>
  <c r="W291" i="10" s="1"/>
  <c r="E291" i="10"/>
  <c r="K284" i="10"/>
  <c r="N284" i="10" s="1"/>
  <c r="P284" i="10" s="1"/>
  <c r="R284" i="10" s="1"/>
  <c r="C285" i="10" s="1"/>
  <c r="I284" i="10"/>
  <c r="L284" i="10" s="1"/>
  <c r="O297" i="1"/>
  <c r="Q297" i="1" s="1"/>
  <c r="C298" i="1"/>
  <c r="B298" i="1"/>
  <c r="X304" i="1"/>
  <c r="F305" i="1" s="1"/>
  <c r="Y304" i="1"/>
  <c r="G305" i="1" s="1"/>
  <c r="P294" i="12" l="1"/>
  <c r="R294" i="12" s="1"/>
  <c r="C295" i="12" s="1"/>
  <c r="O294" i="12"/>
  <c r="Y301" i="12"/>
  <c r="G302" i="12" s="1"/>
  <c r="X301" i="12"/>
  <c r="F302" i="12" s="1"/>
  <c r="K290" i="11"/>
  <c r="N290" i="11" s="1"/>
  <c r="V297" i="11"/>
  <c r="W297" i="11" s="1"/>
  <c r="E297" i="11"/>
  <c r="J290" i="11"/>
  <c r="M290" i="11" s="1"/>
  <c r="I290" i="11"/>
  <c r="L290" i="11" s="1"/>
  <c r="O284" i="10"/>
  <c r="X291" i="10"/>
  <c r="F292" i="10" s="1"/>
  <c r="Y291" i="10"/>
  <c r="G292" i="10" s="1"/>
  <c r="S297" i="1"/>
  <c r="U304" i="1" s="1"/>
  <c r="S294" i="12" l="1"/>
  <c r="Q294" i="12"/>
  <c r="B295" i="12" s="1"/>
  <c r="X297" i="11"/>
  <c r="F298" i="11" s="1"/>
  <c r="Y297" i="11"/>
  <c r="G298" i="11" s="1"/>
  <c r="P290" i="11"/>
  <c r="R290" i="11" s="1"/>
  <c r="C291" i="11" s="1"/>
  <c r="O290" i="11"/>
  <c r="Q284" i="10"/>
  <c r="B285" i="10" s="1"/>
  <c r="S284" i="10"/>
  <c r="D298" i="1"/>
  <c r="V305" i="1"/>
  <c r="W305" i="1" s="1"/>
  <c r="E305" i="1"/>
  <c r="U301" i="12" l="1"/>
  <c r="D295" i="12"/>
  <c r="I295" i="12" s="1"/>
  <c r="L295" i="12" s="1"/>
  <c r="S290" i="11"/>
  <c r="Q290" i="11"/>
  <c r="B291" i="11" s="1"/>
  <c r="U291" i="10"/>
  <c r="D285" i="10"/>
  <c r="I285" i="10"/>
  <c r="L285" i="10" s="1"/>
  <c r="J285" i="10"/>
  <c r="M285" i="10" s="1"/>
  <c r="K298" i="1"/>
  <c r="N298" i="1"/>
  <c r="I298" i="1"/>
  <c r="L298" i="1" s="1"/>
  <c r="J298" i="1"/>
  <c r="M298" i="1" s="1"/>
  <c r="P298" i="1" s="1"/>
  <c r="R298" i="1" s="1"/>
  <c r="C299" i="1" s="1"/>
  <c r="X305" i="1"/>
  <c r="F306" i="1" s="1"/>
  <c r="Y305" i="1"/>
  <c r="G306" i="1" s="1"/>
  <c r="K295" i="12" l="1"/>
  <c r="N295" i="12" s="1"/>
  <c r="O295" i="12" s="1"/>
  <c r="J295" i="12"/>
  <c r="M295" i="12" s="1"/>
  <c r="V302" i="12"/>
  <c r="W302" i="12" s="1"/>
  <c r="E302" i="12"/>
  <c r="U297" i="11"/>
  <c r="D291" i="11"/>
  <c r="K285" i="10"/>
  <c r="N285" i="10" s="1"/>
  <c r="V292" i="10"/>
  <c r="W292" i="10" s="1"/>
  <c r="E292" i="10"/>
  <c r="O298" i="1"/>
  <c r="Q298" i="1" s="1"/>
  <c r="B299" i="1" s="1"/>
  <c r="S298" i="1"/>
  <c r="U305" i="1" s="1"/>
  <c r="Q295" i="12" l="1"/>
  <c r="B296" i="12" s="1"/>
  <c r="P295" i="12"/>
  <c r="R295" i="12" s="1"/>
  <c r="C296" i="12" s="1"/>
  <c r="Y302" i="12"/>
  <c r="G303" i="12" s="1"/>
  <c r="X302" i="12"/>
  <c r="F303" i="12" s="1"/>
  <c r="K291" i="11"/>
  <c r="N291" i="11" s="1"/>
  <c r="J291" i="11"/>
  <c r="M291" i="11" s="1"/>
  <c r="V298" i="11"/>
  <c r="W298" i="11" s="1"/>
  <c r="E298" i="11"/>
  <c r="I291" i="11"/>
  <c r="L291" i="11" s="1"/>
  <c r="O285" i="10"/>
  <c r="P285" i="10"/>
  <c r="R285" i="10" s="1"/>
  <c r="C286" i="10" s="1"/>
  <c r="Y292" i="10"/>
  <c r="G293" i="10" s="1"/>
  <c r="X292" i="10"/>
  <c r="F293" i="10" s="1"/>
  <c r="D299" i="1"/>
  <c r="J299" i="1" s="1"/>
  <c r="M299" i="1" s="1"/>
  <c r="I299" i="1"/>
  <c r="L299" i="1" s="1"/>
  <c r="V306" i="1"/>
  <c r="W306" i="1" s="1"/>
  <c r="E306" i="1"/>
  <c r="S295" i="12" l="1"/>
  <c r="X298" i="11"/>
  <c r="F299" i="11" s="1"/>
  <c r="Y298" i="11"/>
  <c r="G299" i="11" s="1"/>
  <c r="O291" i="11"/>
  <c r="P291" i="11"/>
  <c r="R291" i="11" s="1"/>
  <c r="C292" i="11" s="1"/>
  <c r="S285" i="10"/>
  <c r="Q285" i="10"/>
  <c r="B286" i="10" s="1"/>
  <c r="K299" i="1"/>
  <c r="N299" i="1" s="1"/>
  <c r="Y306" i="1"/>
  <c r="G307" i="1" s="1"/>
  <c r="X306" i="1"/>
  <c r="F307" i="1" s="1"/>
  <c r="U302" i="12" l="1"/>
  <c r="D296" i="12"/>
  <c r="S291" i="11"/>
  <c r="Q291" i="11"/>
  <c r="B292" i="11" s="1"/>
  <c r="U292" i="10"/>
  <c r="D286" i="10"/>
  <c r="J286" i="10" s="1"/>
  <c r="M286" i="10" s="1"/>
  <c r="P299" i="1"/>
  <c r="R299" i="1" s="1"/>
  <c r="C300" i="1" s="1"/>
  <c r="O299" i="1"/>
  <c r="Q299" i="1" s="1"/>
  <c r="B300" i="1" s="1"/>
  <c r="S299" i="1" l="1"/>
  <c r="K296" i="12"/>
  <c r="N296" i="12"/>
  <c r="J296" i="12"/>
  <c r="M296" i="12" s="1"/>
  <c r="I296" i="12"/>
  <c r="L296" i="12" s="1"/>
  <c r="O296" i="12" s="1"/>
  <c r="V303" i="12"/>
  <c r="W303" i="12" s="1"/>
  <c r="E303" i="12"/>
  <c r="U298" i="11"/>
  <c r="D292" i="11"/>
  <c r="V293" i="10"/>
  <c r="W293" i="10" s="1"/>
  <c r="E293" i="10"/>
  <c r="K286" i="10"/>
  <c r="N286" i="10" s="1"/>
  <c r="P286" i="10" s="1"/>
  <c r="R286" i="10" s="1"/>
  <c r="C287" i="10" s="1"/>
  <c r="I286" i="10"/>
  <c r="L286" i="10" s="1"/>
  <c r="U306" i="1" l="1"/>
  <c r="D300" i="1"/>
  <c r="Q296" i="12"/>
  <c r="B297" i="12" s="1"/>
  <c r="P296" i="12"/>
  <c r="R296" i="12" s="1"/>
  <c r="C297" i="12" s="1"/>
  <c r="Y303" i="12"/>
  <c r="G304" i="12" s="1"/>
  <c r="X303" i="12"/>
  <c r="F304" i="12" s="1"/>
  <c r="K292" i="11"/>
  <c r="N292" i="11" s="1"/>
  <c r="J292" i="11"/>
  <c r="M292" i="11" s="1"/>
  <c r="I292" i="11"/>
  <c r="L292" i="11" s="1"/>
  <c r="V299" i="11"/>
  <c r="W299" i="11" s="1"/>
  <c r="E299" i="11"/>
  <c r="O286" i="10"/>
  <c r="Y293" i="10"/>
  <c r="G294" i="10" s="1"/>
  <c r="X293" i="10"/>
  <c r="F294" i="10" s="1"/>
  <c r="J300" i="1" l="1"/>
  <c r="M300" i="1" s="1"/>
  <c r="K300" i="1"/>
  <c r="N300" i="1" s="1"/>
  <c r="I300" i="1"/>
  <c r="L300" i="1" s="1"/>
  <c r="V307" i="1"/>
  <c r="W307" i="1" s="1"/>
  <c r="E307" i="1"/>
  <c r="P292" i="11"/>
  <c r="R292" i="11" s="1"/>
  <c r="C293" i="11" s="1"/>
  <c r="O292" i="11"/>
  <c r="S296" i="12"/>
  <c r="X299" i="11"/>
  <c r="F300" i="11" s="1"/>
  <c r="Y299" i="11"/>
  <c r="G300" i="11" s="1"/>
  <c r="S286" i="10"/>
  <c r="Q286" i="10"/>
  <c r="B287" i="10" s="1"/>
  <c r="Y307" i="1" l="1"/>
  <c r="G308" i="1" s="1"/>
  <c r="X307" i="1"/>
  <c r="F308" i="1" s="1"/>
  <c r="O300" i="1"/>
  <c r="P300" i="1"/>
  <c r="R300" i="1" s="1"/>
  <c r="C301" i="1" s="1"/>
  <c r="S292" i="11"/>
  <c r="U299" i="11" s="1"/>
  <c r="Q292" i="11"/>
  <c r="B293" i="11" s="1"/>
  <c r="U303" i="12"/>
  <c r="D297" i="12"/>
  <c r="U293" i="10"/>
  <c r="D287" i="10"/>
  <c r="D293" i="11" l="1"/>
  <c r="Q300" i="1"/>
  <c r="B301" i="1" s="1"/>
  <c r="S300" i="1"/>
  <c r="J293" i="11"/>
  <c r="M293" i="11" s="1"/>
  <c r="K297" i="12"/>
  <c r="N297" i="12"/>
  <c r="I297" i="12"/>
  <c r="L297" i="12" s="1"/>
  <c r="O297" i="12" s="1"/>
  <c r="J297" i="12"/>
  <c r="M297" i="12" s="1"/>
  <c r="P297" i="12" s="1"/>
  <c r="R297" i="12" s="1"/>
  <c r="C298" i="12" s="1"/>
  <c r="V304" i="12"/>
  <c r="W304" i="12" s="1"/>
  <c r="E304" i="12"/>
  <c r="K293" i="11"/>
  <c r="N293" i="11" s="1"/>
  <c r="V300" i="11"/>
  <c r="W300" i="11" s="1"/>
  <c r="E300" i="11"/>
  <c r="I293" i="11"/>
  <c r="L293" i="11" s="1"/>
  <c r="K287" i="10"/>
  <c r="N287" i="10" s="1"/>
  <c r="V294" i="10"/>
  <c r="W294" i="10" s="1"/>
  <c r="E294" i="10"/>
  <c r="J287" i="10"/>
  <c r="M287" i="10" s="1"/>
  <c r="I287" i="10"/>
  <c r="L287" i="10" s="1"/>
  <c r="D301" i="1" l="1"/>
  <c r="U307" i="1"/>
  <c r="P293" i="11"/>
  <c r="R293" i="11" s="1"/>
  <c r="C294" i="11" s="1"/>
  <c r="S297" i="12"/>
  <c r="Q297" i="12"/>
  <c r="B298" i="12" s="1"/>
  <c r="Y304" i="12"/>
  <c r="G305" i="12" s="1"/>
  <c r="X304" i="12"/>
  <c r="F305" i="12" s="1"/>
  <c r="Y300" i="11"/>
  <c r="G301" i="11" s="1"/>
  <c r="X300" i="11"/>
  <c r="F301" i="11" s="1"/>
  <c r="O293" i="11"/>
  <c r="O287" i="10"/>
  <c r="Y294" i="10"/>
  <c r="G295" i="10" s="1"/>
  <c r="X294" i="10"/>
  <c r="F295" i="10" s="1"/>
  <c r="P287" i="10"/>
  <c r="R287" i="10" s="1"/>
  <c r="C288" i="10" s="1"/>
  <c r="V308" i="1" l="1"/>
  <c r="W308" i="1" s="1"/>
  <c r="E308" i="1"/>
  <c r="K301" i="1"/>
  <c r="N301" i="1" s="1"/>
  <c r="I301" i="1"/>
  <c r="L301" i="1" s="1"/>
  <c r="J301" i="1"/>
  <c r="M301" i="1" s="1"/>
  <c r="U304" i="12"/>
  <c r="D298" i="12"/>
  <c r="J298" i="12" s="1"/>
  <c r="M298" i="12" s="1"/>
  <c r="Q293" i="11"/>
  <c r="B294" i="11" s="1"/>
  <c r="S293" i="11"/>
  <c r="S287" i="10"/>
  <c r="Q287" i="10"/>
  <c r="B288" i="10" s="1"/>
  <c r="P301" i="1" l="1"/>
  <c r="R301" i="1" s="1"/>
  <c r="C302" i="1" s="1"/>
  <c r="O301" i="1"/>
  <c r="X308" i="1"/>
  <c r="F309" i="1" s="1"/>
  <c r="Y308" i="1"/>
  <c r="G309" i="1" s="1"/>
  <c r="K298" i="12"/>
  <c r="N298" i="12"/>
  <c r="P298" i="12" s="1"/>
  <c r="R298" i="12" s="1"/>
  <c r="C299" i="12" s="1"/>
  <c r="V305" i="12"/>
  <c r="W305" i="12" s="1"/>
  <c r="E305" i="12"/>
  <c r="I298" i="12"/>
  <c r="L298" i="12" s="1"/>
  <c r="O298" i="12" s="1"/>
  <c r="U300" i="11"/>
  <c r="D294" i="11"/>
  <c r="J294" i="11" s="1"/>
  <c r="M294" i="11" s="1"/>
  <c r="U294" i="10"/>
  <c r="D288" i="10"/>
  <c r="Q301" i="1" l="1"/>
  <c r="B302" i="1" s="1"/>
  <c r="S301" i="1"/>
  <c r="I294" i="11"/>
  <c r="L294" i="11" s="1"/>
  <c r="S298" i="12"/>
  <c r="Q298" i="12"/>
  <c r="B299" i="12" s="1"/>
  <c r="Y305" i="12"/>
  <c r="G306" i="12" s="1"/>
  <c r="X305" i="12"/>
  <c r="F306" i="12" s="1"/>
  <c r="K294" i="11"/>
  <c r="N294" i="11" s="1"/>
  <c r="V301" i="11"/>
  <c r="W301" i="11" s="1"/>
  <c r="E301" i="11"/>
  <c r="K288" i="10"/>
  <c r="N288" i="10" s="1"/>
  <c r="J288" i="10"/>
  <c r="M288" i="10" s="1"/>
  <c r="V295" i="10"/>
  <c r="W295" i="10" s="1"/>
  <c r="E295" i="10"/>
  <c r="I288" i="10"/>
  <c r="L288" i="10" s="1"/>
  <c r="D302" i="1" l="1"/>
  <c r="U308" i="1"/>
  <c r="P288" i="10"/>
  <c r="R288" i="10" s="1"/>
  <c r="C289" i="10" s="1"/>
  <c r="O288" i="10"/>
  <c r="S288" i="10" s="1"/>
  <c r="U305" i="12"/>
  <c r="D299" i="12"/>
  <c r="J299" i="12" s="1"/>
  <c r="M299" i="12" s="1"/>
  <c r="O294" i="11"/>
  <c r="P294" i="11"/>
  <c r="R294" i="11" s="1"/>
  <c r="C295" i="11" s="1"/>
  <c r="Y301" i="11"/>
  <c r="G302" i="11" s="1"/>
  <c r="X301" i="11"/>
  <c r="F302" i="11" s="1"/>
  <c r="Q288" i="10"/>
  <c r="B289" i="10" s="1"/>
  <c r="Y295" i="10"/>
  <c r="G296" i="10" s="1"/>
  <c r="X295" i="10"/>
  <c r="F296" i="10" s="1"/>
  <c r="V309" i="1" l="1"/>
  <c r="W309" i="1" s="1"/>
  <c r="E309" i="1"/>
  <c r="I302" i="1"/>
  <c r="L302" i="1" s="1"/>
  <c r="O302" i="1" s="1"/>
  <c r="Q302" i="1" s="1"/>
  <c r="B303" i="1" s="1"/>
  <c r="J302" i="1"/>
  <c r="M302" i="1" s="1"/>
  <c r="K302" i="1"/>
  <c r="N302" i="1" s="1"/>
  <c r="K299" i="12"/>
  <c r="N299" i="12" s="1"/>
  <c r="P299" i="12" s="1"/>
  <c r="R299" i="12" s="1"/>
  <c r="C300" i="12" s="1"/>
  <c r="V306" i="12"/>
  <c r="W306" i="12" s="1"/>
  <c r="E306" i="12"/>
  <c r="I299" i="12"/>
  <c r="L299" i="12" s="1"/>
  <c r="S294" i="11"/>
  <c r="Q294" i="11"/>
  <c r="B295" i="11" s="1"/>
  <c r="U295" i="10"/>
  <c r="D289" i="10"/>
  <c r="P302" i="1" l="1"/>
  <c r="Y309" i="1"/>
  <c r="G310" i="1" s="1"/>
  <c r="X309" i="1"/>
  <c r="F310" i="1" s="1"/>
  <c r="X306" i="12"/>
  <c r="F307" i="12" s="1"/>
  <c r="Y306" i="12"/>
  <c r="G307" i="12" s="1"/>
  <c r="O299" i="12"/>
  <c r="U301" i="11"/>
  <c r="D295" i="11"/>
  <c r="K289" i="10"/>
  <c r="N289" i="10" s="1"/>
  <c r="J289" i="10"/>
  <c r="M289" i="10" s="1"/>
  <c r="V296" i="10"/>
  <c r="W296" i="10" s="1"/>
  <c r="E296" i="10"/>
  <c r="I289" i="10"/>
  <c r="L289" i="10" s="1"/>
  <c r="R302" i="1" l="1"/>
  <c r="C303" i="1" s="1"/>
  <c r="S302" i="1"/>
  <c r="S299" i="12"/>
  <c r="Q299" i="12"/>
  <c r="B300" i="12" s="1"/>
  <c r="K295" i="11"/>
  <c r="N295" i="11" s="1"/>
  <c r="J295" i="11"/>
  <c r="M295" i="11" s="1"/>
  <c r="V302" i="11"/>
  <c r="W302" i="11" s="1"/>
  <c r="E302" i="11"/>
  <c r="I295" i="11"/>
  <c r="L295" i="11" s="1"/>
  <c r="X296" i="10"/>
  <c r="F297" i="10" s="1"/>
  <c r="Y296" i="10"/>
  <c r="G297" i="10" s="1"/>
  <c r="P289" i="10"/>
  <c r="R289" i="10" s="1"/>
  <c r="C290" i="10" s="1"/>
  <c r="O289" i="10"/>
  <c r="U309" i="1" l="1"/>
  <c r="D303" i="1"/>
  <c r="U306" i="12"/>
  <c r="D300" i="12"/>
  <c r="P295" i="11"/>
  <c r="R295" i="11" s="1"/>
  <c r="C296" i="11" s="1"/>
  <c r="O295" i="11"/>
  <c r="X302" i="11"/>
  <c r="F303" i="11" s="1"/>
  <c r="Y302" i="11"/>
  <c r="G303" i="11" s="1"/>
  <c r="S289" i="10"/>
  <c r="Q289" i="10"/>
  <c r="B290" i="10" s="1"/>
  <c r="K303" i="1" l="1"/>
  <c r="N303" i="1" s="1"/>
  <c r="I303" i="1"/>
  <c r="L303" i="1" s="1"/>
  <c r="O303" i="1" s="1"/>
  <c r="J303" i="1"/>
  <c r="M303" i="1" s="1"/>
  <c r="P303" i="1" s="1"/>
  <c r="R303" i="1" s="1"/>
  <c r="C304" i="1" s="1"/>
  <c r="V310" i="1"/>
  <c r="W310" i="1" s="1"/>
  <c r="E310" i="1"/>
  <c r="K300" i="12"/>
  <c r="N300" i="12"/>
  <c r="V307" i="12"/>
  <c r="W307" i="12" s="1"/>
  <c r="E307" i="12"/>
  <c r="J300" i="12"/>
  <c r="M300" i="12" s="1"/>
  <c r="P300" i="12" s="1"/>
  <c r="R300" i="12" s="1"/>
  <c r="C301" i="12" s="1"/>
  <c r="I300" i="12"/>
  <c r="L300" i="12" s="1"/>
  <c r="O300" i="12" s="1"/>
  <c r="S295" i="11"/>
  <c r="Q295" i="11"/>
  <c r="B296" i="11" s="1"/>
  <c r="U296" i="10"/>
  <c r="D290" i="10"/>
  <c r="Y310" i="1" l="1"/>
  <c r="G311" i="1" s="1"/>
  <c r="X310" i="1"/>
  <c r="F311" i="1" s="1"/>
  <c r="Q303" i="1"/>
  <c r="B304" i="1" s="1"/>
  <c r="S303" i="1"/>
  <c r="X307" i="12"/>
  <c r="F308" i="12" s="1"/>
  <c r="Y307" i="12"/>
  <c r="G308" i="12" s="1"/>
  <c r="S300" i="12"/>
  <c r="Q300" i="12"/>
  <c r="B301" i="12" s="1"/>
  <c r="U302" i="11"/>
  <c r="D296" i="11"/>
  <c r="I296" i="11" s="1"/>
  <c r="L296" i="11" s="1"/>
  <c r="K290" i="10"/>
  <c r="N290" i="10" s="1"/>
  <c r="I290" i="10"/>
  <c r="L290" i="10" s="1"/>
  <c r="V297" i="10"/>
  <c r="W297" i="10" s="1"/>
  <c r="E297" i="10"/>
  <c r="J290" i="10"/>
  <c r="M290" i="10" s="1"/>
  <c r="D304" i="1" l="1"/>
  <c r="K304" i="1" s="1"/>
  <c r="N304" i="1" s="1"/>
  <c r="U310" i="1"/>
  <c r="P290" i="10"/>
  <c r="R290" i="10" s="1"/>
  <c r="C291" i="10" s="1"/>
  <c r="O290" i="10"/>
  <c r="S290" i="10" s="1"/>
  <c r="U307" i="12"/>
  <c r="D301" i="12"/>
  <c r="J296" i="11"/>
  <c r="M296" i="11" s="1"/>
  <c r="V303" i="11"/>
  <c r="W303" i="11" s="1"/>
  <c r="E303" i="11"/>
  <c r="K296" i="11"/>
  <c r="N296" i="11" s="1"/>
  <c r="O296" i="11" s="1"/>
  <c r="Y297" i="10"/>
  <c r="G298" i="10" s="1"/>
  <c r="X297" i="10"/>
  <c r="F298" i="10" s="1"/>
  <c r="Q290" i="10"/>
  <c r="B291" i="10" s="1"/>
  <c r="E311" i="1" l="1"/>
  <c r="V311" i="1"/>
  <c r="W311" i="1" s="1"/>
  <c r="J304" i="1"/>
  <c r="M304" i="1" s="1"/>
  <c r="P304" i="1" s="1"/>
  <c r="R304" i="1" s="1"/>
  <c r="C305" i="1" s="1"/>
  <c r="I304" i="1"/>
  <c r="L304" i="1" s="1"/>
  <c r="O304" i="1" s="1"/>
  <c r="V308" i="12"/>
  <c r="W308" i="12" s="1"/>
  <c r="E308" i="12"/>
  <c r="K301" i="12"/>
  <c r="N301" i="12" s="1"/>
  <c r="J301" i="12"/>
  <c r="M301" i="12" s="1"/>
  <c r="I301" i="12"/>
  <c r="L301" i="12" s="1"/>
  <c r="Q296" i="11"/>
  <c r="B297" i="11" s="1"/>
  <c r="P296" i="11"/>
  <c r="R296" i="11" s="1"/>
  <c r="C297" i="11" s="1"/>
  <c r="Y303" i="11"/>
  <c r="G304" i="11" s="1"/>
  <c r="X303" i="11"/>
  <c r="F304" i="11" s="1"/>
  <c r="U297" i="10"/>
  <c r="D291" i="10"/>
  <c r="J291" i="10"/>
  <c r="M291" i="10" s="1"/>
  <c r="X311" i="1" l="1"/>
  <c r="F312" i="1" s="1"/>
  <c r="Y311" i="1"/>
  <c r="G312" i="1" s="1"/>
  <c r="Q304" i="1"/>
  <c r="B305" i="1" s="1"/>
  <c r="S304" i="1"/>
  <c r="P301" i="12"/>
  <c r="R301" i="12" s="1"/>
  <c r="C302" i="12" s="1"/>
  <c r="O301" i="12"/>
  <c r="S301" i="12"/>
  <c r="Q301" i="12"/>
  <c r="B302" i="12" s="1"/>
  <c r="Y308" i="12"/>
  <c r="G309" i="12" s="1"/>
  <c r="X308" i="12"/>
  <c r="F309" i="12" s="1"/>
  <c r="S296" i="11"/>
  <c r="K291" i="10"/>
  <c r="N291" i="10" s="1"/>
  <c r="P291" i="10" s="1"/>
  <c r="R291" i="10" s="1"/>
  <c r="C292" i="10" s="1"/>
  <c r="V298" i="10"/>
  <c r="W298" i="10" s="1"/>
  <c r="E298" i="10"/>
  <c r="I291" i="10"/>
  <c r="L291" i="10" s="1"/>
  <c r="U311" i="1" l="1"/>
  <c r="D305" i="1"/>
  <c r="K305" i="1" s="1"/>
  <c r="N305" i="1" s="1"/>
  <c r="I305" i="1"/>
  <c r="L305" i="1" s="1"/>
  <c r="O305" i="1" s="1"/>
  <c r="Q305" i="1" s="1"/>
  <c r="B306" i="1" s="1"/>
  <c r="O291" i="10"/>
  <c r="U308" i="12"/>
  <c r="D302" i="12"/>
  <c r="U303" i="11"/>
  <c r="D297" i="11"/>
  <c r="X298" i="10"/>
  <c r="F299" i="10" s="1"/>
  <c r="Y298" i="10"/>
  <c r="G299" i="10" s="1"/>
  <c r="S291" i="10"/>
  <c r="Q291" i="10"/>
  <c r="B292" i="10" s="1"/>
  <c r="V312" i="1" l="1"/>
  <c r="W312" i="1" s="1"/>
  <c r="E312" i="1"/>
  <c r="J305" i="1"/>
  <c r="M305" i="1" s="1"/>
  <c r="P305" i="1" s="1"/>
  <c r="R305" i="1" s="1"/>
  <c r="C306" i="1" s="1"/>
  <c r="K302" i="12"/>
  <c r="N302" i="12"/>
  <c r="J302" i="12"/>
  <c r="M302" i="12" s="1"/>
  <c r="P302" i="12" s="1"/>
  <c r="R302" i="12" s="1"/>
  <c r="C303" i="12" s="1"/>
  <c r="I302" i="12"/>
  <c r="L302" i="12" s="1"/>
  <c r="V309" i="12"/>
  <c r="W309" i="12" s="1"/>
  <c r="E309" i="12"/>
  <c r="K297" i="11"/>
  <c r="N297" i="11" s="1"/>
  <c r="J297" i="11"/>
  <c r="M297" i="11" s="1"/>
  <c r="I297" i="11"/>
  <c r="L297" i="11" s="1"/>
  <c r="V304" i="11"/>
  <c r="W304" i="11" s="1"/>
  <c r="E304" i="11"/>
  <c r="U298" i="10"/>
  <c r="D292" i="10"/>
  <c r="I292" i="10"/>
  <c r="L292" i="10" s="1"/>
  <c r="J292" i="10"/>
  <c r="M292" i="10" s="1"/>
  <c r="S305" i="1" l="1"/>
  <c r="Y312" i="1"/>
  <c r="G313" i="1" s="1"/>
  <c r="X312" i="1"/>
  <c r="F313" i="1" s="1"/>
  <c r="O302" i="12"/>
  <c r="S302" i="12"/>
  <c r="Q302" i="12"/>
  <c r="B303" i="12" s="1"/>
  <c r="Y309" i="12"/>
  <c r="G310" i="12" s="1"/>
  <c r="X309" i="12"/>
  <c r="F310" i="12" s="1"/>
  <c r="O297" i="11"/>
  <c r="P297" i="11"/>
  <c r="R297" i="11" s="1"/>
  <c r="C298" i="11" s="1"/>
  <c r="Y304" i="11"/>
  <c r="G305" i="11" s="1"/>
  <c r="X304" i="11"/>
  <c r="F305" i="11" s="1"/>
  <c r="K292" i="10"/>
  <c r="N292" i="10"/>
  <c r="O292" i="10" s="1"/>
  <c r="V299" i="10"/>
  <c r="W299" i="10" s="1"/>
  <c r="E299" i="10"/>
  <c r="U312" i="1" l="1"/>
  <c r="D306" i="1"/>
  <c r="U309" i="12"/>
  <c r="D303" i="12"/>
  <c r="Q297" i="11"/>
  <c r="B298" i="11" s="1"/>
  <c r="S297" i="11"/>
  <c r="Q292" i="10"/>
  <c r="B293" i="10" s="1"/>
  <c r="P292" i="10"/>
  <c r="R292" i="10" s="1"/>
  <c r="C293" i="10" s="1"/>
  <c r="Y299" i="10"/>
  <c r="G300" i="10" s="1"/>
  <c r="X299" i="10"/>
  <c r="F300" i="10" s="1"/>
  <c r="K306" i="1" l="1"/>
  <c r="N306" i="1" s="1"/>
  <c r="I306" i="1"/>
  <c r="L306" i="1" s="1"/>
  <c r="O306" i="1" s="1"/>
  <c r="Q306" i="1" s="1"/>
  <c r="B307" i="1" s="1"/>
  <c r="J306" i="1"/>
  <c r="M306" i="1" s="1"/>
  <c r="P306" i="1" s="1"/>
  <c r="R306" i="1" s="1"/>
  <c r="C307" i="1" s="1"/>
  <c r="V313" i="1"/>
  <c r="W313" i="1" s="1"/>
  <c r="E313" i="1"/>
  <c r="K303" i="12"/>
  <c r="N303" i="12" s="1"/>
  <c r="I303" i="12"/>
  <c r="L303" i="12" s="1"/>
  <c r="V310" i="12"/>
  <c r="W310" i="12" s="1"/>
  <c r="E310" i="12"/>
  <c r="J303" i="12"/>
  <c r="M303" i="12" s="1"/>
  <c r="U304" i="11"/>
  <c r="D298" i="11"/>
  <c r="J298" i="11" s="1"/>
  <c r="M298" i="11" s="1"/>
  <c r="S292" i="10"/>
  <c r="S306" i="1"/>
  <c r="U313" i="1" s="1"/>
  <c r="Y313" i="1" l="1"/>
  <c r="G314" i="1" s="1"/>
  <c r="X313" i="1"/>
  <c r="F314" i="1" s="1"/>
  <c r="O303" i="12"/>
  <c r="Y310" i="12"/>
  <c r="G311" i="12" s="1"/>
  <c r="X310" i="12"/>
  <c r="F311" i="12" s="1"/>
  <c r="P303" i="12"/>
  <c r="R303" i="12" s="1"/>
  <c r="C304" i="12" s="1"/>
  <c r="V305" i="11"/>
  <c r="W305" i="11" s="1"/>
  <c r="E305" i="11"/>
  <c r="K298" i="11"/>
  <c r="N298" i="11" s="1"/>
  <c r="P298" i="11" s="1"/>
  <c r="R298" i="11" s="1"/>
  <c r="C299" i="11" s="1"/>
  <c r="I298" i="11"/>
  <c r="L298" i="11" s="1"/>
  <c r="U299" i="10"/>
  <c r="D293" i="10"/>
  <c r="D307" i="1"/>
  <c r="V314" i="1"/>
  <c r="W314" i="1" s="1"/>
  <c r="E314" i="1"/>
  <c r="S303" i="12" l="1"/>
  <c r="Q303" i="12"/>
  <c r="B304" i="12" s="1"/>
  <c r="O298" i="11"/>
  <c r="Y305" i="11"/>
  <c r="G306" i="11" s="1"/>
  <c r="X305" i="11"/>
  <c r="F306" i="11" s="1"/>
  <c r="K293" i="10"/>
  <c r="N293" i="10"/>
  <c r="J293" i="10"/>
  <c r="M293" i="10" s="1"/>
  <c r="I293" i="10"/>
  <c r="L293" i="10" s="1"/>
  <c r="V300" i="10"/>
  <c r="W300" i="10" s="1"/>
  <c r="E300" i="10"/>
  <c r="K307" i="1"/>
  <c r="N307" i="1" s="1"/>
  <c r="J307" i="1"/>
  <c r="M307" i="1" s="1"/>
  <c r="I307" i="1"/>
  <c r="L307" i="1" s="1"/>
  <c r="X314" i="1"/>
  <c r="F315" i="1" s="1"/>
  <c r="Y314" i="1"/>
  <c r="G315" i="1" s="1"/>
  <c r="P293" i="10" l="1"/>
  <c r="R293" i="10" s="1"/>
  <c r="C294" i="10" s="1"/>
  <c r="O293" i="10"/>
  <c r="U310" i="12"/>
  <c r="D304" i="12"/>
  <c r="J304" i="12"/>
  <c r="M304" i="12" s="1"/>
  <c r="S298" i="11"/>
  <c r="Q298" i="11"/>
  <c r="B299" i="11" s="1"/>
  <c r="S293" i="10"/>
  <c r="Q293" i="10"/>
  <c r="B294" i="10" s="1"/>
  <c r="Y300" i="10"/>
  <c r="G301" i="10" s="1"/>
  <c r="X300" i="10"/>
  <c r="F301" i="10" s="1"/>
  <c r="P307" i="1"/>
  <c r="R307" i="1" s="1"/>
  <c r="C308" i="1" s="1"/>
  <c r="O307" i="1"/>
  <c r="Q307" i="1" s="1"/>
  <c r="B308" i="1" s="1"/>
  <c r="S307" i="1"/>
  <c r="K304" i="12" l="1"/>
  <c r="N304" i="12" s="1"/>
  <c r="P304" i="12" s="1"/>
  <c r="R304" i="12" s="1"/>
  <c r="C305" i="12" s="1"/>
  <c r="I304" i="12"/>
  <c r="L304" i="12" s="1"/>
  <c r="V311" i="12"/>
  <c r="W311" i="12" s="1"/>
  <c r="E311" i="12"/>
  <c r="U305" i="11"/>
  <c r="D299" i="11"/>
  <c r="U300" i="10"/>
  <c r="D294" i="10"/>
  <c r="I294" i="10" s="1"/>
  <c r="L294" i="10" s="1"/>
  <c r="U314" i="1"/>
  <c r="D308" i="1"/>
  <c r="O304" i="12" l="1"/>
  <c r="X311" i="12"/>
  <c r="F312" i="12" s="1"/>
  <c r="Y311" i="12"/>
  <c r="G312" i="12" s="1"/>
  <c r="K299" i="11"/>
  <c r="N299" i="11" s="1"/>
  <c r="I299" i="11"/>
  <c r="L299" i="11" s="1"/>
  <c r="V306" i="11"/>
  <c r="W306" i="11" s="1"/>
  <c r="E306" i="11"/>
  <c r="J299" i="11"/>
  <c r="M299" i="11" s="1"/>
  <c r="K294" i="10"/>
  <c r="N294" i="10"/>
  <c r="O294" i="10" s="1"/>
  <c r="V301" i="10"/>
  <c r="W301" i="10" s="1"/>
  <c r="E301" i="10"/>
  <c r="J294" i="10"/>
  <c r="M294" i="10" s="1"/>
  <c r="P294" i="10" s="1"/>
  <c r="R294" i="10" s="1"/>
  <c r="C295" i="10" s="1"/>
  <c r="K308" i="1"/>
  <c r="N308" i="1" s="1"/>
  <c r="J308" i="1"/>
  <c r="M308" i="1" s="1"/>
  <c r="I308" i="1"/>
  <c r="L308" i="1" s="1"/>
  <c r="V315" i="1"/>
  <c r="W315" i="1" s="1"/>
  <c r="E315" i="1"/>
  <c r="S304" i="12" l="1"/>
  <c r="Q304" i="12"/>
  <c r="B305" i="12" s="1"/>
  <c r="P299" i="11"/>
  <c r="R299" i="11" s="1"/>
  <c r="C300" i="11" s="1"/>
  <c r="Y306" i="11"/>
  <c r="G307" i="11" s="1"/>
  <c r="X306" i="11"/>
  <c r="F307" i="11" s="1"/>
  <c r="O299" i="11"/>
  <c r="S294" i="10"/>
  <c r="Q294" i="10"/>
  <c r="B295" i="10" s="1"/>
  <c r="Y301" i="10"/>
  <c r="G302" i="10" s="1"/>
  <c r="X301" i="10"/>
  <c r="F302" i="10" s="1"/>
  <c r="O308" i="1"/>
  <c r="Q308" i="1" s="1"/>
  <c r="P308" i="1"/>
  <c r="R308" i="1" s="1"/>
  <c r="C309" i="1" s="1"/>
  <c r="B309" i="1"/>
  <c r="X315" i="1"/>
  <c r="F316" i="1" s="1"/>
  <c r="Y315" i="1"/>
  <c r="G316" i="1" s="1"/>
  <c r="U311" i="12" l="1"/>
  <c r="D305" i="12"/>
  <c r="I305" i="12" s="1"/>
  <c r="L305" i="12" s="1"/>
  <c r="S299" i="11"/>
  <c r="Q299" i="11"/>
  <c r="B300" i="11" s="1"/>
  <c r="U301" i="10"/>
  <c r="D295" i="10"/>
  <c r="S308" i="1"/>
  <c r="D309" i="1" s="1"/>
  <c r="U315" i="1"/>
  <c r="J305" i="12" l="1"/>
  <c r="M305" i="12" s="1"/>
  <c r="K305" i="12"/>
  <c r="N305" i="12" s="1"/>
  <c r="O305" i="12" s="1"/>
  <c r="V312" i="12"/>
  <c r="W312" i="12" s="1"/>
  <c r="E312" i="12"/>
  <c r="U306" i="11"/>
  <c r="D300" i="11"/>
  <c r="I300" i="11" s="1"/>
  <c r="L300" i="11" s="1"/>
  <c r="K295" i="10"/>
  <c r="N295" i="10"/>
  <c r="V302" i="10"/>
  <c r="W302" i="10" s="1"/>
  <c r="E302" i="10"/>
  <c r="J295" i="10"/>
  <c r="M295" i="10" s="1"/>
  <c r="I295" i="10"/>
  <c r="L295" i="10" s="1"/>
  <c r="K309" i="1"/>
  <c r="N309" i="1" s="1"/>
  <c r="J309" i="1"/>
  <c r="M309" i="1" s="1"/>
  <c r="I309" i="1"/>
  <c r="L309" i="1" s="1"/>
  <c r="V316" i="1"/>
  <c r="W316" i="1" s="1"/>
  <c r="E316" i="1"/>
  <c r="O309" i="1" l="1"/>
  <c r="Q309" i="1" s="1"/>
  <c r="O295" i="10"/>
  <c r="P295" i="10"/>
  <c r="R295" i="10" s="1"/>
  <c r="C296" i="10" s="1"/>
  <c r="Q305" i="12"/>
  <c r="B306" i="12" s="1"/>
  <c r="P305" i="12"/>
  <c r="R305" i="12" s="1"/>
  <c r="C306" i="12" s="1"/>
  <c r="X312" i="12"/>
  <c r="F313" i="12" s="1"/>
  <c r="Y312" i="12"/>
  <c r="G313" i="12" s="1"/>
  <c r="V307" i="11"/>
  <c r="W307" i="11" s="1"/>
  <c r="E307" i="11"/>
  <c r="J300" i="11"/>
  <c r="M300" i="11" s="1"/>
  <c r="K300" i="11"/>
  <c r="N300" i="11" s="1"/>
  <c r="O300" i="11" s="1"/>
  <c r="Q295" i="10"/>
  <c r="B296" i="10" s="1"/>
  <c r="Y302" i="10"/>
  <c r="G303" i="10" s="1"/>
  <c r="X302" i="10"/>
  <c r="F303" i="10" s="1"/>
  <c r="P309" i="1"/>
  <c r="R309" i="1" s="1"/>
  <c r="C310" i="1" s="1"/>
  <c r="B310" i="1"/>
  <c r="Y316" i="1"/>
  <c r="G317" i="1" s="1"/>
  <c r="X316" i="1"/>
  <c r="F317" i="1" s="1"/>
  <c r="S295" i="10" l="1"/>
  <c r="S305" i="12"/>
  <c r="Q300" i="11"/>
  <c r="B301" i="11" s="1"/>
  <c r="X307" i="11"/>
  <c r="F308" i="11" s="1"/>
  <c r="Y307" i="11"/>
  <c r="G308" i="11" s="1"/>
  <c r="P300" i="11"/>
  <c r="R300" i="11" s="1"/>
  <c r="C301" i="11" s="1"/>
  <c r="U302" i="10"/>
  <c r="D296" i="10"/>
  <c r="S309" i="1"/>
  <c r="U312" i="12" l="1"/>
  <c r="D306" i="12"/>
  <c r="S300" i="11"/>
  <c r="K296" i="10"/>
  <c r="N296" i="10" s="1"/>
  <c r="J296" i="10"/>
  <c r="M296" i="10" s="1"/>
  <c r="V303" i="10"/>
  <c r="W303" i="10" s="1"/>
  <c r="E303" i="10"/>
  <c r="I296" i="10"/>
  <c r="L296" i="10" s="1"/>
  <c r="U316" i="1"/>
  <c r="D310" i="1"/>
  <c r="O296" i="10" l="1"/>
  <c r="K306" i="12"/>
  <c r="N306" i="12" s="1"/>
  <c r="J306" i="12"/>
  <c r="M306" i="12" s="1"/>
  <c r="I306" i="12"/>
  <c r="L306" i="12" s="1"/>
  <c r="V313" i="12"/>
  <c r="W313" i="12" s="1"/>
  <c r="E313" i="12"/>
  <c r="U307" i="11"/>
  <c r="D301" i="11"/>
  <c r="Q296" i="10"/>
  <c r="B297" i="10" s="1"/>
  <c r="P296" i="10"/>
  <c r="R296" i="10" s="1"/>
  <c r="C297" i="10" s="1"/>
  <c r="Y303" i="10"/>
  <c r="G304" i="10" s="1"/>
  <c r="X303" i="10"/>
  <c r="F304" i="10" s="1"/>
  <c r="K310" i="1"/>
  <c r="N310" i="1" s="1"/>
  <c r="I310" i="1"/>
  <c r="L310" i="1" s="1"/>
  <c r="J310" i="1"/>
  <c r="M310" i="1" s="1"/>
  <c r="V317" i="1"/>
  <c r="W317" i="1" s="1"/>
  <c r="E317" i="1"/>
  <c r="O306" i="12" l="1"/>
  <c r="P306" i="12"/>
  <c r="R306" i="12" s="1"/>
  <c r="C307" i="12" s="1"/>
  <c r="Q306" i="12"/>
  <c r="B307" i="12" s="1"/>
  <c r="Y313" i="12"/>
  <c r="G314" i="12" s="1"/>
  <c r="X313" i="12"/>
  <c r="F314" i="12" s="1"/>
  <c r="K301" i="11"/>
  <c r="N301" i="11" s="1"/>
  <c r="J301" i="11"/>
  <c r="M301" i="11" s="1"/>
  <c r="I301" i="11"/>
  <c r="L301" i="11" s="1"/>
  <c r="V308" i="11"/>
  <c r="W308" i="11" s="1"/>
  <c r="E308" i="11"/>
  <c r="S296" i="10"/>
  <c r="P310" i="1"/>
  <c r="R310" i="1" s="1"/>
  <c r="O310" i="1"/>
  <c r="Q310" i="1" s="1"/>
  <c r="B311" i="1" s="1"/>
  <c r="C311" i="1"/>
  <c r="X317" i="1"/>
  <c r="F318" i="1" s="1"/>
  <c r="Y317" i="1"/>
  <c r="G318" i="1" s="1"/>
  <c r="S306" i="12" l="1"/>
  <c r="U313" i="12"/>
  <c r="D307" i="12"/>
  <c r="O301" i="11"/>
  <c r="P301" i="11"/>
  <c r="R301" i="11" s="1"/>
  <c r="C302" i="11" s="1"/>
  <c r="Y308" i="11"/>
  <c r="G309" i="11" s="1"/>
  <c r="X308" i="11"/>
  <c r="F309" i="11" s="1"/>
  <c r="U303" i="10"/>
  <c r="D297" i="10"/>
  <c r="S310" i="1"/>
  <c r="D311" i="1" s="1"/>
  <c r="J311" i="1" s="1"/>
  <c r="M311" i="1" s="1"/>
  <c r="V314" i="12" l="1"/>
  <c r="W314" i="12" s="1"/>
  <c r="E314" i="12"/>
  <c r="K307" i="12"/>
  <c r="N307" i="12" s="1"/>
  <c r="J307" i="12"/>
  <c r="M307" i="12" s="1"/>
  <c r="I307" i="12"/>
  <c r="L307" i="12" s="1"/>
  <c r="S301" i="11"/>
  <c r="Q301" i="11"/>
  <c r="B302" i="11" s="1"/>
  <c r="K297" i="10"/>
  <c r="N297" i="10" s="1"/>
  <c r="J297" i="10"/>
  <c r="M297" i="10" s="1"/>
  <c r="I297" i="10"/>
  <c r="L297" i="10" s="1"/>
  <c r="V304" i="10"/>
  <c r="W304" i="10" s="1"/>
  <c r="E304" i="10"/>
  <c r="K311" i="1"/>
  <c r="N311" i="1" s="1"/>
  <c r="P311" i="1" s="1"/>
  <c r="R311" i="1" s="1"/>
  <c r="I311" i="1"/>
  <c r="L311" i="1" s="1"/>
  <c r="U317" i="1"/>
  <c r="E318" i="1" s="1"/>
  <c r="V318" i="1" l="1"/>
  <c r="W318" i="1" s="1"/>
  <c r="O297" i="10"/>
  <c r="P297" i="10"/>
  <c r="R297" i="10" s="1"/>
  <c r="C298" i="10" s="1"/>
  <c r="P307" i="12"/>
  <c r="R307" i="12" s="1"/>
  <c r="C308" i="12" s="1"/>
  <c r="O307" i="12"/>
  <c r="S307" i="12" s="1"/>
  <c r="Y314" i="12"/>
  <c r="G315" i="12" s="1"/>
  <c r="X314" i="12"/>
  <c r="F315" i="12" s="1"/>
  <c r="U308" i="11"/>
  <c r="D302" i="11"/>
  <c r="Q297" i="10"/>
  <c r="B298" i="10" s="1"/>
  <c r="Y304" i="10"/>
  <c r="G305" i="10" s="1"/>
  <c r="X304" i="10"/>
  <c r="F305" i="10" s="1"/>
  <c r="O311" i="1"/>
  <c r="Q311" i="1" s="1"/>
  <c r="B312" i="1"/>
  <c r="C312" i="1"/>
  <c r="Y318" i="1"/>
  <c r="G319" i="1" s="1"/>
  <c r="X318" i="1"/>
  <c r="F319" i="1" s="1"/>
  <c r="S297" i="10" l="1"/>
  <c r="Q307" i="12"/>
  <c r="B308" i="12" s="1"/>
  <c r="U314" i="12"/>
  <c r="D308" i="12"/>
  <c r="K302" i="11"/>
  <c r="N302" i="11" s="1"/>
  <c r="V309" i="11"/>
  <c r="W309" i="11" s="1"/>
  <c r="E309" i="11"/>
  <c r="I302" i="11"/>
  <c r="L302" i="11" s="1"/>
  <c r="J302" i="11"/>
  <c r="M302" i="11" s="1"/>
  <c r="U304" i="10"/>
  <c r="D298" i="10"/>
  <c r="S311" i="1"/>
  <c r="U318" i="1" s="1"/>
  <c r="K308" i="12" l="1"/>
  <c r="N308" i="12" s="1"/>
  <c r="J308" i="12"/>
  <c r="M308" i="12" s="1"/>
  <c r="V315" i="12"/>
  <c r="W315" i="12" s="1"/>
  <c r="E315" i="12"/>
  <c r="I308" i="12"/>
  <c r="L308" i="12" s="1"/>
  <c r="O302" i="11"/>
  <c r="P302" i="11"/>
  <c r="R302" i="11" s="1"/>
  <c r="C303" i="11" s="1"/>
  <c r="Y309" i="11"/>
  <c r="G310" i="11" s="1"/>
  <c r="X309" i="11"/>
  <c r="F310" i="11" s="1"/>
  <c r="K298" i="10"/>
  <c r="N298" i="10"/>
  <c r="J298" i="10"/>
  <c r="M298" i="10" s="1"/>
  <c r="P298" i="10" s="1"/>
  <c r="R298" i="10" s="1"/>
  <c r="C299" i="10" s="1"/>
  <c r="V305" i="10"/>
  <c r="W305" i="10" s="1"/>
  <c r="E305" i="10"/>
  <c r="I298" i="10"/>
  <c r="L298" i="10" s="1"/>
  <c r="O298" i="10" s="1"/>
  <c r="D312" i="1"/>
  <c r="V319" i="1"/>
  <c r="W319" i="1" s="1"/>
  <c r="E319" i="1"/>
  <c r="P308" i="12" l="1"/>
  <c r="R308" i="12" s="1"/>
  <c r="C309" i="12" s="1"/>
  <c r="O308" i="12"/>
  <c r="Y315" i="12"/>
  <c r="G316" i="12" s="1"/>
  <c r="X315" i="12"/>
  <c r="F316" i="12" s="1"/>
  <c r="S302" i="11"/>
  <c r="Q302" i="11"/>
  <c r="B303" i="11" s="1"/>
  <c r="S298" i="10"/>
  <c r="Q298" i="10"/>
  <c r="B299" i="10" s="1"/>
  <c r="Y305" i="10"/>
  <c r="G306" i="10" s="1"/>
  <c r="X305" i="10"/>
  <c r="F306" i="10" s="1"/>
  <c r="K312" i="1"/>
  <c r="N312" i="1" s="1"/>
  <c r="I312" i="1"/>
  <c r="L312" i="1" s="1"/>
  <c r="J312" i="1"/>
  <c r="M312" i="1" s="1"/>
  <c r="Y319" i="1"/>
  <c r="G320" i="1" s="1"/>
  <c r="X319" i="1"/>
  <c r="F320" i="1" s="1"/>
  <c r="S308" i="12" l="1"/>
  <c r="Q308" i="12"/>
  <c r="B309" i="12" s="1"/>
  <c r="U309" i="11"/>
  <c r="D303" i="11"/>
  <c r="I303" i="11" s="1"/>
  <c r="L303" i="11" s="1"/>
  <c r="U305" i="10"/>
  <c r="D299" i="10"/>
  <c r="P312" i="1"/>
  <c r="R312" i="1" s="1"/>
  <c r="C313" i="1" s="1"/>
  <c r="O312" i="1"/>
  <c r="Q312" i="1" s="1"/>
  <c r="B313" i="1" s="1"/>
  <c r="J303" i="11" l="1"/>
  <c r="M303" i="11" s="1"/>
  <c r="U315" i="12"/>
  <c r="D309" i="12"/>
  <c r="K303" i="11"/>
  <c r="N303" i="11" s="1"/>
  <c r="V310" i="11"/>
  <c r="W310" i="11" s="1"/>
  <c r="E310" i="11"/>
  <c r="K299" i="10"/>
  <c r="N299" i="10" s="1"/>
  <c r="V306" i="10"/>
  <c r="W306" i="10" s="1"/>
  <c r="E306" i="10"/>
  <c r="J299" i="10"/>
  <c r="M299" i="10" s="1"/>
  <c r="I299" i="10"/>
  <c r="L299" i="10" s="1"/>
  <c r="S312" i="1"/>
  <c r="U319" i="1" s="1"/>
  <c r="D313" i="1"/>
  <c r="O299" i="10" l="1"/>
  <c r="P299" i="10"/>
  <c r="R299" i="10" s="1"/>
  <c r="C300" i="10" s="1"/>
  <c r="K309" i="12"/>
  <c r="N309" i="12"/>
  <c r="J309" i="12"/>
  <c r="M309" i="12" s="1"/>
  <c r="P309" i="12" s="1"/>
  <c r="R309" i="12" s="1"/>
  <c r="C310" i="12" s="1"/>
  <c r="V316" i="12"/>
  <c r="W316" i="12" s="1"/>
  <c r="E316" i="12"/>
  <c r="I309" i="12"/>
  <c r="L309" i="12" s="1"/>
  <c r="O309" i="12" s="1"/>
  <c r="O303" i="11"/>
  <c r="P303" i="11"/>
  <c r="R303" i="11" s="1"/>
  <c r="C304" i="11" s="1"/>
  <c r="X310" i="11"/>
  <c r="F311" i="11" s="1"/>
  <c r="Y310" i="11"/>
  <c r="G311" i="11" s="1"/>
  <c r="X306" i="10"/>
  <c r="F307" i="10" s="1"/>
  <c r="Y306" i="10"/>
  <c r="G307" i="10" s="1"/>
  <c r="Q299" i="10"/>
  <c r="B300" i="10" s="1"/>
  <c r="K313" i="1"/>
  <c r="N313" i="1" s="1"/>
  <c r="J313" i="1"/>
  <c r="M313" i="1" s="1"/>
  <c r="I313" i="1"/>
  <c r="L313" i="1" s="1"/>
  <c r="V320" i="1"/>
  <c r="W320" i="1" s="1"/>
  <c r="E320" i="1"/>
  <c r="S299" i="10" l="1"/>
  <c r="Y316" i="12"/>
  <c r="G317" i="12" s="1"/>
  <c r="X316" i="12"/>
  <c r="F317" i="12" s="1"/>
  <c r="S309" i="12"/>
  <c r="Q309" i="12"/>
  <c r="B310" i="12" s="1"/>
  <c r="S303" i="11"/>
  <c r="Q303" i="11"/>
  <c r="B304" i="11" s="1"/>
  <c r="U306" i="10"/>
  <c r="D300" i="10"/>
  <c r="P313" i="1"/>
  <c r="R313" i="1" s="1"/>
  <c r="O313" i="1"/>
  <c r="Q313" i="1" s="1"/>
  <c r="B314" i="1" s="1"/>
  <c r="C314" i="1"/>
  <c r="Y320" i="1"/>
  <c r="G321" i="1" s="1"/>
  <c r="X320" i="1"/>
  <c r="F321" i="1" s="1"/>
  <c r="U316" i="12" l="1"/>
  <c r="D310" i="12"/>
  <c r="J310" i="12" s="1"/>
  <c r="M310" i="12" s="1"/>
  <c r="U310" i="11"/>
  <c r="D304" i="11"/>
  <c r="V307" i="10"/>
  <c r="W307" i="10" s="1"/>
  <c r="E307" i="10"/>
  <c r="K300" i="10"/>
  <c r="N300" i="10" s="1"/>
  <c r="J300" i="10"/>
  <c r="M300" i="10" s="1"/>
  <c r="I300" i="10"/>
  <c r="L300" i="10" s="1"/>
  <c r="S313" i="1"/>
  <c r="P300" i="10" l="1"/>
  <c r="R300" i="10" s="1"/>
  <c r="C301" i="10" s="1"/>
  <c r="O300" i="10"/>
  <c r="K310" i="12"/>
  <c r="N310" i="12" s="1"/>
  <c r="P310" i="12" s="1"/>
  <c r="R310" i="12" s="1"/>
  <c r="C311" i="12" s="1"/>
  <c r="V317" i="12"/>
  <c r="W317" i="12" s="1"/>
  <c r="E317" i="12"/>
  <c r="I310" i="12"/>
  <c r="L310" i="12" s="1"/>
  <c r="K304" i="11"/>
  <c r="N304" i="11" s="1"/>
  <c r="I304" i="11"/>
  <c r="L304" i="11" s="1"/>
  <c r="J304" i="11"/>
  <c r="M304" i="11" s="1"/>
  <c r="V311" i="11"/>
  <c r="W311" i="11" s="1"/>
  <c r="E311" i="11"/>
  <c r="S300" i="10"/>
  <c r="Q300" i="10"/>
  <c r="B301" i="10" s="1"/>
  <c r="Y307" i="10"/>
  <c r="G308" i="10" s="1"/>
  <c r="X307" i="10"/>
  <c r="F308" i="10" s="1"/>
  <c r="U320" i="1"/>
  <c r="D314" i="1"/>
  <c r="Y317" i="12" l="1"/>
  <c r="G318" i="12" s="1"/>
  <c r="X317" i="12"/>
  <c r="F318" i="12" s="1"/>
  <c r="O310" i="12"/>
  <c r="P304" i="11"/>
  <c r="R304" i="11" s="1"/>
  <c r="C305" i="11" s="1"/>
  <c r="O304" i="11"/>
  <c r="X311" i="11"/>
  <c r="F312" i="11" s="1"/>
  <c r="Y311" i="11"/>
  <c r="G312" i="11" s="1"/>
  <c r="U307" i="10"/>
  <c r="D301" i="10"/>
  <c r="K314" i="1"/>
  <c r="N314" i="1" s="1"/>
  <c r="I314" i="1"/>
  <c r="L314" i="1" s="1"/>
  <c r="J314" i="1"/>
  <c r="M314" i="1" s="1"/>
  <c r="V321" i="1"/>
  <c r="W321" i="1" s="1"/>
  <c r="E321" i="1"/>
  <c r="S310" i="12" l="1"/>
  <c r="Q310" i="12"/>
  <c r="B311" i="12" s="1"/>
  <c r="S304" i="11"/>
  <c r="Q304" i="11"/>
  <c r="B305" i="11" s="1"/>
  <c r="K301" i="10"/>
  <c r="N301" i="10"/>
  <c r="J301" i="10"/>
  <c r="M301" i="10" s="1"/>
  <c r="V308" i="10"/>
  <c r="W308" i="10" s="1"/>
  <c r="E308" i="10"/>
  <c r="I301" i="10"/>
  <c r="L301" i="10" s="1"/>
  <c r="P314" i="1"/>
  <c r="R314" i="1" s="1"/>
  <c r="O314" i="1"/>
  <c r="Q314" i="1" s="1"/>
  <c r="B315" i="1" s="1"/>
  <c r="C315" i="1"/>
  <c r="X321" i="1"/>
  <c r="F322" i="1" s="1"/>
  <c r="Y321" i="1"/>
  <c r="G322" i="1" s="1"/>
  <c r="O301" i="10" l="1"/>
  <c r="P301" i="10"/>
  <c r="R301" i="10" s="1"/>
  <c r="C302" i="10" s="1"/>
  <c r="U317" i="12"/>
  <c r="D311" i="12"/>
  <c r="I311" i="12" s="1"/>
  <c r="L311" i="12" s="1"/>
  <c r="U311" i="11"/>
  <c r="D305" i="11"/>
  <c r="I305" i="11" s="1"/>
  <c r="L305" i="11" s="1"/>
  <c r="Q301" i="10"/>
  <c r="B302" i="10" s="1"/>
  <c r="X308" i="10"/>
  <c r="F309" i="10" s="1"/>
  <c r="Y308" i="10"/>
  <c r="G309" i="10" s="1"/>
  <c r="S314" i="1"/>
  <c r="U321" i="1" s="1"/>
  <c r="J311" i="12" l="1"/>
  <c r="M311" i="12" s="1"/>
  <c r="S301" i="10"/>
  <c r="K311" i="12"/>
  <c r="N311" i="12" s="1"/>
  <c r="V318" i="12"/>
  <c r="W318" i="12" s="1"/>
  <c r="E318" i="12"/>
  <c r="V312" i="11"/>
  <c r="W312" i="11" s="1"/>
  <c r="E312" i="11"/>
  <c r="K305" i="11"/>
  <c r="N305" i="11" s="1"/>
  <c r="O305" i="11" s="1"/>
  <c r="J305" i="11"/>
  <c r="M305" i="11" s="1"/>
  <c r="U308" i="10"/>
  <c r="D302" i="10"/>
  <c r="I302" i="10" s="1"/>
  <c r="L302" i="10" s="1"/>
  <c r="D315" i="1"/>
  <c r="V322" i="1"/>
  <c r="W322" i="1" s="1"/>
  <c r="E322" i="1"/>
  <c r="O311" i="12" l="1"/>
  <c r="P311" i="12"/>
  <c r="R311" i="12" s="1"/>
  <c r="C312" i="12" s="1"/>
  <c r="Y318" i="12"/>
  <c r="G319" i="12" s="1"/>
  <c r="X318" i="12"/>
  <c r="F319" i="12" s="1"/>
  <c r="Q305" i="11"/>
  <c r="B306" i="11" s="1"/>
  <c r="Y312" i="11"/>
  <c r="G313" i="11" s="1"/>
  <c r="X312" i="11"/>
  <c r="F313" i="11" s="1"/>
  <c r="P305" i="11"/>
  <c r="R305" i="11" s="1"/>
  <c r="C306" i="11" s="1"/>
  <c r="K302" i="10"/>
  <c r="N302" i="10" s="1"/>
  <c r="O302" i="10" s="1"/>
  <c r="J302" i="10"/>
  <c r="M302" i="10" s="1"/>
  <c r="V309" i="10"/>
  <c r="W309" i="10" s="1"/>
  <c r="E309" i="10"/>
  <c r="K315" i="1"/>
  <c r="N315" i="1" s="1"/>
  <c r="I315" i="1"/>
  <c r="L315" i="1" s="1"/>
  <c r="J315" i="1"/>
  <c r="M315" i="1" s="1"/>
  <c r="X322" i="1"/>
  <c r="F323" i="1" s="1"/>
  <c r="Y322" i="1"/>
  <c r="G323" i="1" s="1"/>
  <c r="S311" i="12" l="1"/>
  <c r="Q311" i="12"/>
  <c r="B312" i="12" s="1"/>
  <c r="S305" i="11"/>
  <c r="Q302" i="10"/>
  <c r="B303" i="10" s="1"/>
  <c r="P302" i="10"/>
  <c r="R302" i="10" s="1"/>
  <c r="C303" i="10" s="1"/>
  <c r="Y309" i="10"/>
  <c r="G310" i="10" s="1"/>
  <c r="X309" i="10"/>
  <c r="F310" i="10" s="1"/>
  <c r="O315" i="1"/>
  <c r="Q315" i="1" s="1"/>
  <c r="B316" i="1" s="1"/>
  <c r="P315" i="1"/>
  <c r="R315" i="1" s="1"/>
  <c r="C316" i="1" s="1"/>
  <c r="S315" i="1" l="1"/>
  <c r="U318" i="12"/>
  <c r="D312" i="12"/>
  <c r="J312" i="12" s="1"/>
  <c r="M312" i="12" s="1"/>
  <c r="U312" i="11"/>
  <c r="D306" i="11"/>
  <c r="S302" i="10"/>
  <c r="U322" i="1"/>
  <c r="D316" i="1"/>
  <c r="J316" i="1" s="1"/>
  <c r="M316" i="1" s="1"/>
  <c r="K312" i="12" l="1"/>
  <c r="N312" i="12" s="1"/>
  <c r="P312" i="12" s="1"/>
  <c r="R312" i="12" s="1"/>
  <c r="C313" i="12" s="1"/>
  <c r="V319" i="12"/>
  <c r="W319" i="12" s="1"/>
  <c r="E319" i="12"/>
  <c r="I312" i="12"/>
  <c r="L312" i="12" s="1"/>
  <c r="K306" i="11"/>
  <c r="N306" i="11" s="1"/>
  <c r="J306" i="11"/>
  <c r="M306" i="11" s="1"/>
  <c r="I306" i="11"/>
  <c r="L306" i="11" s="1"/>
  <c r="V313" i="11"/>
  <c r="W313" i="11" s="1"/>
  <c r="E313" i="11"/>
  <c r="U309" i="10"/>
  <c r="D303" i="10"/>
  <c r="K316" i="1"/>
  <c r="N316" i="1" s="1"/>
  <c r="P316" i="1" s="1"/>
  <c r="R316" i="1" s="1"/>
  <c r="I316" i="1"/>
  <c r="L316" i="1" s="1"/>
  <c r="V323" i="1"/>
  <c r="W323" i="1" s="1"/>
  <c r="E323" i="1"/>
  <c r="O312" i="12" l="1"/>
  <c r="S312" i="12" s="1"/>
  <c r="Q312" i="12"/>
  <c r="B313" i="12" s="1"/>
  <c r="Y319" i="12"/>
  <c r="G320" i="12" s="1"/>
  <c r="X319" i="12"/>
  <c r="F320" i="12" s="1"/>
  <c r="O306" i="11"/>
  <c r="P306" i="11"/>
  <c r="R306" i="11" s="1"/>
  <c r="C307" i="11" s="1"/>
  <c r="Y313" i="11"/>
  <c r="G314" i="11" s="1"/>
  <c r="X313" i="11"/>
  <c r="F314" i="11" s="1"/>
  <c r="K303" i="10"/>
  <c r="N303" i="10"/>
  <c r="I303" i="10"/>
  <c r="L303" i="10" s="1"/>
  <c r="J303" i="10"/>
  <c r="M303" i="10" s="1"/>
  <c r="P303" i="10" s="1"/>
  <c r="R303" i="10" s="1"/>
  <c r="C304" i="10" s="1"/>
  <c r="V310" i="10"/>
  <c r="W310" i="10" s="1"/>
  <c r="E310" i="10"/>
  <c r="O316" i="1"/>
  <c r="Q316" i="1" s="1"/>
  <c r="C317" i="1"/>
  <c r="X323" i="1"/>
  <c r="F324" i="1" s="1"/>
  <c r="Y323" i="1"/>
  <c r="G324" i="1" s="1"/>
  <c r="O303" i="10" l="1"/>
  <c r="U319" i="12"/>
  <c r="D313" i="12"/>
  <c r="I313" i="12" s="1"/>
  <c r="L313" i="12" s="1"/>
  <c r="S306" i="11"/>
  <c r="Q306" i="11"/>
  <c r="B307" i="11" s="1"/>
  <c r="S303" i="10"/>
  <c r="Q303" i="10"/>
  <c r="B304" i="10" s="1"/>
  <c r="X310" i="10"/>
  <c r="F311" i="10" s="1"/>
  <c r="Y310" i="10"/>
  <c r="G311" i="10" s="1"/>
  <c r="B317" i="1"/>
  <c r="S316" i="1"/>
  <c r="K313" i="12" l="1"/>
  <c r="N313" i="12"/>
  <c r="O313" i="12" s="1"/>
  <c r="V320" i="12"/>
  <c r="W320" i="12" s="1"/>
  <c r="E320" i="12"/>
  <c r="J313" i="12"/>
  <c r="M313" i="12" s="1"/>
  <c r="U313" i="11"/>
  <c r="D307" i="11"/>
  <c r="I307" i="11" s="1"/>
  <c r="L307" i="11" s="1"/>
  <c r="U310" i="10"/>
  <c r="D304" i="10"/>
  <c r="U323" i="1"/>
  <c r="D317" i="1"/>
  <c r="J307" i="11" l="1"/>
  <c r="M307" i="11" s="1"/>
  <c r="Q313" i="12"/>
  <c r="B314" i="12" s="1"/>
  <c r="Y320" i="12"/>
  <c r="G321" i="12" s="1"/>
  <c r="X320" i="12"/>
  <c r="F321" i="12" s="1"/>
  <c r="P313" i="12"/>
  <c r="R313" i="12" s="1"/>
  <c r="C314" i="12" s="1"/>
  <c r="K307" i="11"/>
  <c r="N307" i="11" s="1"/>
  <c r="V314" i="11"/>
  <c r="W314" i="11" s="1"/>
  <c r="E314" i="11"/>
  <c r="K304" i="10"/>
  <c r="N304" i="10"/>
  <c r="V311" i="10"/>
  <c r="W311" i="10" s="1"/>
  <c r="E311" i="10"/>
  <c r="J304" i="10"/>
  <c r="M304" i="10" s="1"/>
  <c r="P304" i="10" s="1"/>
  <c r="R304" i="10" s="1"/>
  <c r="C305" i="10" s="1"/>
  <c r="I304" i="10"/>
  <c r="L304" i="10" s="1"/>
  <c r="O304" i="10" s="1"/>
  <c r="K317" i="1"/>
  <c r="N317" i="1"/>
  <c r="J317" i="1"/>
  <c r="M317" i="1" s="1"/>
  <c r="I317" i="1"/>
  <c r="L317" i="1" s="1"/>
  <c r="V324" i="1"/>
  <c r="W324" i="1" s="1"/>
  <c r="E324" i="1"/>
  <c r="O317" i="1" l="1"/>
  <c r="Q317" i="1" s="1"/>
  <c r="P317" i="1"/>
  <c r="R317" i="1" s="1"/>
  <c r="C318" i="1" s="1"/>
  <c r="S313" i="12"/>
  <c r="O307" i="11"/>
  <c r="P307" i="11"/>
  <c r="R307" i="11" s="1"/>
  <c r="C308" i="11" s="1"/>
  <c r="Y314" i="11"/>
  <c r="G315" i="11" s="1"/>
  <c r="X314" i="11"/>
  <c r="F315" i="11" s="1"/>
  <c r="Y311" i="10"/>
  <c r="G312" i="10" s="1"/>
  <c r="X311" i="10"/>
  <c r="F312" i="10" s="1"/>
  <c r="S304" i="10"/>
  <c r="Q304" i="10"/>
  <c r="B305" i="10" s="1"/>
  <c r="Y324" i="1"/>
  <c r="G325" i="1" s="1"/>
  <c r="X324" i="1"/>
  <c r="F325" i="1" s="1"/>
  <c r="B318" i="1"/>
  <c r="S317" i="1"/>
  <c r="U320" i="12" l="1"/>
  <c r="D314" i="12"/>
  <c r="S307" i="11"/>
  <c r="Q307" i="11"/>
  <c r="B308" i="11" s="1"/>
  <c r="U311" i="10"/>
  <c r="D305" i="10"/>
  <c r="U324" i="1"/>
  <c r="D318" i="1"/>
  <c r="K314" i="12" l="1"/>
  <c r="N314" i="12" s="1"/>
  <c r="I314" i="12"/>
  <c r="L314" i="12" s="1"/>
  <c r="J314" i="12"/>
  <c r="M314" i="12" s="1"/>
  <c r="V321" i="12"/>
  <c r="W321" i="12" s="1"/>
  <c r="E321" i="12"/>
  <c r="U314" i="11"/>
  <c r="D308" i="11"/>
  <c r="J308" i="11" s="1"/>
  <c r="M308" i="11" s="1"/>
  <c r="K305" i="10"/>
  <c r="N305" i="10" s="1"/>
  <c r="J305" i="10"/>
  <c r="M305" i="10" s="1"/>
  <c r="V312" i="10"/>
  <c r="W312" i="10" s="1"/>
  <c r="E312" i="10"/>
  <c r="I305" i="10"/>
  <c r="L305" i="10" s="1"/>
  <c r="K318" i="1"/>
  <c r="N318" i="1" s="1"/>
  <c r="J318" i="1"/>
  <c r="M318" i="1" s="1"/>
  <c r="I318" i="1"/>
  <c r="L318" i="1" s="1"/>
  <c r="V325" i="1"/>
  <c r="W325" i="1" s="1"/>
  <c r="E325" i="1"/>
  <c r="O305" i="10" l="1"/>
  <c r="P305" i="10"/>
  <c r="R305" i="10" s="1"/>
  <c r="C306" i="10" s="1"/>
  <c r="P314" i="12"/>
  <c r="R314" i="12" s="1"/>
  <c r="C315" i="12" s="1"/>
  <c r="O314" i="12"/>
  <c r="Y321" i="12"/>
  <c r="G322" i="12" s="1"/>
  <c r="X321" i="12"/>
  <c r="F322" i="12" s="1"/>
  <c r="K308" i="11"/>
  <c r="N308" i="11" s="1"/>
  <c r="P308" i="11" s="1"/>
  <c r="R308" i="11" s="1"/>
  <c r="C309" i="11" s="1"/>
  <c r="V315" i="11"/>
  <c r="W315" i="11" s="1"/>
  <c r="E315" i="11"/>
  <c r="I308" i="11"/>
  <c r="L308" i="11" s="1"/>
  <c r="Q305" i="10"/>
  <c r="B306" i="10" s="1"/>
  <c r="X312" i="10"/>
  <c r="F313" i="10" s="1"/>
  <c r="Y312" i="10"/>
  <c r="G313" i="10" s="1"/>
  <c r="O318" i="1"/>
  <c r="Q318" i="1" s="1"/>
  <c r="B319" i="1" s="1"/>
  <c r="P318" i="1"/>
  <c r="R318" i="1" s="1"/>
  <c r="C319" i="1" s="1"/>
  <c r="Y325" i="1"/>
  <c r="G326" i="1" s="1"/>
  <c r="X325" i="1"/>
  <c r="F326" i="1" s="1"/>
  <c r="S305" i="10" l="1"/>
  <c r="S314" i="12"/>
  <c r="Q314" i="12"/>
  <c r="B315" i="12" s="1"/>
  <c r="O308" i="11"/>
  <c r="Y315" i="11"/>
  <c r="G316" i="11" s="1"/>
  <c r="X315" i="11"/>
  <c r="F316" i="11" s="1"/>
  <c r="U312" i="10"/>
  <c r="D306" i="10"/>
  <c r="S318" i="1"/>
  <c r="U321" i="12" l="1"/>
  <c r="D315" i="12"/>
  <c r="S308" i="11"/>
  <c r="Q308" i="11"/>
  <c r="B309" i="11" s="1"/>
  <c r="K306" i="10"/>
  <c r="N306" i="10" s="1"/>
  <c r="J306" i="10"/>
  <c r="M306" i="10" s="1"/>
  <c r="V313" i="10"/>
  <c r="W313" i="10" s="1"/>
  <c r="E313" i="10"/>
  <c r="I306" i="10"/>
  <c r="L306" i="10" s="1"/>
  <c r="U325" i="1"/>
  <c r="D319" i="1"/>
  <c r="P306" i="10" l="1"/>
  <c r="R306" i="10" s="1"/>
  <c r="C307" i="10" s="1"/>
  <c r="O306" i="10"/>
  <c r="V322" i="12"/>
  <c r="W322" i="12" s="1"/>
  <c r="E322" i="12"/>
  <c r="K315" i="12"/>
  <c r="N315" i="12" s="1"/>
  <c r="J315" i="12"/>
  <c r="M315" i="12" s="1"/>
  <c r="I315" i="12"/>
  <c r="L315" i="12" s="1"/>
  <c r="U315" i="11"/>
  <c r="D309" i="11"/>
  <c r="S306" i="10"/>
  <c r="Q306" i="10"/>
  <c r="B307" i="10" s="1"/>
  <c r="Y313" i="10"/>
  <c r="G314" i="10" s="1"/>
  <c r="X313" i="10"/>
  <c r="F314" i="10" s="1"/>
  <c r="K319" i="1"/>
  <c r="N319" i="1" s="1"/>
  <c r="J319" i="1"/>
  <c r="M319" i="1" s="1"/>
  <c r="I319" i="1"/>
  <c r="L319" i="1" s="1"/>
  <c r="V326" i="1"/>
  <c r="W326" i="1" s="1"/>
  <c r="E326" i="1"/>
  <c r="P319" i="1" l="1"/>
  <c r="R319" i="1" s="1"/>
  <c r="O319" i="1"/>
  <c r="Q319" i="1" s="1"/>
  <c r="O315" i="12"/>
  <c r="P315" i="12"/>
  <c r="R315" i="12" s="1"/>
  <c r="C316" i="12" s="1"/>
  <c r="Y322" i="12"/>
  <c r="G323" i="12" s="1"/>
  <c r="X322" i="12"/>
  <c r="F323" i="12" s="1"/>
  <c r="S315" i="12"/>
  <c r="Q315" i="12"/>
  <c r="B316" i="12" s="1"/>
  <c r="K309" i="11"/>
  <c r="N309" i="11" s="1"/>
  <c r="I309" i="11"/>
  <c r="L309" i="11" s="1"/>
  <c r="V316" i="11"/>
  <c r="W316" i="11" s="1"/>
  <c r="E316" i="11"/>
  <c r="J309" i="11"/>
  <c r="M309" i="11" s="1"/>
  <c r="U313" i="10"/>
  <c r="D307" i="10"/>
  <c r="C320" i="1"/>
  <c r="Y326" i="1"/>
  <c r="G327" i="1" s="1"/>
  <c r="X326" i="1"/>
  <c r="F327" i="1" s="1"/>
  <c r="B320" i="1"/>
  <c r="U322" i="12" l="1"/>
  <c r="D316" i="12"/>
  <c r="J316" i="12" s="1"/>
  <c r="M316" i="12" s="1"/>
  <c r="P309" i="11"/>
  <c r="R309" i="11" s="1"/>
  <c r="C310" i="11" s="1"/>
  <c r="Y316" i="11"/>
  <c r="G317" i="11" s="1"/>
  <c r="X316" i="11"/>
  <c r="F317" i="11" s="1"/>
  <c r="O309" i="11"/>
  <c r="K307" i="10"/>
  <c r="N307" i="10" s="1"/>
  <c r="J307" i="10"/>
  <c r="M307" i="10" s="1"/>
  <c r="V314" i="10"/>
  <c r="W314" i="10" s="1"/>
  <c r="E314" i="10"/>
  <c r="I307" i="10"/>
  <c r="L307" i="10" s="1"/>
  <c r="S319" i="1"/>
  <c r="U326" i="1" s="1"/>
  <c r="D320" i="1"/>
  <c r="J320" i="1" s="1"/>
  <c r="M320" i="1" s="1"/>
  <c r="O307" i="10" l="1"/>
  <c r="P307" i="10"/>
  <c r="R307" i="10" s="1"/>
  <c r="C308" i="10" s="1"/>
  <c r="K316" i="12"/>
  <c r="N316" i="12"/>
  <c r="P316" i="12" s="1"/>
  <c r="R316" i="12" s="1"/>
  <c r="C317" i="12" s="1"/>
  <c r="V323" i="12"/>
  <c r="W323" i="12" s="1"/>
  <c r="E323" i="12"/>
  <c r="I316" i="12"/>
  <c r="L316" i="12" s="1"/>
  <c r="O316" i="12" s="1"/>
  <c r="S309" i="11"/>
  <c r="Q309" i="11"/>
  <c r="B310" i="11" s="1"/>
  <c r="Y314" i="10"/>
  <c r="G315" i="10" s="1"/>
  <c r="X314" i="10"/>
  <c r="F315" i="10" s="1"/>
  <c r="S307" i="10"/>
  <c r="Q307" i="10"/>
  <c r="B308" i="10" s="1"/>
  <c r="K320" i="1"/>
  <c r="N320" i="1" s="1"/>
  <c r="P320" i="1" s="1"/>
  <c r="R320" i="1" s="1"/>
  <c r="I320" i="1"/>
  <c r="L320" i="1" s="1"/>
  <c r="V327" i="1"/>
  <c r="W327" i="1" s="1"/>
  <c r="E327" i="1"/>
  <c r="Y323" i="12" l="1"/>
  <c r="G324" i="12" s="1"/>
  <c r="X323" i="12"/>
  <c r="F324" i="12" s="1"/>
  <c r="S316" i="12"/>
  <c r="Q316" i="12"/>
  <c r="B317" i="12" s="1"/>
  <c r="U316" i="11"/>
  <c r="D310" i="11"/>
  <c r="I310" i="11" s="1"/>
  <c r="L310" i="11" s="1"/>
  <c r="U314" i="10"/>
  <c r="D308" i="10"/>
  <c r="J308" i="10" s="1"/>
  <c r="M308" i="10" s="1"/>
  <c r="O320" i="1"/>
  <c r="Q320" i="1" s="1"/>
  <c r="B321" i="1"/>
  <c r="C321" i="1"/>
  <c r="Y327" i="1"/>
  <c r="G328" i="1" s="1"/>
  <c r="X327" i="1"/>
  <c r="F328" i="1" s="1"/>
  <c r="U323" i="12" l="1"/>
  <c r="D317" i="12"/>
  <c r="K310" i="11"/>
  <c r="N310" i="11" s="1"/>
  <c r="O310" i="11" s="1"/>
  <c r="J310" i="11"/>
  <c r="M310" i="11" s="1"/>
  <c r="V317" i="11"/>
  <c r="W317" i="11" s="1"/>
  <c r="E317" i="11"/>
  <c r="V315" i="10"/>
  <c r="W315" i="10" s="1"/>
  <c r="E315" i="10"/>
  <c r="K308" i="10"/>
  <c r="N308" i="10" s="1"/>
  <c r="P308" i="10" s="1"/>
  <c r="R308" i="10" s="1"/>
  <c r="C309" i="10" s="1"/>
  <c r="I308" i="10"/>
  <c r="L308" i="10" s="1"/>
  <c r="S320" i="1"/>
  <c r="U327" i="1" s="1"/>
  <c r="D321" i="1"/>
  <c r="O308" i="10" l="1"/>
  <c r="K317" i="12"/>
  <c r="N317" i="12"/>
  <c r="J317" i="12"/>
  <c r="M317" i="12" s="1"/>
  <c r="V324" i="12"/>
  <c r="W324" i="12" s="1"/>
  <c r="E324" i="12"/>
  <c r="I317" i="12"/>
  <c r="L317" i="12" s="1"/>
  <c r="O317" i="12" s="1"/>
  <c r="Q310" i="11"/>
  <c r="B311" i="11" s="1"/>
  <c r="P310" i="11"/>
  <c r="R310" i="11" s="1"/>
  <c r="C311" i="11" s="1"/>
  <c r="X317" i="11"/>
  <c r="F318" i="11" s="1"/>
  <c r="Y317" i="11"/>
  <c r="G318" i="11" s="1"/>
  <c r="S308" i="10"/>
  <c r="Q308" i="10"/>
  <c r="B309" i="10" s="1"/>
  <c r="Y315" i="10"/>
  <c r="G316" i="10" s="1"/>
  <c r="X315" i="10"/>
  <c r="F316" i="10" s="1"/>
  <c r="K321" i="1"/>
  <c r="N321" i="1" s="1"/>
  <c r="J321" i="1"/>
  <c r="M321" i="1" s="1"/>
  <c r="I321" i="1"/>
  <c r="L321" i="1" s="1"/>
  <c r="V328" i="1"/>
  <c r="W328" i="1" s="1"/>
  <c r="E328" i="1"/>
  <c r="Q317" i="12" l="1"/>
  <c r="B318" i="12" s="1"/>
  <c r="P317" i="12"/>
  <c r="R317" i="12" s="1"/>
  <c r="C318" i="12" s="1"/>
  <c r="Y324" i="12"/>
  <c r="G325" i="12" s="1"/>
  <c r="X324" i="12"/>
  <c r="F325" i="12" s="1"/>
  <c r="S310" i="11"/>
  <c r="U315" i="10"/>
  <c r="D309" i="10"/>
  <c r="J309" i="10" s="1"/>
  <c r="M309" i="10" s="1"/>
  <c r="P321" i="1"/>
  <c r="R321" i="1" s="1"/>
  <c r="C322" i="1" s="1"/>
  <c r="O321" i="1"/>
  <c r="Q321" i="1" s="1"/>
  <c r="B322" i="1"/>
  <c r="Y328" i="1"/>
  <c r="G329" i="1" s="1"/>
  <c r="X328" i="1"/>
  <c r="F329" i="1" s="1"/>
  <c r="S317" i="12" l="1"/>
  <c r="U317" i="11"/>
  <c r="D311" i="11"/>
  <c r="K309" i="10"/>
  <c r="N309" i="10" s="1"/>
  <c r="P309" i="10" s="1"/>
  <c r="R309" i="10" s="1"/>
  <c r="C310" i="10" s="1"/>
  <c r="V316" i="10"/>
  <c r="W316" i="10" s="1"/>
  <c r="E316" i="10"/>
  <c r="I309" i="10"/>
  <c r="L309" i="10" s="1"/>
  <c r="S321" i="1"/>
  <c r="U328" i="1" s="1"/>
  <c r="U324" i="12" l="1"/>
  <c r="D318" i="12"/>
  <c r="K311" i="11"/>
  <c r="N311" i="11" s="1"/>
  <c r="J311" i="11"/>
  <c r="M311" i="11" s="1"/>
  <c r="I311" i="11"/>
  <c r="L311" i="11" s="1"/>
  <c r="V318" i="11"/>
  <c r="W318" i="11" s="1"/>
  <c r="E318" i="11"/>
  <c r="X316" i="10"/>
  <c r="F317" i="10" s="1"/>
  <c r="Y316" i="10"/>
  <c r="G317" i="10" s="1"/>
  <c r="O309" i="10"/>
  <c r="D322" i="1"/>
  <c r="V329" i="1"/>
  <c r="W329" i="1" s="1"/>
  <c r="E329" i="1"/>
  <c r="K318" i="12" l="1"/>
  <c r="N318" i="12"/>
  <c r="I318" i="12"/>
  <c r="L318" i="12" s="1"/>
  <c r="J318" i="12"/>
  <c r="M318" i="12" s="1"/>
  <c r="V325" i="12"/>
  <c r="W325" i="12" s="1"/>
  <c r="E325" i="12"/>
  <c r="O311" i="11"/>
  <c r="P311" i="11"/>
  <c r="R311" i="11" s="1"/>
  <c r="C312" i="11" s="1"/>
  <c r="X318" i="11"/>
  <c r="F319" i="11" s="1"/>
  <c r="Y318" i="11"/>
  <c r="G319" i="11" s="1"/>
  <c r="S309" i="10"/>
  <c r="Q309" i="10"/>
  <c r="B310" i="10" s="1"/>
  <c r="K322" i="1"/>
  <c r="N322" i="1" s="1"/>
  <c r="I322" i="1"/>
  <c r="L322" i="1" s="1"/>
  <c r="J322" i="1"/>
  <c r="M322" i="1" s="1"/>
  <c r="Y329" i="1"/>
  <c r="G330" i="1" s="1"/>
  <c r="X329" i="1"/>
  <c r="F330" i="1" s="1"/>
  <c r="P318" i="12" l="1"/>
  <c r="R318" i="12" s="1"/>
  <c r="C319" i="12" s="1"/>
  <c r="O318" i="12"/>
  <c r="Y325" i="12"/>
  <c r="G326" i="12" s="1"/>
  <c r="X325" i="12"/>
  <c r="F326" i="12" s="1"/>
  <c r="S311" i="11"/>
  <c r="Q311" i="11"/>
  <c r="B312" i="11" s="1"/>
  <c r="U316" i="10"/>
  <c r="D310" i="10"/>
  <c r="O322" i="1"/>
  <c r="Q322" i="1" s="1"/>
  <c r="B323" i="1" s="1"/>
  <c r="P322" i="1"/>
  <c r="R322" i="1" s="1"/>
  <c r="C323" i="1" s="1"/>
  <c r="S318" i="12" l="1"/>
  <c r="Q318" i="12"/>
  <c r="B319" i="12" s="1"/>
  <c r="U318" i="11"/>
  <c r="D312" i="11"/>
  <c r="J312" i="11" s="1"/>
  <c r="M312" i="11" s="1"/>
  <c r="K310" i="10"/>
  <c r="N310" i="10"/>
  <c r="V317" i="10"/>
  <c r="W317" i="10" s="1"/>
  <c r="E317" i="10"/>
  <c r="J310" i="10"/>
  <c r="M310" i="10" s="1"/>
  <c r="I310" i="10"/>
  <c r="L310" i="10" s="1"/>
  <c r="S322" i="1"/>
  <c r="O310" i="10" l="1"/>
  <c r="P310" i="10"/>
  <c r="R310" i="10" s="1"/>
  <c r="C311" i="10" s="1"/>
  <c r="U325" i="12"/>
  <c r="D319" i="12"/>
  <c r="K312" i="11"/>
  <c r="N312" i="11" s="1"/>
  <c r="P312" i="11" s="1"/>
  <c r="R312" i="11" s="1"/>
  <c r="C313" i="11" s="1"/>
  <c r="V319" i="11"/>
  <c r="W319" i="11" s="1"/>
  <c r="E319" i="11"/>
  <c r="I312" i="11"/>
  <c r="L312" i="11" s="1"/>
  <c r="X317" i="10"/>
  <c r="F318" i="10" s="1"/>
  <c r="Y317" i="10"/>
  <c r="G318" i="10" s="1"/>
  <c r="S310" i="10"/>
  <c r="Q310" i="10"/>
  <c r="B311" i="10" s="1"/>
  <c r="D323" i="1"/>
  <c r="U329" i="1"/>
  <c r="V326" i="12" l="1"/>
  <c r="W326" i="12" s="1"/>
  <c r="E326" i="12"/>
  <c r="K319" i="12"/>
  <c r="N319" i="12" s="1"/>
  <c r="J319" i="12"/>
  <c r="M319" i="12" s="1"/>
  <c r="I319" i="12"/>
  <c r="L319" i="12" s="1"/>
  <c r="O312" i="11"/>
  <c r="Y319" i="11"/>
  <c r="G320" i="11" s="1"/>
  <c r="X319" i="11"/>
  <c r="F320" i="11" s="1"/>
  <c r="U317" i="10"/>
  <c r="D311" i="10"/>
  <c r="E330" i="1"/>
  <c r="V330" i="1"/>
  <c r="W330" i="1" s="1"/>
  <c r="K323" i="1"/>
  <c r="N323" i="1"/>
  <c r="J323" i="1"/>
  <c r="M323" i="1" s="1"/>
  <c r="P323" i="1" s="1"/>
  <c r="R323" i="1" s="1"/>
  <c r="C324" i="1" s="1"/>
  <c r="I323" i="1"/>
  <c r="L323" i="1" s="1"/>
  <c r="O323" i="1" s="1"/>
  <c r="Q323" i="1" s="1"/>
  <c r="B324" i="1" s="1"/>
  <c r="O319" i="12" l="1"/>
  <c r="P319" i="12"/>
  <c r="R319" i="12" s="1"/>
  <c r="C320" i="12" s="1"/>
  <c r="Y326" i="12"/>
  <c r="G327" i="12" s="1"/>
  <c r="X326" i="12"/>
  <c r="F327" i="12" s="1"/>
  <c r="S319" i="12"/>
  <c r="Q319" i="12"/>
  <c r="B320" i="12" s="1"/>
  <c r="S312" i="11"/>
  <c r="Q312" i="11"/>
  <c r="B313" i="11" s="1"/>
  <c r="K311" i="10"/>
  <c r="N311" i="10" s="1"/>
  <c r="J311" i="10"/>
  <c r="M311" i="10" s="1"/>
  <c r="V318" i="10"/>
  <c r="W318" i="10" s="1"/>
  <c r="E318" i="10"/>
  <c r="I311" i="10"/>
  <c r="L311" i="10" s="1"/>
  <c r="X330" i="1"/>
  <c r="F331" i="1" s="1"/>
  <c r="Y330" i="1"/>
  <c r="G331" i="1" s="1"/>
  <c r="S323" i="1"/>
  <c r="U330" i="1" s="1"/>
  <c r="O311" i="10" l="1"/>
  <c r="U326" i="12"/>
  <c r="D320" i="12"/>
  <c r="I320" i="12" s="1"/>
  <c r="L320" i="12" s="1"/>
  <c r="U319" i="11"/>
  <c r="D313" i="11"/>
  <c r="I313" i="11" s="1"/>
  <c r="L313" i="11" s="1"/>
  <c r="Y318" i="10"/>
  <c r="G319" i="10" s="1"/>
  <c r="X318" i="10"/>
  <c r="F319" i="10" s="1"/>
  <c r="Q311" i="10"/>
  <c r="B312" i="10" s="1"/>
  <c r="P311" i="10"/>
  <c r="R311" i="10" s="1"/>
  <c r="C312" i="10" s="1"/>
  <c r="D324" i="1"/>
  <c r="V331" i="1"/>
  <c r="W331" i="1" s="1"/>
  <c r="E331" i="1"/>
  <c r="K320" i="12" l="1"/>
  <c r="N320" i="12" s="1"/>
  <c r="O320" i="12" s="1"/>
  <c r="V327" i="12"/>
  <c r="W327" i="12" s="1"/>
  <c r="E327" i="12"/>
  <c r="J320" i="12"/>
  <c r="M320" i="12" s="1"/>
  <c r="V320" i="11"/>
  <c r="W320" i="11" s="1"/>
  <c r="E320" i="11"/>
  <c r="K313" i="11"/>
  <c r="N313" i="11" s="1"/>
  <c r="O313" i="11" s="1"/>
  <c r="J313" i="11"/>
  <c r="M313" i="11" s="1"/>
  <c r="S311" i="10"/>
  <c r="K324" i="1"/>
  <c r="N324" i="1" s="1"/>
  <c r="I324" i="1"/>
  <c r="L324" i="1" s="1"/>
  <c r="J324" i="1"/>
  <c r="M324" i="1" s="1"/>
  <c r="Y331" i="1"/>
  <c r="G332" i="1" s="1"/>
  <c r="X331" i="1"/>
  <c r="F332" i="1" s="1"/>
  <c r="Q320" i="12" l="1"/>
  <c r="B321" i="12" s="1"/>
  <c r="Y327" i="12"/>
  <c r="G328" i="12" s="1"/>
  <c r="X327" i="12"/>
  <c r="F328" i="12" s="1"/>
  <c r="P320" i="12"/>
  <c r="R320" i="12" s="1"/>
  <c r="C321" i="12" s="1"/>
  <c r="Q313" i="11"/>
  <c r="B314" i="11" s="1"/>
  <c r="P313" i="11"/>
  <c r="R313" i="11" s="1"/>
  <c r="C314" i="11" s="1"/>
  <c r="Y320" i="11"/>
  <c r="G321" i="11" s="1"/>
  <c r="X320" i="11"/>
  <c r="F321" i="11" s="1"/>
  <c r="U318" i="10"/>
  <c r="D312" i="10"/>
  <c r="O324" i="1"/>
  <c r="Q324" i="1" s="1"/>
  <c r="P324" i="1"/>
  <c r="R324" i="1" s="1"/>
  <c r="C325" i="1" s="1"/>
  <c r="B325" i="1"/>
  <c r="S324" i="1"/>
  <c r="S320" i="12" l="1"/>
  <c r="S313" i="11"/>
  <c r="K312" i="10"/>
  <c r="N312" i="10"/>
  <c r="J312" i="10"/>
  <c r="M312" i="10" s="1"/>
  <c r="I312" i="10"/>
  <c r="L312" i="10" s="1"/>
  <c r="O312" i="10" s="1"/>
  <c r="V319" i="10"/>
  <c r="W319" i="10" s="1"/>
  <c r="E319" i="10"/>
  <c r="U331" i="1"/>
  <c r="D325" i="1"/>
  <c r="P312" i="10" l="1"/>
  <c r="R312" i="10" s="1"/>
  <c r="C313" i="10" s="1"/>
  <c r="U327" i="12"/>
  <c r="D321" i="12"/>
  <c r="U320" i="11"/>
  <c r="D314" i="11"/>
  <c r="S312" i="10"/>
  <c r="Q312" i="10"/>
  <c r="B313" i="10" s="1"/>
  <c r="X319" i="10"/>
  <c r="F320" i="10" s="1"/>
  <c r="Y319" i="10"/>
  <c r="G320" i="10" s="1"/>
  <c r="K325" i="1"/>
  <c r="N325" i="1"/>
  <c r="I325" i="1"/>
  <c r="L325" i="1" s="1"/>
  <c r="O325" i="1" s="1"/>
  <c r="Q325" i="1" s="1"/>
  <c r="J325" i="1"/>
  <c r="M325" i="1" s="1"/>
  <c r="P325" i="1" s="1"/>
  <c r="R325" i="1" s="1"/>
  <c r="V332" i="1"/>
  <c r="W332" i="1" s="1"/>
  <c r="E332" i="1"/>
  <c r="K321" i="12" l="1"/>
  <c r="N321" i="12" s="1"/>
  <c r="I321" i="12"/>
  <c r="L321" i="12" s="1"/>
  <c r="J321" i="12"/>
  <c r="M321" i="12" s="1"/>
  <c r="V328" i="12"/>
  <c r="W328" i="12" s="1"/>
  <c r="E328" i="12"/>
  <c r="K314" i="11"/>
  <c r="N314" i="11" s="1"/>
  <c r="J314" i="11"/>
  <c r="M314" i="11" s="1"/>
  <c r="I314" i="11"/>
  <c r="L314" i="11" s="1"/>
  <c r="V321" i="11"/>
  <c r="W321" i="11" s="1"/>
  <c r="E321" i="11"/>
  <c r="U319" i="10"/>
  <c r="D313" i="10"/>
  <c r="J313" i="10"/>
  <c r="M313" i="10" s="1"/>
  <c r="C326" i="1"/>
  <c r="B326" i="1"/>
  <c r="X332" i="1"/>
  <c r="F333" i="1" s="1"/>
  <c r="Y332" i="1"/>
  <c r="G333" i="1" s="1"/>
  <c r="P321" i="12" l="1"/>
  <c r="R321" i="12" s="1"/>
  <c r="C322" i="12" s="1"/>
  <c r="O321" i="12"/>
  <c r="Y328" i="12"/>
  <c r="G329" i="12" s="1"/>
  <c r="X328" i="12"/>
  <c r="F329" i="12" s="1"/>
  <c r="P314" i="11"/>
  <c r="R314" i="11" s="1"/>
  <c r="C315" i="11" s="1"/>
  <c r="O314" i="11"/>
  <c r="X321" i="11"/>
  <c r="F322" i="11" s="1"/>
  <c r="Y321" i="11"/>
  <c r="G322" i="11" s="1"/>
  <c r="K313" i="10"/>
  <c r="N313" i="10" s="1"/>
  <c r="P313" i="10" s="1"/>
  <c r="R313" i="10" s="1"/>
  <c r="C314" i="10" s="1"/>
  <c r="V320" i="10"/>
  <c r="W320" i="10" s="1"/>
  <c r="E320" i="10"/>
  <c r="I313" i="10"/>
  <c r="L313" i="10" s="1"/>
  <c r="S325" i="1"/>
  <c r="U332" i="1" s="1"/>
  <c r="S321" i="12" l="1"/>
  <c r="Q321" i="12"/>
  <c r="B322" i="12" s="1"/>
  <c r="S314" i="11"/>
  <c r="Q314" i="11"/>
  <c r="B315" i="11" s="1"/>
  <c r="O313" i="10"/>
  <c r="X320" i="10"/>
  <c r="F321" i="10" s="1"/>
  <c r="Y320" i="10"/>
  <c r="G321" i="10" s="1"/>
  <c r="D326" i="1"/>
  <c r="K326" i="1" s="1"/>
  <c r="N326" i="1" s="1"/>
  <c r="V333" i="1"/>
  <c r="W333" i="1" s="1"/>
  <c r="E333" i="1"/>
  <c r="U328" i="12" l="1"/>
  <c r="D322" i="12"/>
  <c r="J322" i="12" s="1"/>
  <c r="M322" i="12" s="1"/>
  <c r="U321" i="11"/>
  <c r="D315" i="11"/>
  <c r="I315" i="11" s="1"/>
  <c r="L315" i="11" s="1"/>
  <c r="S313" i="10"/>
  <c r="Q313" i="10"/>
  <c r="B314" i="10" s="1"/>
  <c r="I326" i="1"/>
  <c r="L326" i="1" s="1"/>
  <c r="O326" i="1" s="1"/>
  <c r="Q326" i="1" s="1"/>
  <c r="B327" i="1" s="1"/>
  <c r="J326" i="1"/>
  <c r="M326" i="1" s="1"/>
  <c r="P326" i="1" s="1"/>
  <c r="R326" i="1" s="1"/>
  <c r="C327" i="1" s="1"/>
  <c r="Y333" i="1"/>
  <c r="G334" i="1" s="1"/>
  <c r="X333" i="1"/>
  <c r="F334" i="1" s="1"/>
  <c r="K322" i="12" l="1"/>
  <c r="N322" i="12" s="1"/>
  <c r="P322" i="12" s="1"/>
  <c r="R322" i="12" s="1"/>
  <c r="C323" i="12" s="1"/>
  <c r="V329" i="12"/>
  <c r="W329" i="12" s="1"/>
  <c r="E329" i="12"/>
  <c r="I322" i="12"/>
  <c r="L322" i="12" s="1"/>
  <c r="V322" i="11"/>
  <c r="W322" i="11" s="1"/>
  <c r="E322" i="11"/>
  <c r="K315" i="11"/>
  <c r="N315" i="11" s="1"/>
  <c r="O315" i="11" s="1"/>
  <c r="J315" i="11"/>
  <c r="M315" i="11" s="1"/>
  <c r="U320" i="10"/>
  <c r="D314" i="10"/>
  <c r="S326" i="1"/>
  <c r="Y329" i="12" l="1"/>
  <c r="G330" i="12" s="1"/>
  <c r="X329" i="12"/>
  <c r="F330" i="12" s="1"/>
  <c r="O322" i="12"/>
  <c r="Q315" i="11"/>
  <c r="B316" i="11" s="1"/>
  <c r="Y322" i="11"/>
  <c r="G323" i="11" s="1"/>
  <c r="X322" i="11"/>
  <c r="F323" i="11" s="1"/>
  <c r="P315" i="11"/>
  <c r="R315" i="11" s="1"/>
  <c r="C316" i="11" s="1"/>
  <c r="K314" i="10"/>
  <c r="N314" i="10" s="1"/>
  <c r="V321" i="10"/>
  <c r="W321" i="10" s="1"/>
  <c r="E321" i="10"/>
  <c r="J314" i="10"/>
  <c r="M314" i="10" s="1"/>
  <c r="I314" i="10"/>
  <c r="L314" i="10" s="1"/>
  <c r="D327" i="1"/>
  <c r="U333" i="1"/>
  <c r="O314" i="10" l="1"/>
  <c r="P314" i="10"/>
  <c r="R314" i="10" s="1"/>
  <c r="C315" i="10" s="1"/>
  <c r="S322" i="12"/>
  <c r="Q322" i="12"/>
  <c r="B323" i="12" s="1"/>
  <c r="S315" i="11"/>
  <c r="Y321" i="10"/>
  <c r="G322" i="10" s="1"/>
  <c r="X321" i="10"/>
  <c r="F322" i="10" s="1"/>
  <c r="S314" i="10"/>
  <c r="Q314" i="10"/>
  <c r="B315" i="10" s="1"/>
  <c r="K327" i="1"/>
  <c r="N327" i="1"/>
  <c r="J327" i="1"/>
  <c r="M327" i="1" s="1"/>
  <c r="P327" i="1" s="1"/>
  <c r="R327" i="1" s="1"/>
  <c r="I327" i="1"/>
  <c r="L327" i="1" s="1"/>
  <c r="O327" i="1" s="1"/>
  <c r="Q327" i="1" s="1"/>
  <c r="V334" i="1"/>
  <c r="W334" i="1" s="1"/>
  <c r="E334" i="1"/>
  <c r="U329" i="12" l="1"/>
  <c r="D323" i="12"/>
  <c r="U322" i="11"/>
  <c r="D316" i="11"/>
  <c r="U321" i="10"/>
  <c r="D315" i="10"/>
  <c r="C328" i="1"/>
  <c r="B328" i="1"/>
  <c r="X334" i="1"/>
  <c r="F335" i="1" s="1"/>
  <c r="Y334" i="1"/>
  <c r="G335" i="1" s="1"/>
  <c r="K323" i="12" l="1"/>
  <c r="N323" i="12"/>
  <c r="V330" i="12"/>
  <c r="W330" i="12" s="1"/>
  <c r="E330" i="12"/>
  <c r="J323" i="12"/>
  <c r="M323" i="12" s="1"/>
  <c r="P323" i="12" s="1"/>
  <c r="R323" i="12" s="1"/>
  <c r="C324" i="12" s="1"/>
  <c r="I323" i="12"/>
  <c r="L323" i="12" s="1"/>
  <c r="O323" i="12" s="1"/>
  <c r="K316" i="11"/>
  <c r="N316" i="11" s="1"/>
  <c r="I316" i="11"/>
  <c r="L316" i="11" s="1"/>
  <c r="J316" i="11"/>
  <c r="M316" i="11" s="1"/>
  <c r="V323" i="11"/>
  <c r="W323" i="11" s="1"/>
  <c r="E323" i="11"/>
  <c r="V322" i="10"/>
  <c r="W322" i="10" s="1"/>
  <c r="E322" i="10"/>
  <c r="K315" i="10"/>
  <c r="N315" i="10" s="1"/>
  <c r="J315" i="10"/>
  <c r="M315" i="10" s="1"/>
  <c r="I315" i="10"/>
  <c r="L315" i="10" s="1"/>
  <c r="S327" i="1"/>
  <c r="U334" i="1" s="1"/>
  <c r="P315" i="10" l="1"/>
  <c r="R315" i="10" s="1"/>
  <c r="C316" i="10" s="1"/>
  <c r="O315" i="10"/>
  <c r="S323" i="12"/>
  <c r="Q323" i="12"/>
  <c r="B324" i="12" s="1"/>
  <c r="Y330" i="12"/>
  <c r="G331" i="12" s="1"/>
  <c r="X330" i="12"/>
  <c r="F331" i="12" s="1"/>
  <c r="P316" i="11"/>
  <c r="R316" i="11" s="1"/>
  <c r="C317" i="11" s="1"/>
  <c r="O316" i="11"/>
  <c r="X323" i="11"/>
  <c r="F324" i="11" s="1"/>
  <c r="Y323" i="11"/>
  <c r="G324" i="11" s="1"/>
  <c r="S315" i="10"/>
  <c r="Q315" i="10"/>
  <c r="B316" i="10" s="1"/>
  <c r="Y322" i="10"/>
  <c r="G323" i="10" s="1"/>
  <c r="X322" i="10"/>
  <c r="F323" i="10" s="1"/>
  <c r="D328" i="1"/>
  <c r="V335" i="1"/>
  <c r="W335" i="1" s="1"/>
  <c r="E335" i="1"/>
  <c r="U330" i="12" l="1"/>
  <c r="D324" i="12"/>
  <c r="I324" i="12" s="1"/>
  <c r="L324" i="12" s="1"/>
  <c r="S316" i="11"/>
  <c r="Q316" i="11"/>
  <c r="B317" i="11" s="1"/>
  <c r="U322" i="10"/>
  <c r="D316" i="10"/>
  <c r="K328" i="1"/>
  <c r="N328" i="1" s="1"/>
  <c r="J328" i="1"/>
  <c r="M328" i="1" s="1"/>
  <c r="I328" i="1"/>
  <c r="L328" i="1" s="1"/>
  <c r="X335" i="1"/>
  <c r="F336" i="1" s="1"/>
  <c r="Y335" i="1"/>
  <c r="G336" i="1" s="1"/>
  <c r="V331" i="12" l="1"/>
  <c r="W331" i="12" s="1"/>
  <c r="E331" i="12"/>
  <c r="K324" i="12"/>
  <c r="N324" i="12" s="1"/>
  <c r="O324" i="12" s="1"/>
  <c r="J324" i="12"/>
  <c r="M324" i="12" s="1"/>
  <c r="U323" i="11"/>
  <c r="D317" i="11"/>
  <c r="K316" i="10"/>
  <c r="N316" i="10" s="1"/>
  <c r="J316" i="10"/>
  <c r="M316" i="10" s="1"/>
  <c r="V323" i="10"/>
  <c r="W323" i="10" s="1"/>
  <c r="E323" i="10"/>
  <c r="I316" i="10"/>
  <c r="L316" i="10" s="1"/>
  <c r="P328" i="1"/>
  <c r="R328" i="1" s="1"/>
  <c r="C329" i="1" s="1"/>
  <c r="O328" i="1"/>
  <c r="Q328" i="1" s="1"/>
  <c r="B329" i="1" s="1"/>
  <c r="P324" i="12" l="1"/>
  <c r="R324" i="12" s="1"/>
  <c r="C325" i="12" s="1"/>
  <c r="O316" i="10"/>
  <c r="P316" i="10"/>
  <c r="R316" i="10" s="1"/>
  <c r="C317" i="10" s="1"/>
  <c r="S324" i="12"/>
  <c r="Q324" i="12"/>
  <c r="B325" i="12" s="1"/>
  <c r="X331" i="12"/>
  <c r="F332" i="12" s="1"/>
  <c r="Y331" i="12"/>
  <c r="G332" i="12" s="1"/>
  <c r="K317" i="11"/>
  <c r="N317" i="11" s="1"/>
  <c r="V324" i="11"/>
  <c r="W324" i="11" s="1"/>
  <c r="E324" i="11"/>
  <c r="J317" i="11"/>
  <c r="M317" i="11" s="1"/>
  <c r="I317" i="11"/>
  <c r="L317" i="11" s="1"/>
  <c r="Q316" i="10"/>
  <c r="B317" i="10" s="1"/>
  <c r="Y323" i="10"/>
  <c r="G324" i="10" s="1"/>
  <c r="X323" i="10"/>
  <c r="F324" i="10" s="1"/>
  <c r="S328" i="1"/>
  <c r="U335" i="1" s="1"/>
  <c r="D329" i="1" l="1"/>
  <c r="S316" i="10"/>
  <c r="U331" i="12"/>
  <c r="D325" i="12"/>
  <c r="P317" i="11"/>
  <c r="R317" i="11" s="1"/>
  <c r="C318" i="11" s="1"/>
  <c r="O317" i="11"/>
  <c r="Y324" i="11"/>
  <c r="G325" i="11" s="1"/>
  <c r="X324" i="11"/>
  <c r="F325" i="11" s="1"/>
  <c r="U323" i="10"/>
  <c r="D317" i="10"/>
  <c r="K329" i="1"/>
  <c r="N329" i="1"/>
  <c r="J329" i="1"/>
  <c r="M329" i="1" s="1"/>
  <c r="P329" i="1" s="1"/>
  <c r="R329" i="1" s="1"/>
  <c r="I329" i="1"/>
  <c r="L329" i="1" s="1"/>
  <c r="O329" i="1" s="1"/>
  <c r="Q329" i="1" s="1"/>
  <c r="V336" i="1"/>
  <c r="W336" i="1" s="1"/>
  <c r="E336" i="1"/>
  <c r="K325" i="12" l="1"/>
  <c r="N325" i="12"/>
  <c r="J325" i="12"/>
  <c r="M325" i="12" s="1"/>
  <c r="P325" i="12" s="1"/>
  <c r="R325" i="12" s="1"/>
  <c r="C326" i="12" s="1"/>
  <c r="V332" i="12"/>
  <c r="W332" i="12" s="1"/>
  <c r="E332" i="12"/>
  <c r="I325" i="12"/>
  <c r="L325" i="12" s="1"/>
  <c r="O325" i="12" s="1"/>
  <c r="S317" i="11"/>
  <c r="Q317" i="11"/>
  <c r="B318" i="11" s="1"/>
  <c r="V324" i="10"/>
  <c r="W324" i="10" s="1"/>
  <c r="E324" i="10"/>
  <c r="K317" i="10"/>
  <c r="N317" i="10" s="1"/>
  <c r="J317" i="10"/>
  <c r="M317" i="10" s="1"/>
  <c r="I317" i="10"/>
  <c r="L317" i="10" s="1"/>
  <c r="B330" i="1"/>
  <c r="C330" i="1"/>
  <c r="X336" i="1"/>
  <c r="F337" i="1" s="1"/>
  <c r="Y336" i="1"/>
  <c r="G337" i="1" s="1"/>
  <c r="O317" i="10" l="1"/>
  <c r="P317" i="10"/>
  <c r="R317" i="10" s="1"/>
  <c r="C318" i="10" s="1"/>
  <c r="S325" i="12"/>
  <c r="Q325" i="12"/>
  <c r="B326" i="12" s="1"/>
  <c r="Y332" i="12"/>
  <c r="G333" i="12" s="1"/>
  <c r="X332" i="12"/>
  <c r="F333" i="12" s="1"/>
  <c r="U324" i="11"/>
  <c r="D318" i="11"/>
  <c r="Q317" i="10"/>
  <c r="B318" i="10" s="1"/>
  <c r="Y324" i="10"/>
  <c r="G325" i="10" s="1"/>
  <c r="X324" i="10"/>
  <c r="F325" i="10" s="1"/>
  <c r="S329" i="1"/>
  <c r="D330" i="1" s="1"/>
  <c r="J330" i="1" s="1"/>
  <c r="M330" i="1" s="1"/>
  <c r="S317" i="10" l="1"/>
  <c r="D318" i="10" s="1"/>
  <c r="U332" i="12"/>
  <c r="D326" i="12"/>
  <c r="V325" i="11"/>
  <c r="W325" i="11" s="1"/>
  <c r="E325" i="11"/>
  <c r="K318" i="11"/>
  <c r="N318" i="11" s="1"/>
  <c r="J318" i="11"/>
  <c r="M318" i="11" s="1"/>
  <c r="I318" i="11"/>
  <c r="L318" i="11" s="1"/>
  <c r="U324" i="10"/>
  <c r="I330" i="1"/>
  <c r="L330" i="1" s="1"/>
  <c r="K330" i="1"/>
  <c r="N330" i="1" s="1"/>
  <c r="U336" i="1"/>
  <c r="V337" i="1" s="1"/>
  <c r="W337" i="1" s="1"/>
  <c r="K326" i="12" l="1"/>
  <c r="N326" i="12" s="1"/>
  <c r="V333" i="12"/>
  <c r="W333" i="12" s="1"/>
  <c r="E333" i="12"/>
  <c r="J326" i="12"/>
  <c r="M326" i="12" s="1"/>
  <c r="I326" i="12"/>
  <c r="L326" i="12" s="1"/>
  <c r="Y325" i="11"/>
  <c r="G326" i="11" s="1"/>
  <c r="X325" i="11"/>
  <c r="F326" i="11" s="1"/>
  <c r="O318" i="11"/>
  <c r="P318" i="11"/>
  <c r="R318" i="11" s="1"/>
  <c r="C319" i="11" s="1"/>
  <c r="K318" i="10"/>
  <c r="N318" i="10" s="1"/>
  <c r="J318" i="10"/>
  <c r="M318" i="10" s="1"/>
  <c r="V325" i="10"/>
  <c r="W325" i="10" s="1"/>
  <c r="E325" i="10"/>
  <c r="I318" i="10"/>
  <c r="L318" i="10" s="1"/>
  <c r="P330" i="1"/>
  <c r="R330" i="1" s="1"/>
  <c r="C331" i="1" s="1"/>
  <c r="O330" i="1"/>
  <c r="Q330" i="1" s="1"/>
  <c r="E337" i="1"/>
  <c r="X337" i="1"/>
  <c r="F338" i="1" s="1"/>
  <c r="Y337" i="1"/>
  <c r="G338" i="1" s="1"/>
  <c r="P318" i="10" l="1"/>
  <c r="R318" i="10" s="1"/>
  <c r="C319" i="10" s="1"/>
  <c r="O318" i="10"/>
  <c r="O326" i="12"/>
  <c r="P326" i="12"/>
  <c r="R326" i="12" s="1"/>
  <c r="C327" i="12" s="1"/>
  <c r="Y333" i="12"/>
  <c r="G334" i="12" s="1"/>
  <c r="X333" i="12"/>
  <c r="F334" i="12" s="1"/>
  <c r="S326" i="12"/>
  <c r="Q326" i="12"/>
  <c r="B327" i="12" s="1"/>
  <c r="S318" i="11"/>
  <c r="Q318" i="11"/>
  <c r="B319" i="11" s="1"/>
  <c r="S318" i="10"/>
  <c r="Q318" i="10"/>
  <c r="B319" i="10" s="1"/>
  <c r="X325" i="10"/>
  <c r="F326" i="10" s="1"/>
  <c r="Y325" i="10"/>
  <c r="G326" i="10" s="1"/>
  <c r="B331" i="1"/>
  <c r="S330" i="1"/>
  <c r="U333" i="12" l="1"/>
  <c r="D327" i="12"/>
  <c r="U325" i="11"/>
  <c r="D319" i="11"/>
  <c r="U325" i="10"/>
  <c r="D319" i="10"/>
  <c r="D331" i="1"/>
  <c r="U337" i="1"/>
  <c r="V334" i="12" l="1"/>
  <c r="W334" i="12" s="1"/>
  <c r="E334" i="12"/>
  <c r="K327" i="12"/>
  <c r="N327" i="12" s="1"/>
  <c r="J327" i="12"/>
  <c r="M327" i="12" s="1"/>
  <c r="I327" i="12"/>
  <c r="L327" i="12" s="1"/>
  <c r="V326" i="11"/>
  <c r="W326" i="11" s="1"/>
  <c r="E326" i="11"/>
  <c r="K319" i="11"/>
  <c r="N319" i="11" s="1"/>
  <c r="J319" i="11"/>
  <c r="M319" i="11" s="1"/>
  <c r="I319" i="11"/>
  <c r="L319" i="11" s="1"/>
  <c r="K319" i="10"/>
  <c r="N319" i="10"/>
  <c r="J319" i="10"/>
  <c r="M319" i="10" s="1"/>
  <c r="P319" i="10" s="1"/>
  <c r="R319" i="10" s="1"/>
  <c r="C320" i="10" s="1"/>
  <c r="V326" i="10"/>
  <c r="W326" i="10" s="1"/>
  <c r="E326" i="10"/>
  <c r="I319" i="10"/>
  <c r="L319" i="10" s="1"/>
  <c r="O319" i="10" s="1"/>
  <c r="K331" i="1"/>
  <c r="N331" i="1"/>
  <c r="J331" i="1"/>
  <c r="M331" i="1" s="1"/>
  <c r="I331" i="1"/>
  <c r="L331" i="1" s="1"/>
  <c r="O331" i="1" s="1"/>
  <c r="Q331" i="1" s="1"/>
  <c r="V338" i="1"/>
  <c r="W338" i="1" s="1"/>
  <c r="E338" i="1"/>
  <c r="P331" i="1" l="1"/>
  <c r="R331" i="1" s="1"/>
  <c r="P319" i="11"/>
  <c r="R319" i="11" s="1"/>
  <c r="C320" i="11" s="1"/>
  <c r="O319" i="11"/>
  <c r="O327" i="12"/>
  <c r="Y334" i="12"/>
  <c r="G335" i="12" s="1"/>
  <c r="X334" i="12"/>
  <c r="F335" i="12" s="1"/>
  <c r="P327" i="12"/>
  <c r="R327" i="12" s="1"/>
  <c r="C328" i="12" s="1"/>
  <c r="X326" i="11"/>
  <c r="F327" i="11" s="1"/>
  <c r="Y326" i="11"/>
  <c r="G327" i="11" s="1"/>
  <c r="S319" i="10"/>
  <c r="Q319" i="10"/>
  <c r="B320" i="10" s="1"/>
  <c r="Y326" i="10"/>
  <c r="G327" i="10" s="1"/>
  <c r="X326" i="10"/>
  <c r="F327" i="10" s="1"/>
  <c r="C332" i="1"/>
  <c r="B332" i="1"/>
  <c r="Y338" i="1"/>
  <c r="G339" i="1" s="1"/>
  <c r="X338" i="1"/>
  <c r="F339" i="1" s="1"/>
  <c r="S319" i="11" l="1"/>
  <c r="Q319" i="11"/>
  <c r="B320" i="11" s="1"/>
  <c r="S327" i="12"/>
  <c r="Q327" i="12"/>
  <c r="B328" i="12" s="1"/>
  <c r="U326" i="11"/>
  <c r="D320" i="11"/>
  <c r="U326" i="10"/>
  <c r="D320" i="10"/>
  <c r="S331" i="1"/>
  <c r="U338" i="1" s="1"/>
  <c r="J320" i="11" l="1"/>
  <c r="M320" i="11" s="1"/>
  <c r="U334" i="12"/>
  <c r="D328" i="12"/>
  <c r="K320" i="11"/>
  <c r="N320" i="11" s="1"/>
  <c r="P320" i="11" s="1"/>
  <c r="R320" i="11" s="1"/>
  <c r="C321" i="11" s="1"/>
  <c r="V327" i="11"/>
  <c r="W327" i="11" s="1"/>
  <c r="E327" i="11"/>
  <c r="I320" i="11"/>
  <c r="L320" i="11" s="1"/>
  <c r="K320" i="10"/>
  <c r="N320" i="10" s="1"/>
  <c r="J320" i="10"/>
  <c r="M320" i="10" s="1"/>
  <c r="V327" i="10"/>
  <c r="W327" i="10" s="1"/>
  <c r="E327" i="10"/>
  <c r="I320" i="10"/>
  <c r="L320" i="10" s="1"/>
  <c r="D332" i="1"/>
  <c r="V339" i="1"/>
  <c r="W339" i="1" s="1"/>
  <c r="E339" i="1"/>
  <c r="K328" i="12" l="1"/>
  <c r="N328" i="12" s="1"/>
  <c r="J328" i="12"/>
  <c r="M328" i="12" s="1"/>
  <c r="V335" i="12"/>
  <c r="W335" i="12" s="1"/>
  <c r="E335" i="12"/>
  <c r="I328" i="12"/>
  <c r="L328" i="12" s="1"/>
  <c r="X327" i="11"/>
  <c r="F328" i="11" s="1"/>
  <c r="Y327" i="11"/>
  <c r="G328" i="11" s="1"/>
  <c r="O320" i="11"/>
  <c r="O320" i="10"/>
  <c r="P320" i="10"/>
  <c r="R320" i="10" s="1"/>
  <c r="C321" i="10" s="1"/>
  <c r="Y327" i="10"/>
  <c r="G328" i="10" s="1"/>
  <c r="X327" i="10"/>
  <c r="F328" i="10" s="1"/>
  <c r="K332" i="1"/>
  <c r="N332" i="1" s="1"/>
  <c r="I332" i="1"/>
  <c r="L332" i="1" s="1"/>
  <c r="J332" i="1"/>
  <c r="M332" i="1" s="1"/>
  <c r="X339" i="1"/>
  <c r="F340" i="1" s="1"/>
  <c r="Y339" i="1"/>
  <c r="G340" i="1" s="1"/>
  <c r="Y335" i="12" l="1"/>
  <c r="G336" i="12" s="1"/>
  <c r="X335" i="12"/>
  <c r="F336" i="12" s="1"/>
  <c r="O328" i="12"/>
  <c r="P328" i="12"/>
  <c r="R328" i="12" s="1"/>
  <c r="C329" i="12" s="1"/>
  <c r="S320" i="11"/>
  <c r="Q320" i="11"/>
  <c r="B321" i="11" s="1"/>
  <c r="S320" i="10"/>
  <c r="Q320" i="10"/>
  <c r="B321" i="10" s="1"/>
  <c r="P332" i="1"/>
  <c r="R332" i="1" s="1"/>
  <c r="C333" i="1" s="1"/>
  <c r="O332" i="1"/>
  <c r="Q332" i="1" s="1"/>
  <c r="B333" i="1" s="1"/>
  <c r="S332" i="1" l="1"/>
  <c r="U339" i="1" s="1"/>
  <c r="S328" i="12"/>
  <c r="Q328" i="12"/>
  <c r="B329" i="12" s="1"/>
  <c r="U327" i="11"/>
  <c r="D321" i="11"/>
  <c r="U327" i="10"/>
  <c r="D321" i="10"/>
  <c r="I321" i="10" s="1"/>
  <c r="L321" i="10" s="1"/>
  <c r="D333" i="1"/>
  <c r="V340" i="1"/>
  <c r="W340" i="1" s="1"/>
  <c r="E340" i="1"/>
  <c r="U335" i="12" l="1"/>
  <c r="D329" i="12"/>
  <c r="J329" i="12" s="1"/>
  <c r="M329" i="12" s="1"/>
  <c r="K321" i="11"/>
  <c r="N321" i="11" s="1"/>
  <c r="V328" i="11"/>
  <c r="W328" i="11" s="1"/>
  <c r="E328" i="11"/>
  <c r="J321" i="11"/>
  <c r="M321" i="11" s="1"/>
  <c r="I321" i="11"/>
  <c r="L321" i="11" s="1"/>
  <c r="J321" i="10"/>
  <c r="M321" i="10" s="1"/>
  <c r="K321" i="10"/>
  <c r="N321" i="10" s="1"/>
  <c r="O321" i="10" s="1"/>
  <c r="V328" i="10"/>
  <c r="W328" i="10" s="1"/>
  <c r="E328" i="10"/>
  <c r="K333" i="1"/>
  <c r="N333" i="1" s="1"/>
  <c r="J333" i="1"/>
  <c r="M333" i="1" s="1"/>
  <c r="I333" i="1"/>
  <c r="L333" i="1" s="1"/>
  <c r="Y340" i="1"/>
  <c r="G341" i="1" s="1"/>
  <c r="X340" i="1"/>
  <c r="F341" i="1" s="1"/>
  <c r="P321" i="11" l="1"/>
  <c r="R321" i="11" s="1"/>
  <c r="C322" i="11" s="1"/>
  <c r="O321" i="11"/>
  <c r="S321" i="11" s="1"/>
  <c r="K329" i="12"/>
  <c r="N329" i="12" s="1"/>
  <c r="P329" i="12" s="1"/>
  <c r="R329" i="12" s="1"/>
  <c r="C330" i="12" s="1"/>
  <c r="V336" i="12"/>
  <c r="W336" i="12" s="1"/>
  <c r="E336" i="12"/>
  <c r="I329" i="12"/>
  <c r="L329" i="12" s="1"/>
  <c r="Y328" i="11"/>
  <c r="G329" i="11" s="1"/>
  <c r="X328" i="11"/>
  <c r="F329" i="11" s="1"/>
  <c r="Q321" i="10"/>
  <c r="B322" i="10" s="1"/>
  <c r="P321" i="10"/>
  <c r="R321" i="10" s="1"/>
  <c r="C322" i="10" s="1"/>
  <c r="Y328" i="10"/>
  <c r="G329" i="10" s="1"/>
  <c r="X328" i="10"/>
  <c r="F329" i="10" s="1"/>
  <c r="P333" i="1"/>
  <c r="R333" i="1" s="1"/>
  <c r="C334" i="1" s="1"/>
  <c r="O333" i="1"/>
  <c r="Q333" i="1" s="1"/>
  <c r="B334" i="1" s="1"/>
  <c r="Q321" i="11" l="1"/>
  <c r="B322" i="11" s="1"/>
  <c r="X336" i="12"/>
  <c r="F337" i="12" s="1"/>
  <c r="Y336" i="12"/>
  <c r="G337" i="12" s="1"/>
  <c r="O329" i="12"/>
  <c r="U328" i="11"/>
  <c r="D322" i="11"/>
  <c r="I322" i="11" s="1"/>
  <c r="L322" i="11" s="1"/>
  <c r="S321" i="10"/>
  <c r="S333" i="1"/>
  <c r="U340" i="1" s="1"/>
  <c r="J322" i="11" l="1"/>
  <c r="M322" i="11" s="1"/>
  <c r="S329" i="12"/>
  <c r="Q329" i="12"/>
  <c r="B330" i="12" s="1"/>
  <c r="K322" i="11"/>
  <c r="N322" i="11" s="1"/>
  <c r="V329" i="11"/>
  <c r="W329" i="11" s="1"/>
  <c r="E329" i="11"/>
  <c r="U328" i="10"/>
  <c r="D322" i="10"/>
  <c r="D334" i="1"/>
  <c r="V341" i="1"/>
  <c r="W341" i="1" s="1"/>
  <c r="E341" i="1"/>
  <c r="U336" i="12" l="1"/>
  <c r="D330" i="12"/>
  <c r="O322" i="11"/>
  <c r="P322" i="11"/>
  <c r="R322" i="11" s="1"/>
  <c r="C323" i="11" s="1"/>
  <c r="Y329" i="11"/>
  <c r="G330" i="11" s="1"/>
  <c r="X329" i="11"/>
  <c r="F330" i="11" s="1"/>
  <c r="K322" i="10"/>
  <c r="N322" i="10"/>
  <c r="I322" i="10"/>
  <c r="L322" i="10" s="1"/>
  <c r="J322" i="10"/>
  <c r="M322" i="10" s="1"/>
  <c r="V329" i="10"/>
  <c r="W329" i="10" s="1"/>
  <c r="E329" i="10"/>
  <c r="K334" i="1"/>
  <c r="N334" i="1" s="1"/>
  <c r="I334" i="1"/>
  <c r="L334" i="1" s="1"/>
  <c r="J334" i="1"/>
  <c r="M334" i="1" s="1"/>
  <c r="X341" i="1"/>
  <c r="F342" i="1" s="1"/>
  <c r="Y341" i="1"/>
  <c r="G342" i="1" s="1"/>
  <c r="P322" i="10" l="1"/>
  <c r="R322" i="10" s="1"/>
  <c r="C323" i="10" s="1"/>
  <c r="O322" i="10"/>
  <c r="K330" i="12"/>
  <c r="N330" i="12"/>
  <c r="J330" i="12"/>
  <c r="M330" i="12" s="1"/>
  <c r="V337" i="12"/>
  <c r="W337" i="12" s="1"/>
  <c r="E337" i="12"/>
  <c r="I330" i="12"/>
  <c r="L330" i="12" s="1"/>
  <c r="O330" i="12" s="1"/>
  <c r="S322" i="11"/>
  <c r="Q322" i="11"/>
  <c r="B323" i="11" s="1"/>
  <c r="S322" i="10"/>
  <c r="Q322" i="10"/>
  <c r="B323" i="10" s="1"/>
  <c r="Y329" i="10"/>
  <c r="G330" i="10" s="1"/>
  <c r="X329" i="10"/>
  <c r="F330" i="10" s="1"/>
  <c r="P334" i="1"/>
  <c r="R334" i="1" s="1"/>
  <c r="C335" i="1" s="1"/>
  <c r="O334" i="1"/>
  <c r="Q334" i="1" s="1"/>
  <c r="B335" i="1" s="1"/>
  <c r="P330" i="12" l="1"/>
  <c r="R330" i="12" s="1"/>
  <c r="C331" i="12" s="1"/>
  <c r="Y337" i="12"/>
  <c r="G338" i="12" s="1"/>
  <c r="X337" i="12"/>
  <c r="F338" i="12" s="1"/>
  <c r="S330" i="12"/>
  <c r="Q330" i="12"/>
  <c r="B331" i="12" s="1"/>
  <c r="U329" i="11"/>
  <c r="D323" i="11"/>
  <c r="I323" i="11" s="1"/>
  <c r="L323" i="11" s="1"/>
  <c r="U329" i="10"/>
  <c r="D323" i="10"/>
  <c r="S334" i="1"/>
  <c r="U341" i="1" s="1"/>
  <c r="D335" i="1"/>
  <c r="J335" i="1" s="1"/>
  <c r="M335" i="1" s="1"/>
  <c r="J323" i="11" l="1"/>
  <c r="M323" i="11" s="1"/>
  <c r="U337" i="12"/>
  <c r="D331" i="12"/>
  <c r="I331" i="12" s="1"/>
  <c r="L331" i="12" s="1"/>
  <c r="K323" i="11"/>
  <c r="N323" i="11" s="1"/>
  <c r="O323" i="11" s="1"/>
  <c r="V330" i="11"/>
  <c r="W330" i="11" s="1"/>
  <c r="E330" i="11"/>
  <c r="K323" i="10"/>
  <c r="N323" i="10" s="1"/>
  <c r="J323" i="10"/>
  <c r="M323" i="10" s="1"/>
  <c r="V330" i="10"/>
  <c r="W330" i="10" s="1"/>
  <c r="E330" i="10"/>
  <c r="I323" i="10"/>
  <c r="L323" i="10" s="1"/>
  <c r="K335" i="1"/>
  <c r="N335" i="1" s="1"/>
  <c r="P335" i="1" s="1"/>
  <c r="R335" i="1" s="1"/>
  <c r="I335" i="1"/>
  <c r="L335" i="1" s="1"/>
  <c r="V342" i="1"/>
  <c r="W342" i="1" s="1"/>
  <c r="E342" i="1"/>
  <c r="O323" i="10" l="1"/>
  <c r="J331" i="12"/>
  <c r="M331" i="12" s="1"/>
  <c r="P323" i="10"/>
  <c r="R323" i="10" s="1"/>
  <c r="C324" i="10" s="1"/>
  <c r="K331" i="12"/>
  <c r="N331" i="12" s="1"/>
  <c r="V338" i="12"/>
  <c r="W338" i="12" s="1"/>
  <c r="E338" i="12"/>
  <c r="Q323" i="11"/>
  <c r="B324" i="11" s="1"/>
  <c r="P323" i="11"/>
  <c r="R323" i="11" s="1"/>
  <c r="C324" i="11" s="1"/>
  <c r="Y330" i="11"/>
  <c r="G331" i="11" s="1"/>
  <c r="X330" i="11"/>
  <c r="F331" i="11" s="1"/>
  <c r="Q323" i="10"/>
  <c r="B324" i="10" s="1"/>
  <c r="Y330" i="10"/>
  <c r="G331" i="10" s="1"/>
  <c r="X330" i="10"/>
  <c r="F331" i="10" s="1"/>
  <c r="O335" i="1"/>
  <c r="Q335" i="1" s="1"/>
  <c r="B336" i="1" s="1"/>
  <c r="X342" i="1"/>
  <c r="F343" i="1" s="1"/>
  <c r="Y342" i="1"/>
  <c r="G343" i="1" s="1"/>
  <c r="C336" i="1"/>
  <c r="S323" i="10" l="1"/>
  <c r="O331" i="12"/>
  <c r="P331" i="12"/>
  <c r="R331" i="12" s="1"/>
  <c r="C332" i="12" s="1"/>
  <c r="X338" i="12"/>
  <c r="F339" i="12" s="1"/>
  <c r="Y338" i="12"/>
  <c r="G339" i="12" s="1"/>
  <c r="S323" i="11"/>
  <c r="U330" i="10"/>
  <c r="D324" i="10"/>
  <c r="I324" i="10" s="1"/>
  <c r="L324" i="10" s="1"/>
  <c r="S335" i="1"/>
  <c r="S331" i="12" l="1"/>
  <c r="Q331" i="12"/>
  <c r="B332" i="12" s="1"/>
  <c r="U330" i="11"/>
  <c r="D324" i="11"/>
  <c r="K324" i="10"/>
  <c r="N324" i="10" s="1"/>
  <c r="O324" i="10" s="1"/>
  <c r="J324" i="10"/>
  <c r="M324" i="10" s="1"/>
  <c r="V331" i="10"/>
  <c r="W331" i="10" s="1"/>
  <c r="E331" i="10"/>
  <c r="U342" i="1"/>
  <c r="D336" i="1"/>
  <c r="U338" i="12" l="1"/>
  <c r="D332" i="12"/>
  <c r="I332" i="12" s="1"/>
  <c r="L332" i="12" s="1"/>
  <c r="K324" i="11"/>
  <c r="N324" i="11" s="1"/>
  <c r="J324" i="11"/>
  <c r="M324" i="11" s="1"/>
  <c r="I324" i="11"/>
  <c r="L324" i="11" s="1"/>
  <c r="V331" i="11"/>
  <c r="W331" i="11" s="1"/>
  <c r="E331" i="11"/>
  <c r="Q324" i="10"/>
  <c r="B325" i="10" s="1"/>
  <c r="P324" i="10"/>
  <c r="R324" i="10" s="1"/>
  <c r="C325" i="10" s="1"/>
  <c r="Y331" i="10"/>
  <c r="G332" i="10" s="1"/>
  <c r="X331" i="10"/>
  <c r="F332" i="10" s="1"/>
  <c r="K336" i="1"/>
  <c r="N336" i="1" s="1"/>
  <c r="I336" i="1"/>
  <c r="L336" i="1" s="1"/>
  <c r="J336" i="1"/>
  <c r="M336" i="1" s="1"/>
  <c r="V343" i="1"/>
  <c r="W343" i="1" s="1"/>
  <c r="E343" i="1"/>
  <c r="P324" i="11" l="1"/>
  <c r="R324" i="11" s="1"/>
  <c r="C325" i="11" s="1"/>
  <c r="K332" i="12"/>
  <c r="N332" i="12"/>
  <c r="O332" i="12" s="1"/>
  <c r="V339" i="12"/>
  <c r="W339" i="12" s="1"/>
  <c r="E339" i="12"/>
  <c r="J332" i="12"/>
  <c r="M332" i="12" s="1"/>
  <c r="O324" i="11"/>
  <c r="X331" i="11"/>
  <c r="F332" i="11" s="1"/>
  <c r="Y331" i="11"/>
  <c r="G332" i="11" s="1"/>
  <c r="S324" i="10"/>
  <c r="P336" i="1"/>
  <c r="R336" i="1" s="1"/>
  <c r="O336" i="1"/>
  <c r="Q336" i="1" s="1"/>
  <c r="X343" i="1"/>
  <c r="F344" i="1" s="1"/>
  <c r="Y343" i="1"/>
  <c r="G344" i="1" s="1"/>
  <c r="C337" i="1"/>
  <c r="P332" i="12" l="1"/>
  <c r="R332" i="12" s="1"/>
  <c r="C333" i="12" s="1"/>
  <c r="S332" i="12"/>
  <c r="Q332" i="12"/>
  <c r="B333" i="12" s="1"/>
  <c r="X339" i="12"/>
  <c r="F340" i="12" s="1"/>
  <c r="Y339" i="12"/>
  <c r="G340" i="12" s="1"/>
  <c r="S324" i="11"/>
  <c r="Q324" i="11"/>
  <c r="B325" i="11" s="1"/>
  <c r="U331" i="10"/>
  <c r="D325" i="10"/>
  <c r="B337" i="1"/>
  <c r="S336" i="1"/>
  <c r="U339" i="12" l="1"/>
  <c r="D333" i="12"/>
  <c r="U331" i="11"/>
  <c r="D325" i="11"/>
  <c r="K325" i="10"/>
  <c r="N325" i="10"/>
  <c r="J325" i="10"/>
  <c r="M325" i="10" s="1"/>
  <c r="P325" i="10" s="1"/>
  <c r="R325" i="10" s="1"/>
  <c r="C326" i="10" s="1"/>
  <c r="I325" i="10"/>
  <c r="L325" i="10" s="1"/>
  <c r="V332" i="10"/>
  <c r="W332" i="10" s="1"/>
  <c r="E332" i="10"/>
  <c r="U343" i="1"/>
  <c r="D337" i="1"/>
  <c r="O325" i="10" l="1"/>
  <c r="V340" i="12"/>
  <c r="W340" i="12" s="1"/>
  <c r="E340" i="12"/>
  <c r="K333" i="12"/>
  <c r="N333" i="12" s="1"/>
  <c r="J333" i="12"/>
  <c r="M333" i="12" s="1"/>
  <c r="I333" i="12"/>
  <c r="L333" i="12" s="1"/>
  <c r="K325" i="11"/>
  <c r="N325" i="11" s="1"/>
  <c r="V332" i="11"/>
  <c r="W332" i="11" s="1"/>
  <c r="E332" i="11"/>
  <c r="J325" i="11"/>
  <c r="M325" i="11" s="1"/>
  <c r="I325" i="11"/>
  <c r="L325" i="11" s="1"/>
  <c r="S325" i="10"/>
  <c r="Q325" i="10"/>
  <c r="B326" i="10" s="1"/>
  <c r="Y332" i="10"/>
  <c r="G333" i="10" s="1"/>
  <c r="X332" i="10"/>
  <c r="F333" i="10" s="1"/>
  <c r="K337" i="1"/>
  <c r="N337" i="1" s="1"/>
  <c r="I337" i="1"/>
  <c r="L337" i="1" s="1"/>
  <c r="J337" i="1"/>
  <c r="M337" i="1" s="1"/>
  <c r="V344" i="1"/>
  <c r="W344" i="1" s="1"/>
  <c r="E344" i="1"/>
  <c r="P337" i="1" l="1"/>
  <c r="R337" i="1" s="1"/>
  <c r="C338" i="1" s="1"/>
  <c r="O333" i="12"/>
  <c r="P333" i="12"/>
  <c r="R333" i="12" s="1"/>
  <c r="C334" i="12" s="1"/>
  <c r="Y340" i="12"/>
  <c r="G341" i="12" s="1"/>
  <c r="X340" i="12"/>
  <c r="F341" i="12" s="1"/>
  <c r="X332" i="11"/>
  <c r="F333" i="11" s="1"/>
  <c r="Y332" i="11"/>
  <c r="G333" i="11" s="1"/>
  <c r="O325" i="11"/>
  <c r="P325" i="11"/>
  <c r="R325" i="11" s="1"/>
  <c r="C326" i="11" s="1"/>
  <c r="U332" i="10"/>
  <c r="D326" i="10"/>
  <c r="J326" i="10" s="1"/>
  <c r="M326" i="10" s="1"/>
  <c r="O337" i="1"/>
  <c r="Q337" i="1" s="1"/>
  <c r="Y344" i="1"/>
  <c r="G345" i="1" s="1"/>
  <c r="X344" i="1"/>
  <c r="F345" i="1" s="1"/>
  <c r="S333" i="12" l="1"/>
  <c r="Q333" i="12"/>
  <c r="B334" i="12" s="1"/>
  <c r="S325" i="11"/>
  <c r="Q325" i="11"/>
  <c r="B326" i="11" s="1"/>
  <c r="K326" i="10"/>
  <c r="N326" i="10" s="1"/>
  <c r="P326" i="10" s="1"/>
  <c r="R326" i="10" s="1"/>
  <c r="C327" i="10" s="1"/>
  <c r="I326" i="10"/>
  <c r="L326" i="10" s="1"/>
  <c r="V333" i="10"/>
  <c r="W333" i="10" s="1"/>
  <c r="E333" i="10"/>
  <c r="B338" i="1"/>
  <c r="S337" i="1"/>
  <c r="U340" i="12" l="1"/>
  <c r="D334" i="12"/>
  <c r="I334" i="12" s="1"/>
  <c r="L334" i="12" s="1"/>
  <c r="J334" i="12"/>
  <c r="M334" i="12" s="1"/>
  <c r="U332" i="11"/>
  <c r="D326" i="11"/>
  <c r="I326" i="11" s="1"/>
  <c r="L326" i="11" s="1"/>
  <c r="O326" i="10"/>
  <c r="X333" i="10"/>
  <c r="F334" i="10" s="1"/>
  <c r="Y333" i="10"/>
  <c r="G334" i="10" s="1"/>
  <c r="U344" i="1"/>
  <c r="D338" i="1"/>
  <c r="K334" i="12" l="1"/>
  <c r="N334" i="12"/>
  <c r="O334" i="12" s="1"/>
  <c r="V341" i="12"/>
  <c r="W341" i="12" s="1"/>
  <c r="E341" i="12"/>
  <c r="V333" i="11"/>
  <c r="W333" i="11" s="1"/>
  <c r="E333" i="11"/>
  <c r="K326" i="11"/>
  <c r="N326" i="11" s="1"/>
  <c r="O326" i="11" s="1"/>
  <c r="J326" i="11"/>
  <c r="M326" i="11" s="1"/>
  <c r="S326" i="10"/>
  <c r="Q326" i="10"/>
  <c r="B327" i="10" s="1"/>
  <c r="K338" i="1"/>
  <c r="N338" i="1" s="1"/>
  <c r="J338" i="1"/>
  <c r="M338" i="1" s="1"/>
  <c r="I338" i="1"/>
  <c r="L338" i="1" s="1"/>
  <c r="V345" i="1"/>
  <c r="W345" i="1" s="1"/>
  <c r="E345" i="1"/>
  <c r="Q334" i="12" l="1"/>
  <c r="B335" i="12" s="1"/>
  <c r="P334" i="12"/>
  <c r="R334" i="12" s="1"/>
  <c r="C335" i="12" s="1"/>
  <c r="Y341" i="12"/>
  <c r="G342" i="12" s="1"/>
  <c r="X341" i="12"/>
  <c r="F342" i="12" s="1"/>
  <c r="Q326" i="11"/>
  <c r="B327" i="11" s="1"/>
  <c r="P326" i="11"/>
  <c r="R326" i="11" s="1"/>
  <c r="C327" i="11" s="1"/>
  <c r="X333" i="11"/>
  <c r="F334" i="11" s="1"/>
  <c r="Y333" i="11"/>
  <c r="G334" i="11" s="1"/>
  <c r="U333" i="10"/>
  <c r="D327" i="10"/>
  <c r="J327" i="10" s="1"/>
  <c r="M327" i="10" s="1"/>
  <c r="O338" i="1"/>
  <c r="Q338" i="1" s="1"/>
  <c r="P338" i="1"/>
  <c r="R338" i="1" s="1"/>
  <c r="C339" i="1" s="1"/>
  <c r="X345" i="1"/>
  <c r="F346" i="1" s="1"/>
  <c r="Y345" i="1"/>
  <c r="G346" i="1" s="1"/>
  <c r="S334" i="12" l="1"/>
  <c r="S326" i="11"/>
  <c r="K327" i="10"/>
  <c r="N327" i="10" s="1"/>
  <c r="P327" i="10" s="1"/>
  <c r="R327" i="10" s="1"/>
  <c r="C328" i="10" s="1"/>
  <c r="V334" i="10"/>
  <c r="W334" i="10" s="1"/>
  <c r="E334" i="10"/>
  <c r="I327" i="10"/>
  <c r="L327" i="10" s="1"/>
  <c r="B339" i="1"/>
  <c r="S338" i="1"/>
  <c r="U341" i="12" l="1"/>
  <c r="D335" i="12"/>
  <c r="U333" i="11"/>
  <c r="D327" i="11"/>
  <c r="X334" i="10"/>
  <c r="F335" i="10" s="1"/>
  <c r="Y334" i="10"/>
  <c r="G335" i="10" s="1"/>
  <c r="O327" i="10"/>
  <c r="U345" i="1"/>
  <c r="D339" i="1"/>
  <c r="K335" i="12" l="1"/>
  <c r="N335" i="12" s="1"/>
  <c r="J335" i="12"/>
  <c r="M335" i="12" s="1"/>
  <c r="I335" i="12"/>
  <c r="L335" i="12" s="1"/>
  <c r="V342" i="12"/>
  <c r="W342" i="12" s="1"/>
  <c r="E342" i="12"/>
  <c r="K327" i="11"/>
  <c r="N327" i="11" s="1"/>
  <c r="I327" i="11"/>
  <c r="L327" i="11" s="1"/>
  <c r="J327" i="11"/>
  <c r="M327" i="11" s="1"/>
  <c r="V334" i="11"/>
  <c r="W334" i="11" s="1"/>
  <c r="E334" i="11"/>
  <c r="Q327" i="10"/>
  <c r="B328" i="10" s="1"/>
  <c r="S327" i="10"/>
  <c r="K339" i="1"/>
  <c r="N339" i="1"/>
  <c r="I339" i="1"/>
  <c r="L339" i="1" s="1"/>
  <c r="O339" i="1" s="1"/>
  <c r="Q339" i="1" s="1"/>
  <c r="J339" i="1"/>
  <c r="M339" i="1" s="1"/>
  <c r="P339" i="1" s="1"/>
  <c r="R339" i="1" s="1"/>
  <c r="C340" i="1" s="1"/>
  <c r="V346" i="1"/>
  <c r="W346" i="1" s="1"/>
  <c r="E346" i="1"/>
  <c r="P335" i="12" l="1"/>
  <c r="R335" i="12" s="1"/>
  <c r="C336" i="12" s="1"/>
  <c r="O335" i="12"/>
  <c r="Y342" i="12"/>
  <c r="G343" i="12" s="1"/>
  <c r="X342" i="12"/>
  <c r="F343" i="12" s="1"/>
  <c r="O327" i="11"/>
  <c r="P327" i="11"/>
  <c r="R327" i="11" s="1"/>
  <c r="C328" i="11" s="1"/>
  <c r="X334" i="11"/>
  <c r="F335" i="11" s="1"/>
  <c r="Y334" i="11"/>
  <c r="G335" i="11" s="1"/>
  <c r="U334" i="10"/>
  <c r="D328" i="10"/>
  <c r="J328" i="10" s="1"/>
  <c r="M328" i="10" s="1"/>
  <c r="X346" i="1"/>
  <c r="F347" i="1" s="1"/>
  <c r="Y346" i="1"/>
  <c r="G347" i="1" s="1"/>
  <c r="S335" i="12" l="1"/>
  <c r="Q335" i="12"/>
  <c r="B336" i="12" s="1"/>
  <c r="S327" i="11"/>
  <c r="Q327" i="11"/>
  <c r="B328" i="11" s="1"/>
  <c r="K328" i="10"/>
  <c r="N328" i="10" s="1"/>
  <c r="P328" i="10" s="1"/>
  <c r="R328" i="10" s="1"/>
  <c r="C329" i="10" s="1"/>
  <c r="I328" i="10"/>
  <c r="L328" i="10" s="1"/>
  <c r="V335" i="10"/>
  <c r="W335" i="10" s="1"/>
  <c r="E335" i="10"/>
  <c r="B340" i="1"/>
  <c r="S339" i="1"/>
  <c r="U342" i="12" l="1"/>
  <c r="D336" i="12"/>
  <c r="U334" i="11"/>
  <c r="D328" i="11"/>
  <c r="J328" i="11" s="1"/>
  <c r="M328" i="11" s="1"/>
  <c r="O328" i="10"/>
  <c r="Y335" i="10"/>
  <c r="G336" i="10" s="1"/>
  <c r="X335" i="10"/>
  <c r="F336" i="10" s="1"/>
  <c r="U346" i="1"/>
  <c r="D340" i="1"/>
  <c r="J340" i="1" s="1"/>
  <c r="M340" i="1" s="1"/>
  <c r="K336" i="12" l="1"/>
  <c r="N336" i="12" s="1"/>
  <c r="J336" i="12"/>
  <c r="M336" i="12" s="1"/>
  <c r="V343" i="12"/>
  <c r="W343" i="12" s="1"/>
  <c r="E343" i="12"/>
  <c r="I336" i="12"/>
  <c r="L336" i="12" s="1"/>
  <c r="I328" i="11"/>
  <c r="L328" i="11" s="1"/>
  <c r="K328" i="11"/>
  <c r="N328" i="11" s="1"/>
  <c r="P328" i="11" s="1"/>
  <c r="R328" i="11" s="1"/>
  <c r="C329" i="11" s="1"/>
  <c r="V335" i="11"/>
  <c r="W335" i="11" s="1"/>
  <c r="E335" i="11"/>
  <c r="Q328" i="10"/>
  <c r="B329" i="10" s="1"/>
  <c r="S328" i="10"/>
  <c r="K340" i="1"/>
  <c r="N340" i="1" s="1"/>
  <c r="P340" i="1" s="1"/>
  <c r="R340" i="1" s="1"/>
  <c r="I340" i="1"/>
  <c r="L340" i="1" s="1"/>
  <c r="V347" i="1"/>
  <c r="W347" i="1" s="1"/>
  <c r="E347" i="1"/>
  <c r="Y343" i="12" l="1"/>
  <c r="G344" i="12" s="1"/>
  <c r="X343" i="12"/>
  <c r="F344" i="12" s="1"/>
  <c r="O336" i="12"/>
  <c r="P336" i="12"/>
  <c r="R336" i="12" s="1"/>
  <c r="C337" i="12" s="1"/>
  <c r="O328" i="11"/>
  <c r="X335" i="11"/>
  <c r="F336" i="11" s="1"/>
  <c r="Y335" i="11"/>
  <c r="G336" i="11" s="1"/>
  <c r="U335" i="10"/>
  <c r="D329" i="10"/>
  <c r="I329" i="10"/>
  <c r="L329" i="10" s="1"/>
  <c r="J329" i="10"/>
  <c r="M329" i="10" s="1"/>
  <c r="O340" i="1"/>
  <c r="Q340" i="1" s="1"/>
  <c r="C341" i="1"/>
  <c r="Y347" i="1"/>
  <c r="G348" i="1" s="1"/>
  <c r="X347" i="1"/>
  <c r="F348" i="1" s="1"/>
  <c r="S336" i="12" l="1"/>
  <c r="Q336" i="12"/>
  <c r="B337" i="12" s="1"/>
  <c r="S328" i="11"/>
  <c r="Q328" i="11"/>
  <c r="B329" i="11" s="1"/>
  <c r="K329" i="10"/>
  <c r="N329" i="10" s="1"/>
  <c r="V336" i="10"/>
  <c r="W336" i="10" s="1"/>
  <c r="E336" i="10"/>
  <c r="B341" i="1"/>
  <c r="S340" i="1"/>
  <c r="U343" i="12" l="1"/>
  <c r="D337" i="12"/>
  <c r="J337" i="12" s="1"/>
  <c r="M337" i="12" s="1"/>
  <c r="U335" i="11"/>
  <c r="D329" i="11"/>
  <c r="O329" i="10"/>
  <c r="P329" i="10"/>
  <c r="R329" i="10" s="1"/>
  <c r="C330" i="10" s="1"/>
  <c r="Y336" i="10"/>
  <c r="G337" i="10" s="1"/>
  <c r="X336" i="10"/>
  <c r="F337" i="10" s="1"/>
  <c r="U347" i="1"/>
  <c r="D341" i="1"/>
  <c r="I337" i="12" l="1"/>
  <c r="L337" i="12" s="1"/>
  <c r="K337" i="12"/>
  <c r="N337" i="12" s="1"/>
  <c r="P337" i="12" s="1"/>
  <c r="R337" i="12" s="1"/>
  <c r="C338" i="12" s="1"/>
  <c r="V344" i="12"/>
  <c r="W344" i="12" s="1"/>
  <c r="E344" i="12"/>
  <c r="K329" i="11"/>
  <c r="N329" i="11" s="1"/>
  <c r="V336" i="11"/>
  <c r="W336" i="11" s="1"/>
  <c r="E336" i="11"/>
  <c r="J329" i="11"/>
  <c r="M329" i="11" s="1"/>
  <c r="I329" i="11"/>
  <c r="L329" i="11" s="1"/>
  <c r="S329" i="10"/>
  <c r="Q329" i="10"/>
  <c r="B330" i="10" s="1"/>
  <c r="K341" i="1"/>
  <c r="N341" i="1"/>
  <c r="J341" i="1"/>
  <c r="M341" i="1" s="1"/>
  <c r="P341" i="1" s="1"/>
  <c r="R341" i="1" s="1"/>
  <c r="I341" i="1"/>
  <c r="L341" i="1" s="1"/>
  <c r="O341" i="1" s="1"/>
  <c r="Q341" i="1" s="1"/>
  <c r="V348" i="1"/>
  <c r="W348" i="1" s="1"/>
  <c r="E348" i="1"/>
  <c r="P329" i="11" l="1"/>
  <c r="R329" i="11" s="1"/>
  <c r="C330" i="11" s="1"/>
  <c r="O329" i="11"/>
  <c r="O337" i="12"/>
  <c r="X344" i="12"/>
  <c r="F345" i="12" s="1"/>
  <c r="Y344" i="12"/>
  <c r="G345" i="12" s="1"/>
  <c r="X336" i="11"/>
  <c r="F337" i="11" s="1"/>
  <c r="Y336" i="11"/>
  <c r="G337" i="11" s="1"/>
  <c r="U336" i="10"/>
  <c r="D330" i="10"/>
  <c r="J330" i="10"/>
  <c r="M330" i="10" s="1"/>
  <c r="C342" i="1"/>
  <c r="B342" i="1"/>
  <c r="X348" i="1"/>
  <c r="F349" i="1" s="1"/>
  <c r="Y348" i="1"/>
  <c r="G349" i="1" s="1"/>
  <c r="S329" i="11" l="1"/>
  <c r="Q329" i="11"/>
  <c r="B330" i="11" s="1"/>
  <c r="S337" i="12"/>
  <c r="Q337" i="12"/>
  <c r="B338" i="12" s="1"/>
  <c r="U336" i="11"/>
  <c r="D330" i="11"/>
  <c r="K330" i="10"/>
  <c r="N330" i="10" s="1"/>
  <c r="P330" i="10" s="1"/>
  <c r="R330" i="10" s="1"/>
  <c r="C331" i="10" s="1"/>
  <c r="V337" i="10"/>
  <c r="W337" i="10" s="1"/>
  <c r="E337" i="10"/>
  <c r="I330" i="10"/>
  <c r="L330" i="10" s="1"/>
  <c r="S341" i="1"/>
  <c r="U348" i="1" s="1"/>
  <c r="I330" i="11" l="1"/>
  <c r="L330" i="11" s="1"/>
  <c r="U344" i="12"/>
  <c r="D338" i="12"/>
  <c r="V337" i="11"/>
  <c r="W337" i="11" s="1"/>
  <c r="E337" i="11"/>
  <c r="J330" i="11"/>
  <c r="M330" i="11" s="1"/>
  <c r="K330" i="11"/>
  <c r="N330" i="11" s="1"/>
  <c r="O330" i="11" s="1"/>
  <c r="Y337" i="10"/>
  <c r="G338" i="10" s="1"/>
  <c r="X337" i="10"/>
  <c r="F338" i="10" s="1"/>
  <c r="O330" i="10"/>
  <c r="D342" i="1"/>
  <c r="V349" i="1"/>
  <c r="W349" i="1" s="1"/>
  <c r="E349" i="1"/>
  <c r="V345" i="12" l="1"/>
  <c r="W345" i="12" s="1"/>
  <c r="E345" i="12"/>
  <c r="K338" i="12"/>
  <c r="N338" i="12" s="1"/>
  <c r="J338" i="12"/>
  <c r="M338" i="12" s="1"/>
  <c r="I338" i="12"/>
  <c r="L338" i="12" s="1"/>
  <c r="Q330" i="11"/>
  <c r="B331" i="11" s="1"/>
  <c r="Y337" i="11"/>
  <c r="G338" i="11" s="1"/>
  <c r="X337" i="11"/>
  <c r="F338" i="11" s="1"/>
  <c r="P330" i="11"/>
  <c r="R330" i="11" s="1"/>
  <c r="C331" i="11" s="1"/>
  <c r="S330" i="10"/>
  <c r="Q330" i="10"/>
  <c r="B331" i="10" s="1"/>
  <c r="K342" i="1"/>
  <c r="N342" i="1" s="1"/>
  <c r="I342" i="1"/>
  <c r="L342" i="1" s="1"/>
  <c r="J342" i="1"/>
  <c r="M342" i="1" s="1"/>
  <c r="Y349" i="1"/>
  <c r="G350" i="1" s="1"/>
  <c r="X349" i="1"/>
  <c r="F350" i="1" s="1"/>
  <c r="P338" i="12" l="1"/>
  <c r="R338" i="12" s="1"/>
  <c r="C339" i="12" s="1"/>
  <c r="O338" i="12"/>
  <c r="S338" i="12" s="1"/>
  <c r="Y345" i="12"/>
  <c r="G346" i="12" s="1"/>
  <c r="X345" i="12"/>
  <c r="F346" i="12" s="1"/>
  <c r="S330" i="11"/>
  <c r="U337" i="10"/>
  <c r="D331" i="10"/>
  <c r="O342" i="1"/>
  <c r="Q342" i="1" s="1"/>
  <c r="B343" i="1" s="1"/>
  <c r="P342" i="1"/>
  <c r="R342" i="1" s="1"/>
  <c r="C343" i="1" s="1"/>
  <c r="S342" i="1" l="1"/>
  <c r="Q338" i="12"/>
  <c r="B339" i="12" s="1"/>
  <c r="U345" i="12"/>
  <c r="D339" i="12"/>
  <c r="U337" i="11"/>
  <c r="D331" i="11"/>
  <c r="K331" i="10"/>
  <c r="N331" i="10" s="1"/>
  <c r="I331" i="10"/>
  <c r="L331" i="10" s="1"/>
  <c r="V338" i="10"/>
  <c r="W338" i="10" s="1"/>
  <c r="E338" i="10"/>
  <c r="J331" i="10"/>
  <c r="M331" i="10" s="1"/>
  <c r="U349" i="1" l="1"/>
  <c r="D343" i="1"/>
  <c r="K339" i="12"/>
  <c r="N339" i="12"/>
  <c r="J339" i="12"/>
  <c r="M339" i="12" s="1"/>
  <c r="V346" i="12"/>
  <c r="W346" i="12" s="1"/>
  <c r="E346" i="12"/>
  <c r="I339" i="12"/>
  <c r="L339" i="12" s="1"/>
  <c r="O339" i="12" s="1"/>
  <c r="K331" i="11"/>
  <c r="N331" i="11" s="1"/>
  <c r="I331" i="11"/>
  <c r="L331" i="11" s="1"/>
  <c r="J331" i="11"/>
  <c r="M331" i="11" s="1"/>
  <c r="V338" i="11"/>
  <c r="W338" i="11" s="1"/>
  <c r="E338" i="11"/>
  <c r="P331" i="10"/>
  <c r="R331" i="10" s="1"/>
  <c r="C332" i="10" s="1"/>
  <c r="Y338" i="10"/>
  <c r="G339" i="10" s="1"/>
  <c r="X338" i="10"/>
  <c r="F339" i="10" s="1"/>
  <c r="O331" i="10"/>
  <c r="J343" i="1" l="1"/>
  <c r="M343" i="1" s="1"/>
  <c r="I343" i="1"/>
  <c r="L343" i="1" s="1"/>
  <c r="K343" i="1"/>
  <c r="N343" i="1" s="1"/>
  <c r="E350" i="1"/>
  <c r="V350" i="1"/>
  <c r="W350" i="1" s="1"/>
  <c r="P339" i="12"/>
  <c r="R339" i="12" s="1"/>
  <c r="C340" i="12" s="1"/>
  <c r="P331" i="11"/>
  <c r="R331" i="11" s="1"/>
  <c r="C332" i="11" s="1"/>
  <c r="O331" i="11"/>
  <c r="Q331" i="11" s="1"/>
  <c r="B332" i="11" s="1"/>
  <c r="S339" i="12"/>
  <c r="Q339" i="12"/>
  <c r="B340" i="12" s="1"/>
  <c r="Y346" i="12"/>
  <c r="G347" i="12" s="1"/>
  <c r="X346" i="12"/>
  <c r="F347" i="12" s="1"/>
  <c r="X338" i="11"/>
  <c r="F339" i="11" s="1"/>
  <c r="Y338" i="11"/>
  <c r="G339" i="11" s="1"/>
  <c r="S331" i="10"/>
  <c r="Q331" i="10"/>
  <c r="B332" i="10" s="1"/>
  <c r="Y350" i="1" l="1"/>
  <c r="G351" i="1" s="1"/>
  <c r="X350" i="1"/>
  <c r="F351" i="1" s="1"/>
  <c r="O343" i="1"/>
  <c r="P343" i="1"/>
  <c r="R343" i="1" s="1"/>
  <c r="C344" i="1" s="1"/>
  <c r="S331" i="11"/>
  <c r="D332" i="11" s="1"/>
  <c r="U346" i="12"/>
  <c r="D340" i="12"/>
  <c r="U338" i="10"/>
  <c r="D332" i="10"/>
  <c r="U338" i="11" l="1"/>
  <c r="Q343" i="1"/>
  <c r="B344" i="1" s="1"/>
  <c r="S343" i="1"/>
  <c r="K340" i="12"/>
  <c r="N340" i="12"/>
  <c r="V347" i="12"/>
  <c r="W347" i="12" s="1"/>
  <c r="E347" i="12"/>
  <c r="J340" i="12"/>
  <c r="M340" i="12" s="1"/>
  <c r="P340" i="12" s="1"/>
  <c r="R340" i="12" s="1"/>
  <c r="C341" i="12" s="1"/>
  <c r="I340" i="12"/>
  <c r="L340" i="12" s="1"/>
  <c r="O340" i="12" s="1"/>
  <c r="K332" i="11"/>
  <c r="N332" i="11" s="1"/>
  <c r="J332" i="11"/>
  <c r="M332" i="11" s="1"/>
  <c r="V339" i="11"/>
  <c r="W339" i="11" s="1"/>
  <c r="E339" i="11"/>
  <c r="I332" i="11"/>
  <c r="L332" i="11" s="1"/>
  <c r="K332" i="10"/>
  <c r="N332" i="10" s="1"/>
  <c r="V339" i="10"/>
  <c r="W339" i="10" s="1"/>
  <c r="E339" i="10"/>
  <c r="J332" i="10"/>
  <c r="M332" i="10" s="1"/>
  <c r="I332" i="10"/>
  <c r="L332" i="10" s="1"/>
  <c r="U350" i="1" l="1"/>
  <c r="D344" i="1"/>
  <c r="X347" i="12"/>
  <c r="F348" i="12" s="1"/>
  <c r="Y347" i="12"/>
  <c r="G348" i="12" s="1"/>
  <c r="S340" i="12"/>
  <c r="Q340" i="12"/>
  <c r="B341" i="12" s="1"/>
  <c r="X339" i="11"/>
  <c r="F340" i="11" s="1"/>
  <c r="Y339" i="11"/>
  <c r="G340" i="11" s="1"/>
  <c r="P332" i="11"/>
  <c r="R332" i="11" s="1"/>
  <c r="C333" i="11" s="1"/>
  <c r="O332" i="11"/>
  <c r="Y339" i="10"/>
  <c r="G340" i="10" s="1"/>
  <c r="X339" i="10"/>
  <c r="F340" i="10" s="1"/>
  <c r="O332" i="10"/>
  <c r="P332" i="10"/>
  <c r="R332" i="10" s="1"/>
  <c r="C333" i="10" s="1"/>
  <c r="K344" i="1" l="1"/>
  <c r="N344" i="1" s="1"/>
  <c r="I344" i="1"/>
  <c r="L344" i="1" s="1"/>
  <c r="O344" i="1" s="1"/>
  <c r="Q344" i="1" s="1"/>
  <c r="B345" i="1" s="1"/>
  <c r="J344" i="1"/>
  <c r="M344" i="1" s="1"/>
  <c r="P344" i="1" s="1"/>
  <c r="R344" i="1" s="1"/>
  <c r="C345" i="1" s="1"/>
  <c r="E351" i="1"/>
  <c r="V351" i="1"/>
  <c r="W351" i="1" s="1"/>
  <c r="U347" i="12"/>
  <c r="D341" i="12"/>
  <c r="S332" i="11"/>
  <c r="Q332" i="11"/>
  <c r="B333" i="11" s="1"/>
  <c r="Q332" i="10"/>
  <c r="B333" i="10" s="1"/>
  <c r="S332" i="10"/>
  <c r="S344" i="1"/>
  <c r="D345" i="1" s="1"/>
  <c r="U351" i="1"/>
  <c r="X351" i="1" l="1"/>
  <c r="F352" i="1" s="1"/>
  <c r="Y351" i="1"/>
  <c r="G352" i="1" s="1"/>
  <c r="K341" i="12"/>
  <c r="N341" i="12" s="1"/>
  <c r="J341" i="12"/>
  <c r="M341" i="12" s="1"/>
  <c r="V348" i="12"/>
  <c r="W348" i="12" s="1"/>
  <c r="E348" i="12"/>
  <c r="I341" i="12"/>
  <c r="L341" i="12" s="1"/>
  <c r="U339" i="11"/>
  <c r="D333" i="11"/>
  <c r="U339" i="10"/>
  <c r="D333" i="10"/>
  <c r="I333" i="10" s="1"/>
  <c r="L333" i="10" s="1"/>
  <c r="J333" i="10"/>
  <c r="M333" i="10" s="1"/>
  <c r="K345" i="1"/>
  <c r="N345" i="1" s="1"/>
  <c r="I345" i="1"/>
  <c r="L345" i="1" s="1"/>
  <c r="J345" i="1"/>
  <c r="M345" i="1" s="1"/>
  <c r="V352" i="1"/>
  <c r="W352" i="1" s="1"/>
  <c r="E352" i="1"/>
  <c r="X348" i="12" l="1"/>
  <c r="F349" i="12" s="1"/>
  <c r="Y348" i="12"/>
  <c r="G349" i="12" s="1"/>
  <c r="P341" i="12"/>
  <c r="R341" i="12" s="1"/>
  <c r="C342" i="12" s="1"/>
  <c r="O341" i="12"/>
  <c r="K333" i="11"/>
  <c r="N333" i="11" s="1"/>
  <c r="J333" i="11"/>
  <c r="M333" i="11" s="1"/>
  <c r="V340" i="11"/>
  <c r="W340" i="11" s="1"/>
  <c r="E340" i="11"/>
  <c r="I333" i="11"/>
  <c r="L333" i="11" s="1"/>
  <c r="K333" i="10"/>
  <c r="N333" i="10" s="1"/>
  <c r="V340" i="10"/>
  <c r="W340" i="10" s="1"/>
  <c r="E340" i="10"/>
  <c r="P345" i="1"/>
  <c r="R345" i="1" s="1"/>
  <c r="C346" i="1" s="1"/>
  <c r="O345" i="1"/>
  <c r="Q345" i="1" s="1"/>
  <c r="B346" i="1" s="1"/>
  <c r="Y352" i="1"/>
  <c r="G353" i="1" s="1"/>
  <c r="X352" i="1"/>
  <c r="F353" i="1" s="1"/>
  <c r="P333" i="11" l="1"/>
  <c r="R333" i="11" s="1"/>
  <c r="C334" i="11" s="1"/>
  <c r="O333" i="11"/>
  <c r="S341" i="12"/>
  <c r="Q341" i="12"/>
  <c r="B342" i="12" s="1"/>
  <c r="Y340" i="11"/>
  <c r="G341" i="11" s="1"/>
  <c r="X340" i="11"/>
  <c r="F341" i="11" s="1"/>
  <c r="Q333" i="11"/>
  <c r="B334" i="11" s="1"/>
  <c r="O333" i="10"/>
  <c r="P333" i="10"/>
  <c r="R333" i="10" s="1"/>
  <c r="C334" i="10" s="1"/>
  <c r="Y340" i="10"/>
  <c r="G341" i="10" s="1"/>
  <c r="X340" i="10"/>
  <c r="F341" i="10" s="1"/>
  <c r="S345" i="1"/>
  <c r="S333" i="11" l="1"/>
  <c r="U348" i="12"/>
  <c r="D342" i="12"/>
  <c r="U340" i="11"/>
  <c r="D334" i="11"/>
  <c r="I334" i="11" s="1"/>
  <c r="L334" i="11" s="1"/>
  <c r="Q333" i="10"/>
  <c r="B334" i="10" s="1"/>
  <c r="S333" i="10"/>
  <c r="U352" i="1"/>
  <c r="D346" i="1"/>
  <c r="K342" i="12" l="1"/>
  <c r="N342" i="12" s="1"/>
  <c r="J342" i="12"/>
  <c r="M342" i="12" s="1"/>
  <c r="V349" i="12"/>
  <c r="W349" i="12" s="1"/>
  <c r="E349" i="12"/>
  <c r="I342" i="12"/>
  <c r="L342" i="12" s="1"/>
  <c r="K334" i="11"/>
  <c r="N334" i="11" s="1"/>
  <c r="O334" i="11" s="1"/>
  <c r="V341" i="11"/>
  <c r="W341" i="11" s="1"/>
  <c r="E341" i="11"/>
  <c r="J334" i="11"/>
  <c r="M334" i="11" s="1"/>
  <c r="U340" i="10"/>
  <c r="D334" i="10"/>
  <c r="J334" i="10" s="1"/>
  <c r="M334" i="10" s="1"/>
  <c r="K346" i="1"/>
  <c r="N346" i="1" s="1"/>
  <c r="I346" i="1"/>
  <c r="L346" i="1" s="1"/>
  <c r="J346" i="1"/>
  <c r="M346" i="1" s="1"/>
  <c r="V353" i="1"/>
  <c r="W353" i="1" s="1"/>
  <c r="E353" i="1"/>
  <c r="P334" i="11" l="1"/>
  <c r="R334" i="11" s="1"/>
  <c r="C335" i="11" s="1"/>
  <c r="X349" i="12"/>
  <c r="F350" i="12" s="1"/>
  <c r="Y349" i="12"/>
  <c r="G350" i="12" s="1"/>
  <c r="P342" i="12"/>
  <c r="R342" i="12" s="1"/>
  <c r="C343" i="12" s="1"/>
  <c r="O342" i="12"/>
  <c r="Q334" i="11"/>
  <c r="B335" i="11" s="1"/>
  <c r="Y341" i="11"/>
  <c r="G342" i="11" s="1"/>
  <c r="X341" i="11"/>
  <c r="F342" i="11" s="1"/>
  <c r="V341" i="10"/>
  <c r="W341" i="10" s="1"/>
  <c r="E341" i="10"/>
  <c r="K334" i="10"/>
  <c r="N334" i="10" s="1"/>
  <c r="P334" i="10" s="1"/>
  <c r="R334" i="10" s="1"/>
  <c r="C335" i="10" s="1"/>
  <c r="I334" i="10"/>
  <c r="L334" i="10" s="1"/>
  <c r="P346" i="1"/>
  <c r="R346" i="1" s="1"/>
  <c r="O346" i="1"/>
  <c r="Q346" i="1" s="1"/>
  <c r="C347" i="1"/>
  <c r="Y353" i="1"/>
  <c r="G354" i="1" s="1"/>
  <c r="X353" i="1"/>
  <c r="F354" i="1" s="1"/>
  <c r="S334" i="11" l="1"/>
  <c r="S342" i="12"/>
  <c r="Q342" i="12"/>
  <c r="B343" i="12" s="1"/>
  <c r="U341" i="11"/>
  <c r="D335" i="11"/>
  <c r="O334" i="10"/>
  <c r="Y341" i="10"/>
  <c r="G342" i="10" s="1"/>
  <c r="X341" i="10"/>
  <c r="F342" i="10" s="1"/>
  <c r="S346" i="1"/>
  <c r="D347" i="1" s="1"/>
  <c r="B347" i="1"/>
  <c r="U349" i="12" l="1"/>
  <c r="D343" i="12"/>
  <c r="V342" i="11"/>
  <c r="W342" i="11" s="1"/>
  <c r="E342" i="11"/>
  <c r="K335" i="11"/>
  <c r="N335" i="11" s="1"/>
  <c r="J335" i="11"/>
  <c r="M335" i="11" s="1"/>
  <c r="I335" i="11"/>
  <c r="L335" i="11" s="1"/>
  <c r="Q334" i="10"/>
  <c r="B335" i="10" s="1"/>
  <c r="S334" i="10"/>
  <c r="K347" i="1"/>
  <c r="N347" i="1"/>
  <c r="J347" i="1"/>
  <c r="M347" i="1" s="1"/>
  <c r="P347" i="1" s="1"/>
  <c r="R347" i="1" s="1"/>
  <c r="U353" i="1"/>
  <c r="V354" i="1" s="1"/>
  <c r="W354" i="1" s="1"/>
  <c r="I347" i="1"/>
  <c r="L347" i="1" s="1"/>
  <c r="O347" i="1" s="1"/>
  <c r="Q347" i="1" s="1"/>
  <c r="O335" i="11" l="1"/>
  <c r="Q335" i="11" s="1"/>
  <c r="B336" i="11" s="1"/>
  <c r="P335" i="11"/>
  <c r="R335" i="11" s="1"/>
  <c r="C336" i="11" s="1"/>
  <c r="K343" i="12"/>
  <c r="N343" i="12"/>
  <c r="J343" i="12"/>
  <c r="M343" i="12" s="1"/>
  <c r="V350" i="12"/>
  <c r="W350" i="12" s="1"/>
  <c r="E350" i="12"/>
  <c r="I343" i="12"/>
  <c r="L343" i="12" s="1"/>
  <c r="O343" i="12" s="1"/>
  <c r="Y342" i="11"/>
  <c r="G343" i="11" s="1"/>
  <c r="X342" i="11"/>
  <c r="F343" i="11" s="1"/>
  <c r="U341" i="10"/>
  <c r="D335" i="10"/>
  <c r="I335" i="10" s="1"/>
  <c r="L335" i="10" s="1"/>
  <c r="E354" i="1"/>
  <c r="Y354" i="1"/>
  <c r="G355" i="1" s="1"/>
  <c r="X354" i="1"/>
  <c r="F355" i="1" s="1"/>
  <c r="C348" i="1"/>
  <c r="P343" i="12" l="1"/>
  <c r="R343" i="12" s="1"/>
  <c r="C344" i="12" s="1"/>
  <c r="J335" i="10"/>
  <c r="M335" i="10" s="1"/>
  <c r="S335" i="11"/>
  <c r="D336" i="11" s="1"/>
  <c r="Y350" i="12"/>
  <c r="G351" i="12" s="1"/>
  <c r="X350" i="12"/>
  <c r="F351" i="12" s="1"/>
  <c r="S343" i="12"/>
  <c r="Q343" i="12"/>
  <c r="B344" i="12" s="1"/>
  <c r="U342" i="11"/>
  <c r="K335" i="10"/>
  <c r="N335" i="10" s="1"/>
  <c r="V342" i="10"/>
  <c r="W342" i="10" s="1"/>
  <c r="E342" i="10"/>
  <c r="B348" i="1"/>
  <c r="S347" i="1"/>
  <c r="U350" i="12" l="1"/>
  <c r="D344" i="12"/>
  <c r="J344" i="12" s="1"/>
  <c r="M344" i="12" s="1"/>
  <c r="K336" i="11"/>
  <c r="N336" i="11" s="1"/>
  <c r="J336" i="11"/>
  <c r="M336" i="11" s="1"/>
  <c r="I336" i="11"/>
  <c r="L336" i="11" s="1"/>
  <c r="V343" i="11"/>
  <c r="W343" i="11" s="1"/>
  <c r="E343" i="11"/>
  <c r="O335" i="10"/>
  <c r="P335" i="10"/>
  <c r="R335" i="10" s="1"/>
  <c r="C336" i="10" s="1"/>
  <c r="X342" i="10"/>
  <c r="F343" i="10" s="1"/>
  <c r="Y342" i="10"/>
  <c r="G343" i="10" s="1"/>
  <c r="U354" i="1"/>
  <c r="D348" i="1"/>
  <c r="I348" i="1" s="1"/>
  <c r="L348" i="1" s="1"/>
  <c r="K344" i="12" l="1"/>
  <c r="N344" i="12"/>
  <c r="P344" i="12" s="1"/>
  <c r="R344" i="12" s="1"/>
  <c r="C345" i="12" s="1"/>
  <c r="V351" i="12"/>
  <c r="W351" i="12" s="1"/>
  <c r="E351" i="12"/>
  <c r="I344" i="12"/>
  <c r="L344" i="12" s="1"/>
  <c r="O344" i="12" s="1"/>
  <c r="O336" i="11"/>
  <c r="P336" i="11"/>
  <c r="R336" i="11" s="1"/>
  <c r="C337" i="11" s="1"/>
  <c r="X343" i="11"/>
  <c r="F344" i="11" s="1"/>
  <c r="Y343" i="11"/>
  <c r="G344" i="11" s="1"/>
  <c r="Q335" i="10"/>
  <c r="B336" i="10" s="1"/>
  <c r="S335" i="10"/>
  <c r="J348" i="1"/>
  <c r="M348" i="1" s="1"/>
  <c r="K348" i="1"/>
  <c r="N348" i="1" s="1"/>
  <c r="V355" i="1"/>
  <c r="W355" i="1" s="1"/>
  <c r="E355" i="1"/>
  <c r="Y351" i="12" l="1"/>
  <c r="G352" i="12" s="1"/>
  <c r="X351" i="12"/>
  <c r="F352" i="12" s="1"/>
  <c r="S344" i="12"/>
  <c r="Q344" i="12"/>
  <c r="B345" i="12" s="1"/>
  <c r="S336" i="11"/>
  <c r="Q336" i="11"/>
  <c r="B337" i="11" s="1"/>
  <c r="U342" i="10"/>
  <c r="D336" i="10"/>
  <c r="I336" i="10" s="1"/>
  <c r="L336" i="10" s="1"/>
  <c r="O348" i="1"/>
  <c r="Q348" i="1" s="1"/>
  <c r="P348" i="1"/>
  <c r="R348" i="1" s="1"/>
  <c r="C349" i="1" s="1"/>
  <c r="Y355" i="1"/>
  <c r="G356" i="1" s="1"/>
  <c r="X355" i="1"/>
  <c r="F356" i="1" s="1"/>
  <c r="J336" i="10" l="1"/>
  <c r="M336" i="10" s="1"/>
  <c r="U351" i="12"/>
  <c r="D345" i="12"/>
  <c r="U343" i="11"/>
  <c r="D337" i="11"/>
  <c r="K336" i="10"/>
  <c r="N336" i="10"/>
  <c r="O336" i="10" s="1"/>
  <c r="V343" i="10"/>
  <c r="W343" i="10" s="1"/>
  <c r="E343" i="10"/>
  <c r="B349" i="1"/>
  <c r="S348" i="1"/>
  <c r="V352" i="12" l="1"/>
  <c r="W352" i="12" s="1"/>
  <c r="E352" i="12"/>
  <c r="K345" i="12"/>
  <c r="N345" i="12" s="1"/>
  <c r="J345" i="12"/>
  <c r="M345" i="12" s="1"/>
  <c r="I345" i="12"/>
  <c r="L345" i="12" s="1"/>
  <c r="K337" i="11"/>
  <c r="N337" i="11" s="1"/>
  <c r="V344" i="11"/>
  <c r="W344" i="11" s="1"/>
  <c r="E344" i="11"/>
  <c r="I337" i="11"/>
  <c r="L337" i="11" s="1"/>
  <c r="J337" i="11"/>
  <c r="M337" i="11" s="1"/>
  <c r="Q336" i="10"/>
  <c r="B337" i="10" s="1"/>
  <c r="P336" i="10"/>
  <c r="R336" i="10" s="1"/>
  <c r="C337" i="10" s="1"/>
  <c r="Y343" i="10"/>
  <c r="G344" i="10" s="1"/>
  <c r="X343" i="10"/>
  <c r="F344" i="10" s="1"/>
  <c r="U355" i="1"/>
  <c r="D349" i="1"/>
  <c r="X352" i="12" l="1"/>
  <c r="F353" i="12" s="1"/>
  <c r="Y352" i="12"/>
  <c r="G353" i="12" s="1"/>
  <c r="O345" i="12"/>
  <c r="P345" i="12"/>
  <c r="R345" i="12" s="1"/>
  <c r="C346" i="12" s="1"/>
  <c r="P337" i="11"/>
  <c r="R337" i="11" s="1"/>
  <c r="C338" i="11" s="1"/>
  <c r="O337" i="11"/>
  <c r="Y344" i="11"/>
  <c r="G345" i="11" s="1"/>
  <c r="X344" i="11"/>
  <c r="F345" i="11" s="1"/>
  <c r="S336" i="10"/>
  <c r="K349" i="1"/>
  <c r="N349" i="1"/>
  <c r="J349" i="1"/>
  <c r="M349" i="1" s="1"/>
  <c r="P349" i="1" s="1"/>
  <c r="R349" i="1" s="1"/>
  <c r="I349" i="1"/>
  <c r="L349" i="1" s="1"/>
  <c r="O349" i="1" s="1"/>
  <c r="Q349" i="1" s="1"/>
  <c r="V356" i="1"/>
  <c r="W356" i="1" s="1"/>
  <c r="E356" i="1"/>
  <c r="S345" i="12" l="1"/>
  <c r="Q345" i="12"/>
  <c r="B346" i="12" s="1"/>
  <c r="S337" i="11"/>
  <c r="Q337" i="11"/>
  <c r="B338" i="11" s="1"/>
  <c r="U343" i="10"/>
  <c r="D337" i="10"/>
  <c r="C350" i="1"/>
  <c r="X356" i="1"/>
  <c r="F357" i="1" s="1"/>
  <c r="Y356" i="1"/>
  <c r="G357" i="1" s="1"/>
  <c r="U352" i="12" l="1"/>
  <c r="D346" i="12"/>
  <c r="U344" i="11"/>
  <c r="D338" i="11"/>
  <c r="K337" i="10"/>
  <c r="N337" i="10" s="1"/>
  <c r="J337" i="10"/>
  <c r="M337" i="10" s="1"/>
  <c r="I337" i="10"/>
  <c r="L337" i="10" s="1"/>
  <c r="V344" i="10"/>
  <c r="W344" i="10" s="1"/>
  <c r="E344" i="10"/>
  <c r="B350" i="1"/>
  <c r="S349" i="1"/>
  <c r="K346" i="12" l="1"/>
  <c r="N346" i="12"/>
  <c r="V353" i="12"/>
  <c r="W353" i="12" s="1"/>
  <c r="E353" i="12"/>
  <c r="J346" i="12"/>
  <c r="M346" i="12" s="1"/>
  <c r="P346" i="12" s="1"/>
  <c r="R346" i="12" s="1"/>
  <c r="C347" i="12" s="1"/>
  <c r="I346" i="12"/>
  <c r="L346" i="12" s="1"/>
  <c r="O346" i="12" s="1"/>
  <c r="V345" i="11"/>
  <c r="W345" i="11" s="1"/>
  <c r="E345" i="11"/>
  <c r="K338" i="11"/>
  <c r="N338" i="11" s="1"/>
  <c r="J338" i="11"/>
  <c r="M338" i="11" s="1"/>
  <c r="I338" i="11"/>
  <c r="L338" i="11" s="1"/>
  <c r="P337" i="10"/>
  <c r="R337" i="10" s="1"/>
  <c r="C338" i="10" s="1"/>
  <c r="O337" i="10"/>
  <c r="Y344" i="10"/>
  <c r="G345" i="10" s="1"/>
  <c r="X344" i="10"/>
  <c r="F345" i="10" s="1"/>
  <c r="U356" i="1"/>
  <c r="D350" i="1"/>
  <c r="O338" i="11" l="1"/>
  <c r="P338" i="11"/>
  <c r="R338" i="11" s="1"/>
  <c r="C339" i="11" s="1"/>
  <c r="S346" i="12"/>
  <c r="Q346" i="12"/>
  <c r="B347" i="12" s="1"/>
  <c r="X353" i="12"/>
  <c r="F354" i="12" s="1"/>
  <c r="Y353" i="12"/>
  <c r="G354" i="12" s="1"/>
  <c r="S338" i="11"/>
  <c r="Q338" i="11"/>
  <c r="B339" i="11" s="1"/>
  <c r="X345" i="11"/>
  <c r="F346" i="11" s="1"/>
  <c r="Y345" i="11"/>
  <c r="G346" i="11" s="1"/>
  <c r="Q337" i="10"/>
  <c r="B338" i="10" s="1"/>
  <c r="S337" i="10"/>
  <c r="K350" i="1"/>
  <c r="N350" i="1" s="1"/>
  <c r="J350" i="1"/>
  <c r="M350" i="1" s="1"/>
  <c r="I350" i="1"/>
  <c r="L350" i="1" s="1"/>
  <c r="V357" i="1"/>
  <c r="W357" i="1" s="1"/>
  <c r="E357" i="1"/>
  <c r="U353" i="12" l="1"/>
  <c r="D347" i="12"/>
  <c r="U345" i="11"/>
  <c r="D339" i="11"/>
  <c r="U344" i="10"/>
  <c r="D338" i="10"/>
  <c r="I338" i="10" s="1"/>
  <c r="L338" i="10" s="1"/>
  <c r="O350" i="1"/>
  <c r="Q350" i="1" s="1"/>
  <c r="B351" i="1" s="1"/>
  <c r="P350" i="1"/>
  <c r="R350" i="1" s="1"/>
  <c r="C351" i="1" s="1"/>
  <c r="Y357" i="1"/>
  <c r="G358" i="1" s="1"/>
  <c r="X357" i="1"/>
  <c r="F358" i="1" s="1"/>
  <c r="K347" i="12" l="1"/>
  <c r="N347" i="12" s="1"/>
  <c r="J347" i="12"/>
  <c r="M347" i="12" s="1"/>
  <c r="V354" i="12"/>
  <c r="W354" i="12" s="1"/>
  <c r="E354" i="12"/>
  <c r="I347" i="12"/>
  <c r="L347" i="12" s="1"/>
  <c r="K339" i="11"/>
  <c r="N339" i="11" s="1"/>
  <c r="J339" i="11"/>
  <c r="M339" i="11" s="1"/>
  <c r="V346" i="11"/>
  <c r="W346" i="11" s="1"/>
  <c r="E346" i="11"/>
  <c r="I339" i="11"/>
  <c r="L339" i="11" s="1"/>
  <c r="K338" i="10"/>
  <c r="N338" i="10"/>
  <c r="O338" i="10" s="1"/>
  <c r="J338" i="10"/>
  <c r="M338" i="10" s="1"/>
  <c r="V345" i="10"/>
  <c r="W345" i="10" s="1"/>
  <c r="E345" i="10"/>
  <c r="S350" i="1"/>
  <c r="U357" i="1" s="1"/>
  <c r="P338" i="10" l="1"/>
  <c r="R338" i="10" s="1"/>
  <c r="C339" i="10" s="1"/>
  <c r="P347" i="12"/>
  <c r="R347" i="12" s="1"/>
  <c r="C348" i="12" s="1"/>
  <c r="O347" i="12"/>
  <c r="X354" i="12"/>
  <c r="F355" i="12" s="1"/>
  <c r="Y354" i="12"/>
  <c r="G355" i="12" s="1"/>
  <c r="O339" i="11"/>
  <c r="P339" i="11"/>
  <c r="R339" i="11" s="1"/>
  <c r="C340" i="11" s="1"/>
  <c r="Y346" i="11"/>
  <c r="G347" i="11" s="1"/>
  <c r="X346" i="11"/>
  <c r="F347" i="11" s="1"/>
  <c r="Q338" i="10"/>
  <c r="B339" i="10" s="1"/>
  <c r="S338" i="10"/>
  <c r="X345" i="10"/>
  <c r="F346" i="10" s="1"/>
  <c r="Y345" i="10"/>
  <c r="G346" i="10" s="1"/>
  <c r="D351" i="1"/>
  <c r="V358" i="1"/>
  <c r="W358" i="1" s="1"/>
  <c r="E358" i="1"/>
  <c r="Q347" i="12" l="1"/>
  <c r="B348" i="12" s="1"/>
  <c r="S347" i="12"/>
  <c r="S339" i="11"/>
  <c r="Q339" i="11"/>
  <c r="B340" i="11" s="1"/>
  <c r="U345" i="10"/>
  <c r="D339" i="10"/>
  <c r="I339" i="10" s="1"/>
  <c r="L339" i="10" s="1"/>
  <c r="K351" i="1"/>
  <c r="N351" i="1"/>
  <c r="J351" i="1"/>
  <c r="M351" i="1" s="1"/>
  <c r="I351" i="1"/>
  <c r="L351" i="1" s="1"/>
  <c r="Y358" i="1"/>
  <c r="G359" i="1" s="1"/>
  <c r="X358" i="1"/>
  <c r="F359" i="1" s="1"/>
  <c r="O351" i="1" l="1"/>
  <c r="Q351" i="1" s="1"/>
  <c r="U354" i="12"/>
  <c r="D348" i="12"/>
  <c r="I348" i="12"/>
  <c r="L348" i="12"/>
  <c r="J348" i="12"/>
  <c r="M348" i="12" s="1"/>
  <c r="U346" i="11"/>
  <c r="D340" i="11"/>
  <c r="J340" i="11" s="1"/>
  <c r="M340" i="11" s="1"/>
  <c r="K339" i="10"/>
  <c r="N339" i="10" s="1"/>
  <c r="O339" i="10" s="1"/>
  <c r="J339" i="10"/>
  <c r="M339" i="10" s="1"/>
  <c r="V346" i="10"/>
  <c r="W346" i="10" s="1"/>
  <c r="E346" i="10"/>
  <c r="P351" i="1"/>
  <c r="R351" i="1" s="1"/>
  <c r="C352" i="1" s="1"/>
  <c r="B352" i="1"/>
  <c r="S351" i="1"/>
  <c r="K348" i="12" l="1"/>
  <c r="N348" i="12" s="1"/>
  <c r="V355" i="12"/>
  <c r="W355" i="12" s="1"/>
  <c r="E355" i="12"/>
  <c r="K340" i="11"/>
  <c r="N340" i="11" s="1"/>
  <c r="P340" i="11" s="1"/>
  <c r="R340" i="11" s="1"/>
  <c r="C341" i="11" s="1"/>
  <c r="V347" i="11"/>
  <c r="W347" i="11" s="1"/>
  <c r="E347" i="11"/>
  <c r="I340" i="11"/>
  <c r="L340" i="11" s="1"/>
  <c r="Q339" i="10"/>
  <c r="B340" i="10" s="1"/>
  <c r="P339" i="10"/>
  <c r="R339" i="10" s="1"/>
  <c r="C340" i="10" s="1"/>
  <c r="Y346" i="10"/>
  <c r="G347" i="10" s="1"/>
  <c r="X346" i="10"/>
  <c r="F347" i="10" s="1"/>
  <c r="U358" i="1"/>
  <c r="D352" i="1"/>
  <c r="P348" i="12" l="1"/>
  <c r="R348" i="12" s="1"/>
  <c r="C349" i="12" s="1"/>
  <c r="O348" i="12"/>
  <c r="X355" i="12"/>
  <c r="F356" i="12" s="1"/>
  <c r="Y355" i="12"/>
  <c r="G356" i="12" s="1"/>
  <c r="Y347" i="11"/>
  <c r="G348" i="11" s="1"/>
  <c r="X347" i="11"/>
  <c r="F348" i="11" s="1"/>
  <c r="O340" i="11"/>
  <c r="S339" i="10"/>
  <c r="K352" i="1"/>
  <c r="N352" i="1" s="1"/>
  <c r="J352" i="1"/>
  <c r="M352" i="1" s="1"/>
  <c r="I352" i="1"/>
  <c r="L352" i="1" s="1"/>
  <c r="V359" i="1"/>
  <c r="W359" i="1" s="1"/>
  <c r="E359" i="1"/>
  <c r="Q348" i="12" l="1"/>
  <c r="B349" i="12" s="1"/>
  <c r="S348" i="12"/>
  <c r="S340" i="11"/>
  <c r="Q340" i="11"/>
  <c r="B341" i="11" s="1"/>
  <c r="U346" i="10"/>
  <c r="D340" i="10"/>
  <c r="P352" i="1"/>
  <c r="R352" i="1" s="1"/>
  <c r="C353" i="1" s="1"/>
  <c r="O352" i="1"/>
  <c r="Q352" i="1" s="1"/>
  <c r="B353" i="1" s="1"/>
  <c r="X359" i="1"/>
  <c r="F360" i="1" s="1"/>
  <c r="Y359" i="1"/>
  <c r="G360" i="1" s="1"/>
  <c r="U355" i="12" l="1"/>
  <c r="D349" i="12"/>
  <c r="U347" i="11"/>
  <c r="D341" i="11"/>
  <c r="K340" i="10"/>
  <c r="N340" i="10" s="1"/>
  <c r="J340" i="10"/>
  <c r="M340" i="10" s="1"/>
  <c r="I340" i="10"/>
  <c r="L340" i="10" s="1"/>
  <c r="V347" i="10"/>
  <c r="W347" i="10" s="1"/>
  <c r="E347" i="10"/>
  <c r="S352" i="1"/>
  <c r="K349" i="12" l="1"/>
  <c r="N349" i="12"/>
  <c r="J349" i="12"/>
  <c r="M349" i="12" s="1"/>
  <c r="I349" i="12"/>
  <c r="L349" i="12" s="1"/>
  <c r="O349" i="12" s="1"/>
  <c r="V356" i="12"/>
  <c r="W356" i="12" s="1"/>
  <c r="E356" i="12"/>
  <c r="K341" i="11"/>
  <c r="N341" i="11" s="1"/>
  <c r="V348" i="11"/>
  <c r="W348" i="11" s="1"/>
  <c r="E348" i="11"/>
  <c r="J341" i="11"/>
  <c r="M341" i="11" s="1"/>
  <c r="I341" i="11"/>
  <c r="L341" i="11" s="1"/>
  <c r="O340" i="10"/>
  <c r="P340" i="10"/>
  <c r="R340" i="10" s="1"/>
  <c r="C341" i="10" s="1"/>
  <c r="Y347" i="10"/>
  <c r="G348" i="10" s="1"/>
  <c r="X347" i="10"/>
  <c r="F348" i="10" s="1"/>
  <c r="U359" i="1"/>
  <c r="D353" i="1"/>
  <c r="O341" i="11" l="1"/>
  <c r="P341" i="11"/>
  <c r="R341" i="11" s="1"/>
  <c r="C342" i="11" s="1"/>
  <c r="Q349" i="12"/>
  <c r="B350" i="12" s="1"/>
  <c r="P349" i="12"/>
  <c r="R349" i="12" s="1"/>
  <c r="C350" i="12" s="1"/>
  <c r="X356" i="12"/>
  <c r="F357" i="12" s="1"/>
  <c r="Y356" i="12"/>
  <c r="G357" i="12" s="1"/>
  <c r="Y348" i="11"/>
  <c r="G349" i="11" s="1"/>
  <c r="X348" i="11"/>
  <c r="F349" i="11" s="1"/>
  <c r="Q341" i="11"/>
  <c r="B342" i="11" s="1"/>
  <c r="Q340" i="10"/>
  <c r="B341" i="10" s="1"/>
  <c r="S340" i="10"/>
  <c r="K353" i="1"/>
  <c r="N353" i="1"/>
  <c r="I353" i="1"/>
  <c r="L353" i="1" s="1"/>
  <c r="O353" i="1" s="1"/>
  <c r="Q353" i="1" s="1"/>
  <c r="J353" i="1"/>
  <c r="M353" i="1" s="1"/>
  <c r="P353" i="1" s="1"/>
  <c r="R353" i="1" s="1"/>
  <c r="V360" i="1"/>
  <c r="W360" i="1" s="1"/>
  <c r="E360" i="1"/>
  <c r="S341" i="11" l="1"/>
  <c r="U348" i="11" s="1"/>
  <c r="S349" i="12"/>
  <c r="U347" i="10"/>
  <c r="D341" i="10"/>
  <c r="X360" i="1"/>
  <c r="F361" i="1" s="1"/>
  <c r="Y360" i="1"/>
  <c r="G361" i="1" s="1"/>
  <c r="C354" i="1"/>
  <c r="D342" i="11" l="1"/>
  <c r="J342" i="11" s="1"/>
  <c r="M342" i="11" s="1"/>
  <c r="U356" i="12"/>
  <c r="D350" i="12"/>
  <c r="K342" i="11"/>
  <c r="N342" i="11" s="1"/>
  <c r="P342" i="11" s="1"/>
  <c r="R342" i="11" s="1"/>
  <c r="C343" i="11" s="1"/>
  <c r="V349" i="11"/>
  <c r="W349" i="11" s="1"/>
  <c r="E349" i="11"/>
  <c r="I342" i="11"/>
  <c r="L342" i="11" s="1"/>
  <c r="K341" i="10"/>
  <c r="N341" i="10" s="1"/>
  <c r="J341" i="10"/>
  <c r="M341" i="10" s="1"/>
  <c r="V348" i="10"/>
  <c r="W348" i="10" s="1"/>
  <c r="E348" i="10"/>
  <c r="I341" i="10"/>
  <c r="L341" i="10" s="1"/>
  <c r="B354" i="1"/>
  <c r="S353" i="1"/>
  <c r="O342" i="11" l="1"/>
  <c r="Q342" i="11" s="1"/>
  <c r="B343" i="11" s="1"/>
  <c r="K350" i="12"/>
  <c r="N350" i="12" s="1"/>
  <c r="J350" i="12"/>
  <c r="M350" i="12" s="1"/>
  <c r="I350" i="12"/>
  <c r="L350" i="12" s="1"/>
  <c r="V357" i="12"/>
  <c r="W357" i="12" s="1"/>
  <c r="E357" i="12"/>
  <c r="Y349" i="11"/>
  <c r="G350" i="11" s="1"/>
  <c r="X349" i="11"/>
  <c r="F350" i="11" s="1"/>
  <c r="O341" i="10"/>
  <c r="Y348" i="10"/>
  <c r="G349" i="10" s="1"/>
  <c r="X348" i="10"/>
  <c r="F349" i="10" s="1"/>
  <c r="P341" i="10"/>
  <c r="R341" i="10" s="1"/>
  <c r="C342" i="10" s="1"/>
  <c r="U360" i="1"/>
  <c r="D354" i="1"/>
  <c r="I354" i="1" s="1"/>
  <c r="L354" i="1" s="1"/>
  <c r="S342" i="11" l="1"/>
  <c r="O350" i="12"/>
  <c r="P350" i="12"/>
  <c r="R350" i="12" s="1"/>
  <c r="C351" i="12" s="1"/>
  <c r="Y357" i="12"/>
  <c r="G358" i="12" s="1"/>
  <c r="X357" i="12"/>
  <c r="F358" i="12" s="1"/>
  <c r="U349" i="11"/>
  <c r="D343" i="11"/>
  <c r="J343" i="11" s="1"/>
  <c r="M343" i="11" s="1"/>
  <c r="Q341" i="10"/>
  <c r="B342" i="10" s="1"/>
  <c r="S341" i="10"/>
  <c r="K354" i="1"/>
  <c r="N354" i="1" s="1"/>
  <c r="O354" i="1" s="1"/>
  <c r="Q354" i="1" s="1"/>
  <c r="J354" i="1"/>
  <c r="M354" i="1" s="1"/>
  <c r="V361" i="1"/>
  <c r="W361" i="1" s="1"/>
  <c r="E361" i="1"/>
  <c r="Q350" i="12" l="1"/>
  <c r="B351" i="12" s="1"/>
  <c r="S350" i="12"/>
  <c r="K343" i="11"/>
  <c r="N343" i="11" s="1"/>
  <c r="P343" i="11" s="1"/>
  <c r="R343" i="11" s="1"/>
  <c r="C344" i="11" s="1"/>
  <c r="V350" i="11"/>
  <c r="W350" i="11" s="1"/>
  <c r="E350" i="11"/>
  <c r="I343" i="11"/>
  <c r="L343" i="11" s="1"/>
  <c r="U348" i="10"/>
  <c r="D342" i="10"/>
  <c r="I342" i="10" s="1"/>
  <c r="L342" i="10" s="1"/>
  <c r="P354" i="1"/>
  <c r="R354" i="1" s="1"/>
  <c r="C355" i="1"/>
  <c r="B355" i="1"/>
  <c r="Y361" i="1"/>
  <c r="G362" i="1" s="1"/>
  <c r="X361" i="1"/>
  <c r="F362" i="1" s="1"/>
  <c r="J342" i="10" l="1"/>
  <c r="M342" i="10" s="1"/>
  <c r="O343" i="11"/>
  <c r="S343" i="11" s="1"/>
  <c r="U357" i="12"/>
  <c r="D351" i="12"/>
  <c r="I351" i="12"/>
  <c r="L351" i="12" s="1"/>
  <c r="J351" i="12"/>
  <c r="M351" i="12" s="1"/>
  <c r="X350" i="11"/>
  <c r="F351" i="11" s="1"/>
  <c r="Y350" i="11"/>
  <c r="G351" i="11" s="1"/>
  <c r="K342" i="10"/>
  <c r="N342" i="10" s="1"/>
  <c r="V349" i="10"/>
  <c r="W349" i="10" s="1"/>
  <c r="E349" i="10"/>
  <c r="S354" i="1"/>
  <c r="D355" i="1" s="1"/>
  <c r="Q343" i="11" l="1"/>
  <c r="B344" i="11" s="1"/>
  <c r="K351" i="12"/>
  <c r="N351" i="12" s="1"/>
  <c r="V358" i="12"/>
  <c r="W358" i="12" s="1"/>
  <c r="E358" i="12"/>
  <c r="U350" i="11"/>
  <c r="D344" i="11"/>
  <c r="I344" i="11" s="1"/>
  <c r="L344" i="11" s="1"/>
  <c r="P342" i="10"/>
  <c r="R342" i="10" s="1"/>
  <c r="C343" i="10" s="1"/>
  <c r="O342" i="10"/>
  <c r="X349" i="10"/>
  <c r="F350" i="10" s="1"/>
  <c r="Y349" i="10"/>
  <c r="G350" i="10" s="1"/>
  <c r="U361" i="1"/>
  <c r="K355" i="1"/>
  <c r="N355" i="1" s="1"/>
  <c r="J355" i="1"/>
  <c r="M355" i="1" s="1"/>
  <c r="I355" i="1"/>
  <c r="L355" i="1" s="1"/>
  <c r="V362" i="1"/>
  <c r="W362" i="1" s="1"/>
  <c r="E362" i="1"/>
  <c r="O355" i="1" l="1"/>
  <c r="Q355" i="1" s="1"/>
  <c r="J344" i="11"/>
  <c r="M344" i="11" s="1"/>
  <c r="P351" i="12"/>
  <c r="R351" i="12" s="1"/>
  <c r="C352" i="12" s="1"/>
  <c r="O351" i="12"/>
  <c r="Y358" i="12"/>
  <c r="G359" i="12" s="1"/>
  <c r="X358" i="12"/>
  <c r="F359" i="12" s="1"/>
  <c r="V351" i="11"/>
  <c r="W351" i="11" s="1"/>
  <c r="E351" i="11"/>
  <c r="K344" i="11"/>
  <c r="N344" i="11" s="1"/>
  <c r="O344" i="11" s="1"/>
  <c r="Q342" i="10"/>
  <c r="B343" i="10" s="1"/>
  <c r="S342" i="10"/>
  <c r="P355" i="1"/>
  <c r="R355" i="1" s="1"/>
  <c r="C356" i="1" s="1"/>
  <c r="Y362" i="1"/>
  <c r="G363" i="1" s="1"/>
  <c r="X362" i="1"/>
  <c r="F363" i="1" s="1"/>
  <c r="Q351" i="12" l="1"/>
  <c r="B352" i="12" s="1"/>
  <c r="S351" i="12"/>
  <c r="Q344" i="11"/>
  <c r="B345" i="11" s="1"/>
  <c r="Y351" i="11"/>
  <c r="G352" i="11" s="1"/>
  <c r="X351" i="11"/>
  <c r="F352" i="11" s="1"/>
  <c r="P344" i="11"/>
  <c r="R344" i="11" s="1"/>
  <c r="C345" i="11" s="1"/>
  <c r="U349" i="10"/>
  <c r="D343" i="10"/>
  <c r="B356" i="1"/>
  <c r="S355" i="1"/>
  <c r="U358" i="12" l="1"/>
  <c r="D352" i="12"/>
  <c r="I352" i="12"/>
  <c r="L352" i="12" s="1"/>
  <c r="S344" i="11"/>
  <c r="K343" i="10"/>
  <c r="N343" i="10" s="1"/>
  <c r="J343" i="10"/>
  <c r="M343" i="10" s="1"/>
  <c r="I343" i="10"/>
  <c r="L343" i="10" s="1"/>
  <c r="V350" i="10"/>
  <c r="W350" i="10" s="1"/>
  <c r="E350" i="10"/>
  <c r="U362" i="1"/>
  <c r="D356" i="1"/>
  <c r="K352" i="12" l="1"/>
  <c r="N352" i="12" s="1"/>
  <c r="O352" i="12" s="1"/>
  <c r="J352" i="12"/>
  <c r="M352" i="12" s="1"/>
  <c r="V359" i="12"/>
  <c r="W359" i="12" s="1"/>
  <c r="E359" i="12"/>
  <c r="U351" i="11"/>
  <c r="D345" i="11"/>
  <c r="O343" i="10"/>
  <c r="P343" i="10"/>
  <c r="R343" i="10" s="1"/>
  <c r="C344" i="10" s="1"/>
  <c r="X350" i="10"/>
  <c r="F351" i="10" s="1"/>
  <c r="Y350" i="10"/>
  <c r="G351" i="10" s="1"/>
  <c r="K356" i="1"/>
  <c r="N356" i="1" s="1"/>
  <c r="J356" i="1"/>
  <c r="M356" i="1" s="1"/>
  <c r="I356" i="1"/>
  <c r="L356" i="1" s="1"/>
  <c r="V363" i="1"/>
  <c r="W363" i="1" s="1"/>
  <c r="E363" i="1"/>
  <c r="Q352" i="12" l="1"/>
  <c r="B353" i="12" s="1"/>
  <c r="P352" i="12"/>
  <c r="R352" i="12" s="1"/>
  <c r="C353" i="12" s="1"/>
  <c r="X359" i="12"/>
  <c r="F360" i="12" s="1"/>
  <c r="Y359" i="12"/>
  <c r="G360" i="12" s="1"/>
  <c r="K345" i="11"/>
  <c r="N345" i="11" s="1"/>
  <c r="I345" i="11"/>
  <c r="L345" i="11" s="1"/>
  <c r="J345" i="11"/>
  <c r="M345" i="11" s="1"/>
  <c r="V352" i="11"/>
  <c r="W352" i="11" s="1"/>
  <c r="E352" i="11"/>
  <c r="Q343" i="10"/>
  <c r="B344" i="10" s="1"/>
  <c r="S343" i="10"/>
  <c r="P356" i="1"/>
  <c r="R356" i="1" s="1"/>
  <c r="C357" i="1" s="1"/>
  <c r="O356" i="1"/>
  <c r="Q356" i="1" s="1"/>
  <c r="B357" i="1" s="1"/>
  <c r="Y363" i="1"/>
  <c r="G364" i="1" s="1"/>
  <c r="X363" i="1"/>
  <c r="F364" i="1" s="1"/>
  <c r="P345" i="11" l="1"/>
  <c r="R345" i="11" s="1"/>
  <c r="C346" i="11" s="1"/>
  <c r="O345" i="11"/>
  <c r="S345" i="11" s="1"/>
  <c r="S352" i="12"/>
  <c r="X352" i="11"/>
  <c r="F353" i="11" s="1"/>
  <c r="Y352" i="11"/>
  <c r="G353" i="11" s="1"/>
  <c r="U350" i="10"/>
  <c r="D344" i="10"/>
  <c r="S356" i="1"/>
  <c r="U363" i="1" s="1"/>
  <c r="Q345" i="11" l="1"/>
  <c r="B346" i="11" s="1"/>
  <c r="U359" i="12"/>
  <c r="D353" i="12"/>
  <c r="U352" i="11"/>
  <c r="D346" i="11"/>
  <c r="J346" i="11" s="1"/>
  <c r="M346" i="11" s="1"/>
  <c r="K344" i="10"/>
  <c r="N344" i="10"/>
  <c r="J344" i="10"/>
  <c r="M344" i="10" s="1"/>
  <c r="V351" i="10"/>
  <c r="W351" i="10" s="1"/>
  <c r="E351" i="10"/>
  <c r="I344" i="10"/>
  <c r="L344" i="10" s="1"/>
  <c r="D357" i="1"/>
  <c r="V364" i="1"/>
  <c r="W364" i="1" s="1"/>
  <c r="E364" i="1"/>
  <c r="O344" i="10" l="1"/>
  <c r="K353" i="12"/>
  <c r="N353" i="12" s="1"/>
  <c r="J353" i="12"/>
  <c r="M353" i="12" s="1"/>
  <c r="I353" i="12"/>
  <c r="L353" i="12" s="1"/>
  <c r="V360" i="12"/>
  <c r="W360" i="12" s="1"/>
  <c r="E360" i="12"/>
  <c r="V353" i="11"/>
  <c r="W353" i="11" s="1"/>
  <c r="E353" i="11"/>
  <c r="K346" i="11"/>
  <c r="N346" i="11" s="1"/>
  <c r="P346" i="11" s="1"/>
  <c r="R346" i="11" s="1"/>
  <c r="C347" i="11" s="1"/>
  <c r="I346" i="11"/>
  <c r="L346" i="11" s="1"/>
  <c r="Q344" i="10"/>
  <c r="B345" i="10" s="1"/>
  <c r="Y351" i="10"/>
  <c r="G352" i="10" s="1"/>
  <c r="X351" i="10"/>
  <c r="F352" i="10" s="1"/>
  <c r="P344" i="10"/>
  <c r="R344" i="10" s="1"/>
  <c r="C345" i="10" s="1"/>
  <c r="K357" i="1"/>
  <c r="N357" i="1"/>
  <c r="I357" i="1"/>
  <c r="L357" i="1" s="1"/>
  <c r="J357" i="1"/>
  <c r="M357" i="1" s="1"/>
  <c r="Y364" i="1"/>
  <c r="G365" i="1" s="1"/>
  <c r="X364" i="1"/>
  <c r="F365" i="1" s="1"/>
  <c r="P357" i="1" l="1"/>
  <c r="R357" i="1" s="1"/>
  <c r="C358" i="1" s="1"/>
  <c r="O357" i="1"/>
  <c r="Q357" i="1" s="1"/>
  <c r="B358" i="1" s="1"/>
  <c r="O346" i="11"/>
  <c r="O353" i="12"/>
  <c r="P353" i="12"/>
  <c r="R353" i="12" s="1"/>
  <c r="C354" i="12" s="1"/>
  <c r="Y360" i="12"/>
  <c r="G361" i="12" s="1"/>
  <c r="X360" i="12"/>
  <c r="F361" i="12" s="1"/>
  <c r="Y353" i="11"/>
  <c r="G354" i="11" s="1"/>
  <c r="X353" i="11"/>
  <c r="F354" i="11" s="1"/>
  <c r="S346" i="11"/>
  <c r="Q346" i="11"/>
  <c r="B347" i="11" s="1"/>
  <c r="S344" i="10"/>
  <c r="S357" i="1"/>
  <c r="Q353" i="12" l="1"/>
  <c r="B354" i="12" s="1"/>
  <c r="S353" i="12"/>
  <c r="U353" i="11"/>
  <c r="D347" i="11"/>
  <c r="I347" i="11" s="1"/>
  <c r="L347" i="11" s="1"/>
  <c r="U351" i="10"/>
  <c r="D345" i="10"/>
  <c r="U364" i="1"/>
  <c r="D358" i="1"/>
  <c r="U360" i="12" l="1"/>
  <c r="D354" i="12"/>
  <c r="I354" i="12" s="1"/>
  <c r="L354" i="12" s="1"/>
  <c r="K347" i="11"/>
  <c r="N347" i="11" s="1"/>
  <c r="O347" i="11" s="1"/>
  <c r="V354" i="11"/>
  <c r="W354" i="11" s="1"/>
  <c r="E354" i="11"/>
  <c r="J347" i="11"/>
  <c r="M347" i="11" s="1"/>
  <c r="K345" i="10"/>
  <c r="N345" i="10" s="1"/>
  <c r="J345" i="10"/>
  <c r="M345" i="10" s="1"/>
  <c r="I345" i="10"/>
  <c r="L345" i="10" s="1"/>
  <c r="V352" i="10"/>
  <c r="W352" i="10" s="1"/>
  <c r="E352" i="10"/>
  <c r="K358" i="1"/>
  <c r="N358" i="1" s="1"/>
  <c r="I358" i="1"/>
  <c r="L358" i="1" s="1"/>
  <c r="J358" i="1"/>
  <c r="M358" i="1" s="1"/>
  <c r="V365" i="1"/>
  <c r="W365" i="1" s="1"/>
  <c r="E365" i="1"/>
  <c r="J354" i="12" l="1"/>
  <c r="M354" i="12" s="1"/>
  <c r="K354" i="12"/>
  <c r="N354" i="12" s="1"/>
  <c r="V361" i="12"/>
  <c r="W361" i="12" s="1"/>
  <c r="E361" i="12"/>
  <c r="Q347" i="11"/>
  <c r="B348" i="11" s="1"/>
  <c r="P347" i="11"/>
  <c r="R347" i="11" s="1"/>
  <c r="C348" i="11" s="1"/>
  <c r="X354" i="11"/>
  <c r="F355" i="11" s="1"/>
  <c r="Y354" i="11"/>
  <c r="G355" i="11" s="1"/>
  <c r="O345" i="10"/>
  <c r="P345" i="10"/>
  <c r="R345" i="10" s="1"/>
  <c r="C346" i="10" s="1"/>
  <c r="X352" i="10"/>
  <c r="F353" i="10" s="1"/>
  <c r="Y352" i="10"/>
  <c r="G353" i="10" s="1"/>
  <c r="P358" i="1"/>
  <c r="R358" i="1" s="1"/>
  <c r="O358" i="1"/>
  <c r="Q358" i="1" s="1"/>
  <c r="B359" i="1" s="1"/>
  <c r="C359" i="1"/>
  <c r="X365" i="1"/>
  <c r="F366" i="1" s="1"/>
  <c r="Y365" i="1"/>
  <c r="G366" i="1" s="1"/>
  <c r="O354" i="12" l="1"/>
  <c r="P354" i="12"/>
  <c r="R354" i="12" s="1"/>
  <c r="C355" i="12" s="1"/>
  <c r="X361" i="12"/>
  <c r="F362" i="12" s="1"/>
  <c r="Y361" i="12"/>
  <c r="G362" i="12" s="1"/>
  <c r="S347" i="11"/>
  <c r="Q345" i="10"/>
  <c r="B346" i="10" s="1"/>
  <c r="S345" i="10"/>
  <c r="S358" i="1"/>
  <c r="U365" i="1" s="1"/>
  <c r="Q354" i="12" l="1"/>
  <c r="B355" i="12" s="1"/>
  <c r="S354" i="12"/>
  <c r="U354" i="11"/>
  <c r="D348" i="11"/>
  <c r="U352" i="10"/>
  <c r="D346" i="10"/>
  <c r="I346" i="10" s="1"/>
  <c r="L346" i="10" s="1"/>
  <c r="J346" i="10"/>
  <c r="M346" i="10" s="1"/>
  <c r="D359" i="1"/>
  <c r="V366" i="1"/>
  <c r="W366" i="1" s="1"/>
  <c r="E366" i="1"/>
  <c r="U361" i="12" l="1"/>
  <c r="D355" i="12"/>
  <c r="J355" i="12" s="1"/>
  <c r="M355" i="12" s="1"/>
  <c r="K348" i="11"/>
  <c r="N348" i="11" s="1"/>
  <c r="J348" i="11"/>
  <c r="M348" i="11" s="1"/>
  <c r="I348" i="11"/>
  <c r="L348" i="11" s="1"/>
  <c r="V355" i="11"/>
  <c r="W355" i="11" s="1"/>
  <c r="E355" i="11"/>
  <c r="K346" i="10"/>
  <c r="N346" i="10" s="1"/>
  <c r="V353" i="10"/>
  <c r="W353" i="10" s="1"/>
  <c r="E353" i="10"/>
  <c r="K359" i="1"/>
  <c r="N359" i="1"/>
  <c r="I359" i="1"/>
  <c r="L359" i="1" s="1"/>
  <c r="O359" i="1" s="1"/>
  <c r="Q359" i="1" s="1"/>
  <c r="B360" i="1" s="1"/>
  <c r="J359" i="1"/>
  <c r="M359" i="1" s="1"/>
  <c r="P359" i="1" s="1"/>
  <c r="R359" i="1" s="1"/>
  <c r="C360" i="1" s="1"/>
  <c r="Y366" i="1"/>
  <c r="G367" i="1" s="1"/>
  <c r="X366" i="1"/>
  <c r="F367" i="1" s="1"/>
  <c r="O348" i="11" l="1"/>
  <c r="P348" i="11"/>
  <c r="R348" i="11" s="1"/>
  <c r="C349" i="11" s="1"/>
  <c r="K355" i="12"/>
  <c r="N355" i="12" s="1"/>
  <c r="P355" i="12" s="1"/>
  <c r="R355" i="12" s="1"/>
  <c r="C356" i="12" s="1"/>
  <c r="I355" i="12"/>
  <c r="L355" i="12" s="1"/>
  <c r="V362" i="12"/>
  <c r="W362" i="12" s="1"/>
  <c r="E362" i="12"/>
  <c r="Q348" i="11"/>
  <c r="B349" i="11" s="1"/>
  <c r="S348" i="11"/>
  <c r="X355" i="11"/>
  <c r="F356" i="11" s="1"/>
  <c r="Y355" i="11"/>
  <c r="G356" i="11" s="1"/>
  <c r="O346" i="10"/>
  <c r="P346" i="10"/>
  <c r="R346" i="10" s="1"/>
  <c r="C347" i="10" s="1"/>
  <c r="X353" i="10"/>
  <c r="F354" i="10" s="1"/>
  <c r="Y353" i="10"/>
  <c r="G354" i="10" s="1"/>
  <c r="S359" i="1"/>
  <c r="O355" i="12" l="1"/>
  <c r="Y362" i="12"/>
  <c r="G363" i="12" s="1"/>
  <c r="X362" i="12"/>
  <c r="F363" i="12" s="1"/>
  <c r="U355" i="11"/>
  <c r="D349" i="11"/>
  <c r="I349" i="11" s="1"/>
  <c r="L349" i="11" s="1"/>
  <c r="Q346" i="10"/>
  <c r="B347" i="10" s="1"/>
  <c r="S346" i="10"/>
  <c r="U366" i="1"/>
  <c r="D360" i="1"/>
  <c r="J349" i="11" l="1"/>
  <c r="M349" i="11" s="1"/>
  <c r="Q355" i="12"/>
  <c r="B356" i="12" s="1"/>
  <c r="S355" i="12"/>
  <c r="K349" i="11"/>
  <c r="N349" i="11" s="1"/>
  <c r="P349" i="11" s="1"/>
  <c r="R349" i="11" s="1"/>
  <c r="C350" i="11" s="1"/>
  <c r="V356" i="11"/>
  <c r="W356" i="11" s="1"/>
  <c r="E356" i="11"/>
  <c r="U353" i="10"/>
  <c r="D347" i="10"/>
  <c r="J347" i="10" s="1"/>
  <c r="M347" i="10" s="1"/>
  <c r="K360" i="1"/>
  <c r="N360" i="1" s="1"/>
  <c r="J360" i="1"/>
  <c r="M360" i="1" s="1"/>
  <c r="I360" i="1"/>
  <c r="L360" i="1" s="1"/>
  <c r="V367" i="1"/>
  <c r="W367" i="1" s="1"/>
  <c r="E367" i="1"/>
  <c r="U362" i="12" l="1"/>
  <c r="D356" i="12"/>
  <c r="J356" i="12" s="1"/>
  <c r="M356" i="12" s="1"/>
  <c r="O349" i="11"/>
  <c r="Y356" i="11"/>
  <c r="G357" i="11" s="1"/>
  <c r="X356" i="11"/>
  <c r="F357" i="11" s="1"/>
  <c r="K347" i="10"/>
  <c r="N347" i="10" s="1"/>
  <c r="P347" i="10" s="1"/>
  <c r="R347" i="10" s="1"/>
  <c r="C348" i="10" s="1"/>
  <c r="I347" i="10"/>
  <c r="L347" i="10" s="1"/>
  <c r="V354" i="10"/>
  <c r="W354" i="10" s="1"/>
  <c r="E354" i="10"/>
  <c r="P360" i="1"/>
  <c r="R360" i="1" s="1"/>
  <c r="O360" i="1"/>
  <c r="Q360" i="1" s="1"/>
  <c r="B361" i="1" s="1"/>
  <c r="C361" i="1"/>
  <c r="X367" i="1"/>
  <c r="F368" i="1" s="1"/>
  <c r="Y367" i="1"/>
  <c r="G368" i="1" s="1"/>
  <c r="O347" i="10" l="1"/>
  <c r="K356" i="12"/>
  <c r="N356" i="12" s="1"/>
  <c r="P356" i="12" s="1"/>
  <c r="R356" i="12" s="1"/>
  <c r="C357" i="12" s="1"/>
  <c r="I356" i="12"/>
  <c r="L356" i="12" s="1"/>
  <c r="V363" i="12"/>
  <c r="W363" i="12" s="1"/>
  <c r="E363" i="12"/>
  <c r="Q349" i="11"/>
  <c r="B350" i="11" s="1"/>
  <c r="S349" i="11"/>
  <c r="Q347" i="10"/>
  <c r="B348" i="10" s="1"/>
  <c r="S347" i="10"/>
  <c r="Y354" i="10"/>
  <c r="G355" i="10" s="1"/>
  <c r="X354" i="10"/>
  <c r="F355" i="10" s="1"/>
  <c r="S360" i="1"/>
  <c r="U367" i="1" s="1"/>
  <c r="O356" i="12" l="1"/>
  <c r="Y363" i="12"/>
  <c r="G364" i="12" s="1"/>
  <c r="X363" i="12"/>
  <c r="F364" i="12" s="1"/>
  <c r="U356" i="11"/>
  <c r="D350" i="11"/>
  <c r="I350" i="11" s="1"/>
  <c r="L350" i="11" s="1"/>
  <c r="U354" i="10"/>
  <c r="D348" i="10"/>
  <c r="J348" i="10" s="1"/>
  <c r="M348" i="10" s="1"/>
  <c r="D361" i="1"/>
  <c r="V368" i="1"/>
  <c r="W368" i="1" s="1"/>
  <c r="E368" i="1"/>
  <c r="I348" i="10" l="1"/>
  <c r="L348" i="10" s="1"/>
  <c r="J350" i="11"/>
  <c r="M350" i="11" s="1"/>
  <c r="Q356" i="12"/>
  <c r="B357" i="12" s="1"/>
  <c r="S356" i="12"/>
  <c r="K350" i="11"/>
  <c r="N350" i="11" s="1"/>
  <c r="V357" i="11"/>
  <c r="W357" i="11" s="1"/>
  <c r="E357" i="11"/>
  <c r="K348" i="10"/>
  <c r="N348" i="10" s="1"/>
  <c r="V355" i="10"/>
  <c r="W355" i="10" s="1"/>
  <c r="E355" i="10"/>
  <c r="K361" i="1"/>
  <c r="N361" i="1"/>
  <c r="J361" i="1"/>
  <c r="M361" i="1" s="1"/>
  <c r="I361" i="1"/>
  <c r="L361" i="1" s="1"/>
  <c r="O361" i="1" s="1"/>
  <c r="Q361" i="1" s="1"/>
  <c r="Y368" i="1"/>
  <c r="G369" i="1" s="1"/>
  <c r="X368" i="1"/>
  <c r="F369" i="1" s="1"/>
  <c r="U363" i="12" l="1"/>
  <c r="D357" i="12"/>
  <c r="I357" i="12" s="1"/>
  <c r="L357" i="12" s="1"/>
  <c r="J357" i="12"/>
  <c r="M357" i="12" s="1"/>
  <c r="O350" i="11"/>
  <c r="P350" i="11"/>
  <c r="R350" i="11" s="1"/>
  <c r="C351" i="11" s="1"/>
  <c r="Y357" i="11"/>
  <c r="G358" i="11" s="1"/>
  <c r="X357" i="11"/>
  <c r="F358" i="11" s="1"/>
  <c r="O348" i="10"/>
  <c r="P348" i="10"/>
  <c r="R348" i="10" s="1"/>
  <c r="C349" i="10" s="1"/>
  <c r="X355" i="10"/>
  <c r="F356" i="10" s="1"/>
  <c r="Y355" i="10"/>
  <c r="G356" i="10" s="1"/>
  <c r="P361" i="1"/>
  <c r="R361" i="1" s="1"/>
  <c r="C362" i="1" s="1"/>
  <c r="B362" i="1"/>
  <c r="S361" i="1"/>
  <c r="K357" i="12" l="1"/>
  <c r="N357" i="12" s="1"/>
  <c r="V364" i="12"/>
  <c r="W364" i="12" s="1"/>
  <c r="E364" i="12"/>
  <c r="Q350" i="11"/>
  <c r="B351" i="11" s="1"/>
  <c r="S350" i="11"/>
  <c r="Q348" i="10"/>
  <c r="B349" i="10" s="1"/>
  <c r="S348" i="10"/>
  <c r="U368" i="1"/>
  <c r="D362" i="1"/>
  <c r="I362" i="1" s="1"/>
  <c r="L362" i="1" s="1"/>
  <c r="P357" i="12" l="1"/>
  <c r="R357" i="12" s="1"/>
  <c r="C358" i="12" s="1"/>
  <c r="O357" i="12"/>
  <c r="X364" i="12"/>
  <c r="F365" i="12" s="1"/>
  <c r="Y364" i="12"/>
  <c r="G365" i="12" s="1"/>
  <c r="U357" i="11"/>
  <c r="D351" i="11"/>
  <c r="U355" i="10"/>
  <c r="D349" i="10"/>
  <c r="I349" i="10" s="1"/>
  <c r="L349" i="10" s="1"/>
  <c r="J362" i="1"/>
  <c r="M362" i="1" s="1"/>
  <c r="K362" i="1"/>
  <c r="N362" i="1" s="1"/>
  <c r="V369" i="1"/>
  <c r="W369" i="1" s="1"/>
  <c r="E369" i="1"/>
  <c r="J349" i="10" l="1"/>
  <c r="M349" i="10" s="1"/>
  <c r="Q357" i="12"/>
  <c r="B358" i="12" s="1"/>
  <c r="S357" i="12"/>
  <c r="K351" i="11"/>
  <c r="N351" i="11" s="1"/>
  <c r="V358" i="11"/>
  <c r="W358" i="11" s="1"/>
  <c r="E358" i="11"/>
  <c r="I351" i="11"/>
  <c r="L351" i="11" s="1"/>
  <c r="J351" i="11"/>
  <c r="M351" i="11" s="1"/>
  <c r="K349" i="10"/>
  <c r="N349" i="10"/>
  <c r="O349" i="10" s="1"/>
  <c r="V356" i="10"/>
  <c r="W356" i="10" s="1"/>
  <c r="E356" i="10"/>
  <c r="O362" i="1"/>
  <c r="Q362" i="1" s="1"/>
  <c r="P362" i="1"/>
  <c r="R362" i="1" s="1"/>
  <c r="C363" i="1" s="1"/>
  <c r="Y369" i="1"/>
  <c r="G370" i="1" s="1"/>
  <c r="X369" i="1"/>
  <c r="F370" i="1" s="1"/>
  <c r="U364" i="12" l="1"/>
  <c r="D358" i="12"/>
  <c r="I358" i="12" s="1"/>
  <c r="L358" i="12" s="1"/>
  <c r="P351" i="11"/>
  <c r="R351" i="11" s="1"/>
  <c r="C352" i="11" s="1"/>
  <c r="O351" i="11"/>
  <c r="X358" i="11"/>
  <c r="F359" i="11" s="1"/>
  <c r="Y358" i="11"/>
  <c r="G359" i="11" s="1"/>
  <c r="Q349" i="10"/>
  <c r="B350" i="10" s="1"/>
  <c r="P349" i="10"/>
  <c r="R349" i="10" s="1"/>
  <c r="C350" i="10" s="1"/>
  <c r="X356" i="10"/>
  <c r="F357" i="10" s="1"/>
  <c r="Y356" i="10"/>
  <c r="G357" i="10" s="1"/>
  <c r="B363" i="1"/>
  <c r="S362" i="1"/>
  <c r="K358" i="12" l="1"/>
  <c r="N358" i="12" s="1"/>
  <c r="O358" i="12" s="1"/>
  <c r="J358" i="12"/>
  <c r="M358" i="12" s="1"/>
  <c r="V365" i="12"/>
  <c r="W365" i="12" s="1"/>
  <c r="E365" i="12"/>
  <c r="Q351" i="11"/>
  <c r="B352" i="11" s="1"/>
  <c r="S351" i="11"/>
  <c r="S349" i="10"/>
  <c r="U369" i="1"/>
  <c r="D363" i="1"/>
  <c r="Q358" i="12" l="1"/>
  <c r="B359" i="12" s="1"/>
  <c r="P358" i="12"/>
  <c r="R358" i="12" s="1"/>
  <c r="C359" i="12" s="1"/>
  <c r="X365" i="12"/>
  <c r="F366" i="12" s="1"/>
  <c r="Y365" i="12"/>
  <c r="G366" i="12" s="1"/>
  <c r="U358" i="11"/>
  <c r="D352" i="11"/>
  <c r="U356" i="10"/>
  <c r="D350" i="10"/>
  <c r="K363" i="1"/>
  <c r="N363" i="1"/>
  <c r="J363" i="1"/>
  <c r="M363" i="1" s="1"/>
  <c r="P363" i="1" s="1"/>
  <c r="R363" i="1" s="1"/>
  <c r="I363" i="1"/>
  <c r="L363" i="1" s="1"/>
  <c r="O363" i="1" s="1"/>
  <c r="Q363" i="1" s="1"/>
  <c r="V370" i="1"/>
  <c r="W370" i="1" s="1"/>
  <c r="E370" i="1"/>
  <c r="S358" i="12" l="1"/>
  <c r="K352" i="11"/>
  <c r="N352" i="11" s="1"/>
  <c r="J352" i="11"/>
  <c r="M352" i="11" s="1"/>
  <c r="I352" i="11"/>
  <c r="L352" i="11" s="1"/>
  <c r="V359" i="11"/>
  <c r="W359" i="11" s="1"/>
  <c r="E359" i="11"/>
  <c r="K350" i="10"/>
  <c r="N350" i="10" s="1"/>
  <c r="J350" i="10"/>
  <c r="M350" i="10" s="1"/>
  <c r="I350" i="10"/>
  <c r="L350" i="10" s="1"/>
  <c r="V357" i="10"/>
  <c r="W357" i="10" s="1"/>
  <c r="E357" i="10"/>
  <c r="C364" i="1"/>
  <c r="X370" i="1"/>
  <c r="F371" i="1" s="1"/>
  <c r="Y370" i="1"/>
  <c r="G371" i="1" s="1"/>
  <c r="O352" i="11" l="1"/>
  <c r="P352" i="11"/>
  <c r="R352" i="11" s="1"/>
  <c r="C353" i="11" s="1"/>
  <c r="U365" i="12"/>
  <c r="D359" i="12"/>
  <c r="Q352" i="11"/>
  <c r="B353" i="11" s="1"/>
  <c r="Y359" i="11"/>
  <c r="G360" i="11" s="1"/>
  <c r="X359" i="11"/>
  <c r="F360" i="11" s="1"/>
  <c r="O350" i="10"/>
  <c r="P350" i="10"/>
  <c r="R350" i="10" s="1"/>
  <c r="C351" i="10" s="1"/>
  <c r="Y357" i="10"/>
  <c r="G358" i="10" s="1"/>
  <c r="X357" i="10"/>
  <c r="F358" i="10" s="1"/>
  <c r="B364" i="1"/>
  <c r="S363" i="1"/>
  <c r="S352" i="11" l="1"/>
  <c r="K359" i="12"/>
  <c r="N359" i="12" s="1"/>
  <c r="J359" i="12"/>
  <c r="M359" i="12" s="1"/>
  <c r="I359" i="12"/>
  <c r="L359" i="12" s="1"/>
  <c r="V366" i="12"/>
  <c r="W366" i="12" s="1"/>
  <c r="E366" i="12"/>
  <c r="U359" i="11"/>
  <c r="D353" i="11"/>
  <c r="Q350" i="10"/>
  <c r="B351" i="10" s="1"/>
  <c r="S350" i="10"/>
  <c r="U370" i="1"/>
  <c r="D364" i="1"/>
  <c r="I364" i="1" s="1"/>
  <c r="L364" i="1" s="1"/>
  <c r="P359" i="12" l="1"/>
  <c r="R359" i="12" s="1"/>
  <c r="C360" i="12" s="1"/>
  <c r="O359" i="12"/>
  <c r="Y366" i="12"/>
  <c r="G367" i="12" s="1"/>
  <c r="X366" i="12"/>
  <c r="F367" i="12" s="1"/>
  <c r="K353" i="11"/>
  <c r="N353" i="11" s="1"/>
  <c r="V360" i="11"/>
  <c r="W360" i="11" s="1"/>
  <c r="E360" i="11"/>
  <c r="I353" i="11"/>
  <c r="L353" i="11" s="1"/>
  <c r="J353" i="11"/>
  <c r="M353" i="11" s="1"/>
  <c r="U357" i="10"/>
  <c r="D351" i="10"/>
  <c r="J364" i="1"/>
  <c r="M364" i="1" s="1"/>
  <c r="K364" i="1"/>
  <c r="N364" i="1" s="1"/>
  <c r="V371" i="1"/>
  <c r="W371" i="1" s="1"/>
  <c r="E371" i="1"/>
  <c r="Q359" i="12" l="1"/>
  <c r="B360" i="12" s="1"/>
  <c r="S359" i="12"/>
  <c r="Y360" i="11"/>
  <c r="G361" i="11" s="1"/>
  <c r="X360" i="11"/>
  <c r="F361" i="11" s="1"/>
  <c r="P353" i="11"/>
  <c r="R353" i="11" s="1"/>
  <c r="C354" i="11" s="1"/>
  <c r="O353" i="11"/>
  <c r="K351" i="10"/>
  <c r="N351" i="10"/>
  <c r="J351" i="10"/>
  <c r="M351" i="10" s="1"/>
  <c r="V358" i="10"/>
  <c r="W358" i="10" s="1"/>
  <c r="E358" i="10"/>
  <c r="I351" i="10"/>
  <c r="L351" i="10" s="1"/>
  <c r="O364" i="1"/>
  <c r="Q364" i="1" s="1"/>
  <c r="P364" i="1"/>
  <c r="R364" i="1" s="1"/>
  <c r="C365" i="1" s="1"/>
  <c r="X371" i="1"/>
  <c r="F372" i="1" s="1"/>
  <c r="Y371" i="1"/>
  <c r="G372" i="1" s="1"/>
  <c r="O351" i="10" l="1"/>
  <c r="P351" i="10"/>
  <c r="R351" i="10" s="1"/>
  <c r="C352" i="10" s="1"/>
  <c r="U366" i="12"/>
  <c r="D360" i="12"/>
  <c r="Q353" i="11"/>
  <c r="B354" i="11" s="1"/>
  <c r="S353" i="11"/>
  <c r="Q351" i="10"/>
  <c r="B352" i="10" s="1"/>
  <c r="S351" i="10"/>
  <c r="X358" i="10"/>
  <c r="F359" i="10" s="1"/>
  <c r="Y358" i="10"/>
  <c r="G359" i="10" s="1"/>
  <c r="B365" i="1"/>
  <c r="S364" i="1"/>
  <c r="K360" i="12" l="1"/>
  <c r="N360" i="12" s="1"/>
  <c r="J360" i="12"/>
  <c r="M360" i="12" s="1"/>
  <c r="I360" i="12"/>
  <c r="L360" i="12" s="1"/>
  <c r="V367" i="12"/>
  <c r="W367" i="12" s="1"/>
  <c r="E367" i="12"/>
  <c r="U360" i="11"/>
  <c r="D354" i="11"/>
  <c r="J354" i="11" s="1"/>
  <c r="M354" i="11" s="1"/>
  <c r="U358" i="10"/>
  <c r="D352" i="10"/>
  <c r="I352" i="10"/>
  <c r="L352" i="10" s="1"/>
  <c r="U371" i="1"/>
  <c r="D365" i="1"/>
  <c r="J365" i="1" s="1"/>
  <c r="M365" i="1" s="1"/>
  <c r="I354" i="11" l="1"/>
  <c r="L354" i="11" s="1"/>
  <c r="P360" i="12"/>
  <c r="R360" i="12" s="1"/>
  <c r="C361" i="12" s="1"/>
  <c r="O360" i="12"/>
  <c r="X367" i="12"/>
  <c r="F368" i="12" s="1"/>
  <c r="Y367" i="12"/>
  <c r="G368" i="12" s="1"/>
  <c r="K354" i="11"/>
  <c r="N354" i="11" s="1"/>
  <c r="P354" i="11" s="1"/>
  <c r="R354" i="11" s="1"/>
  <c r="C355" i="11" s="1"/>
  <c r="V361" i="11"/>
  <c r="W361" i="11" s="1"/>
  <c r="E361" i="11"/>
  <c r="K352" i="10"/>
  <c r="N352" i="10"/>
  <c r="O352" i="10" s="1"/>
  <c r="J352" i="10"/>
  <c r="M352" i="10" s="1"/>
  <c r="P352" i="10" s="1"/>
  <c r="R352" i="10" s="1"/>
  <c r="C353" i="10" s="1"/>
  <c r="V359" i="10"/>
  <c r="W359" i="10" s="1"/>
  <c r="E359" i="10"/>
  <c r="K365" i="1"/>
  <c r="N365" i="1" s="1"/>
  <c r="P365" i="1" s="1"/>
  <c r="R365" i="1" s="1"/>
  <c r="I365" i="1"/>
  <c r="L365" i="1" s="1"/>
  <c r="V372" i="1"/>
  <c r="W372" i="1" s="1"/>
  <c r="E372" i="1"/>
  <c r="Q360" i="12" l="1"/>
  <c r="B361" i="12" s="1"/>
  <c r="S360" i="12"/>
  <c r="O354" i="11"/>
  <c r="X361" i="11"/>
  <c r="F362" i="11" s="1"/>
  <c r="Y361" i="11"/>
  <c r="G362" i="11" s="1"/>
  <c r="Q352" i="10"/>
  <c r="B353" i="10" s="1"/>
  <c r="S352" i="10"/>
  <c r="Y359" i="10"/>
  <c r="G360" i="10" s="1"/>
  <c r="X359" i="10"/>
  <c r="F360" i="10" s="1"/>
  <c r="O365" i="1"/>
  <c r="Q365" i="1" s="1"/>
  <c r="Y372" i="1"/>
  <c r="G373" i="1" s="1"/>
  <c r="X372" i="1"/>
  <c r="F373" i="1" s="1"/>
  <c r="C366" i="1"/>
  <c r="U367" i="12" l="1"/>
  <c r="D361" i="12"/>
  <c r="Q354" i="11"/>
  <c r="B355" i="11" s="1"/>
  <c r="S354" i="11"/>
  <c r="U359" i="10"/>
  <c r="D353" i="10"/>
  <c r="I353" i="10" s="1"/>
  <c r="L353" i="10" s="1"/>
  <c r="B366" i="1"/>
  <c r="S365" i="1"/>
  <c r="K361" i="12" l="1"/>
  <c r="N361" i="12" s="1"/>
  <c r="J361" i="12"/>
  <c r="M361" i="12" s="1"/>
  <c r="I361" i="12"/>
  <c r="L361" i="12" s="1"/>
  <c r="V368" i="12"/>
  <c r="W368" i="12" s="1"/>
  <c r="E368" i="12"/>
  <c r="U361" i="11"/>
  <c r="D355" i="11"/>
  <c r="K353" i="10"/>
  <c r="N353" i="10" s="1"/>
  <c r="O353" i="10" s="1"/>
  <c r="J353" i="10"/>
  <c r="M353" i="10" s="1"/>
  <c r="V360" i="10"/>
  <c r="W360" i="10" s="1"/>
  <c r="E360" i="10"/>
  <c r="U372" i="1"/>
  <c r="D366" i="1"/>
  <c r="O361" i="12" l="1"/>
  <c r="P361" i="12"/>
  <c r="R361" i="12" s="1"/>
  <c r="C362" i="12" s="1"/>
  <c r="Y368" i="12"/>
  <c r="G369" i="12" s="1"/>
  <c r="X368" i="12"/>
  <c r="F369" i="12" s="1"/>
  <c r="V362" i="11"/>
  <c r="W362" i="11" s="1"/>
  <c r="E362" i="11"/>
  <c r="K355" i="11"/>
  <c r="N355" i="11" s="1"/>
  <c r="J355" i="11"/>
  <c r="M355" i="11" s="1"/>
  <c r="I355" i="11"/>
  <c r="L355" i="11" s="1"/>
  <c r="Q353" i="10"/>
  <c r="B354" i="10" s="1"/>
  <c r="P353" i="10"/>
  <c r="R353" i="10" s="1"/>
  <c r="C354" i="10" s="1"/>
  <c r="Y360" i="10"/>
  <c r="G361" i="10" s="1"/>
  <c r="X360" i="10"/>
  <c r="F361" i="10" s="1"/>
  <c r="K366" i="1"/>
  <c r="N366" i="1" s="1"/>
  <c r="I366" i="1"/>
  <c r="L366" i="1" s="1"/>
  <c r="J366" i="1"/>
  <c r="M366" i="1" s="1"/>
  <c r="V373" i="1"/>
  <c r="W373" i="1" s="1"/>
  <c r="E373" i="1"/>
  <c r="Q361" i="12" l="1"/>
  <c r="B362" i="12" s="1"/>
  <c r="S361" i="12"/>
  <c r="O355" i="11"/>
  <c r="P355" i="11"/>
  <c r="R355" i="11" s="1"/>
  <c r="C356" i="11" s="1"/>
  <c r="Y362" i="11"/>
  <c r="G363" i="11" s="1"/>
  <c r="X362" i="11"/>
  <c r="F363" i="11" s="1"/>
  <c r="S353" i="10"/>
  <c r="P366" i="1"/>
  <c r="R366" i="1" s="1"/>
  <c r="C367" i="1" s="1"/>
  <c r="O366" i="1"/>
  <c r="Q366" i="1" s="1"/>
  <c r="X373" i="1"/>
  <c r="F374" i="1" s="1"/>
  <c r="B4" i="1" s="1"/>
  <c r="Y373" i="1"/>
  <c r="G374" i="1" s="1"/>
  <c r="U368" i="12" l="1"/>
  <c r="D362" i="12"/>
  <c r="J362" i="12" s="1"/>
  <c r="M362" i="12" s="1"/>
  <c r="Q355" i="11"/>
  <c r="B356" i="11" s="1"/>
  <c r="S355" i="11"/>
  <c r="U360" i="10"/>
  <c r="D354" i="10"/>
  <c r="B367" i="1"/>
  <c r="S366" i="1"/>
  <c r="K362" i="12" l="1"/>
  <c r="N362" i="12" s="1"/>
  <c r="P362" i="12" s="1"/>
  <c r="R362" i="12" s="1"/>
  <c r="C363" i="12" s="1"/>
  <c r="V369" i="12"/>
  <c r="W369" i="12" s="1"/>
  <c r="E369" i="12"/>
  <c r="I362" i="12"/>
  <c r="L362" i="12" s="1"/>
  <c r="U362" i="11"/>
  <c r="D356" i="11"/>
  <c r="I356" i="11" s="1"/>
  <c r="L356" i="11" s="1"/>
  <c r="K354" i="10"/>
  <c r="N354" i="10" s="1"/>
  <c r="J354" i="10"/>
  <c r="M354" i="10" s="1"/>
  <c r="I354" i="10"/>
  <c r="L354" i="10" s="1"/>
  <c r="V361" i="10"/>
  <c r="W361" i="10" s="1"/>
  <c r="E361" i="10"/>
  <c r="U373" i="1"/>
  <c r="D367" i="1"/>
  <c r="O354" i="10" l="1"/>
  <c r="P354" i="10"/>
  <c r="R354" i="10" s="1"/>
  <c r="C355" i="10" s="1"/>
  <c r="J356" i="11"/>
  <c r="M356" i="11" s="1"/>
  <c r="Y369" i="12"/>
  <c r="G370" i="12" s="1"/>
  <c r="X369" i="12"/>
  <c r="F370" i="12" s="1"/>
  <c r="O362" i="12"/>
  <c r="K356" i="11"/>
  <c r="N356" i="11" s="1"/>
  <c r="V363" i="11"/>
  <c r="W363" i="11" s="1"/>
  <c r="E363" i="11"/>
  <c r="Q354" i="10"/>
  <c r="B355" i="10" s="1"/>
  <c r="S354" i="10"/>
  <c r="Y361" i="10"/>
  <c r="G362" i="10" s="1"/>
  <c r="X361" i="10"/>
  <c r="F362" i="10" s="1"/>
  <c r="K367" i="1"/>
  <c r="N367" i="1"/>
  <c r="J367" i="1"/>
  <c r="M367" i="1" s="1"/>
  <c r="I367" i="1"/>
  <c r="L367" i="1" s="1"/>
  <c r="V374" i="1"/>
  <c r="W374" i="1" s="1"/>
  <c r="E374" i="1"/>
  <c r="O367" i="1" l="1"/>
  <c r="Q367" i="1" s="1"/>
  <c r="Q362" i="12"/>
  <c r="B363" i="12" s="1"/>
  <c r="S362" i="12"/>
  <c r="O356" i="11"/>
  <c r="P356" i="11"/>
  <c r="R356" i="11" s="1"/>
  <c r="C357" i="11" s="1"/>
  <c r="Y363" i="11"/>
  <c r="G364" i="11" s="1"/>
  <c r="X363" i="11"/>
  <c r="F364" i="11" s="1"/>
  <c r="U361" i="10"/>
  <c r="D355" i="10"/>
  <c r="I355" i="10" s="1"/>
  <c r="L355" i="10" s="1"/>
  <c r="P367" i="1"/>
  <c r="R367" i="1" s="1"/>
  <c r="C368" i="1"/>
  <c r="X374" i="1"/>
  <c r="Y374" i="1"/>
  <c r="U369" i="12" l="1"/>
  <c r="D363" i="12"/>
  <c r="J363" i="12"/>
  <c r="M363" i="12" s="1"/>
  <c r="Q356" i="11"/>
  <c r="B357" i="11" s="1"/>
  <c r="S356" i="11"/>
  <c r="K355" i="10"/>
  <c r="N355" i="10" s="1"/>
  <c r="O355" i="10" s="1"/>
  <c r="J355" i="10"/>
  <c r="M355" i="10" s="1"/>
  <c r="V362" i="10"/>
  <c r="W362" i="10" s="1"/>
  <c r="E362" i="10"/>
  <c r="B368" i="1"/>
  <c r="S367" i="1"/>
  <c r="K363" i="12" l="1"/>
  <c r="N363" i="12" s="1"/>
  <c r="P363" i="12" s="1"/>
  <c r="R363" i="12" s="1"/>
  <c r="C364" i="12" s="1"/>
  <c r="I363" i="12"/>
  <c r="L363" i="12" s="1"/>
  <c r="V370" i="12"/>
  <c r="W370" i="12" s="1"/>
  <c r="E370" i="12"/>
  <c r="U363" i="11"/>
  <c r="D357" i="11"/>
  <c r="J357" i="11" s="1"/>
  <c r="M357" i="11" s="1"/>
  <c r="Q355" i="10"/>
  <c r="B356" i="10" s="1"/>
  <c r="P355" i="10"/>
  <c r="R355" i="10" s="1"/>
  <c r="C356" i="10" s="1"/>
  <c r="X362" i="10"/>
  <c r="F363" i="10" s="1"/>
  <c r="Y362" i="10"/>
  <c r="G363" i="10" s="1"/>
  <c r="U374" i="1"/>
  <c r="D368" i="1"/>
  <c r="Y370" i="12" l="1"/>
  <c r="G371" i="12" s="1"/>
  <c r="X370" i="12"/>
  <c r="F371" i="12" s="1"/>
  <c r="O363" i="12"/>
  <c r="K357" i="11"/>
  <c r="N357" i="11" s="1"/>
  <c r="P357" i="11" s="1"/>
  <c r="R357" i="11" s="1"/>
  <c r="C358" i="11" s="1"/>
  <c r="V364" i="11"/>
  <c r="W364" i="11" s="1"/>
  <c r="E364" i="11"/>
  <c r="I357" i="11"/>
  <c r="L357" i="11" s="1"/>
  <c r="S355" i="10"/>
  <c r="K368" i="1"/>
  <c r="N368" i="1" s="1"/>
  <c r="I368" i="1"/>
  <c r="L368" i="1" s="1"/>
  <c r="J368" i="1"/>
  <c r="M368" i="1" s="1"/>
  <c r="Q363" i="12" l="1"/>
  <c r="B364" i="12" s="1"/>
  <c r="S363" i="12"/>
  <c r="O357" i="11"/>
  <c r="Y364" i="11"/>
  <c r="G365" i="11" s="1"/>
  <c r="X364" i="11"/>
  <c r="F365" i="11" s="1"/>
  <c r="U362" i="10"/>
  <c r="D356" i="10"/>
  <c r="O368" i="1"/>
  <c r="Q368" i="1" s="1"/>
  <c r="P368" i="1"/>
  <c r="R368" i="1" s="1"/>
  <c r="C369" i="1" s="1"/>
  <c r="U370" i="12" l="1"/>
  <c r="D364" i="12"/>
  <c r="I364" i="12"/>
  <c r="L364" i="12" s="1"/>
  <c r="J364" i="12"/>
  <c r="M364" i="12" s="1"/>
  <c r="Q357" i="11"/>
  <c r="B358" i="11" s="1"/>
  <c r="S357" i="11"/>
  <c r="K356" i="10"/>
  <c r="N356" i="10" s="1"/>
  <c r="I356" i="10"/>
  <c r="L356" i="10" s="1"/>
  <c r="J356" i="10"/>
  <c r="M356" i="10" s="1"/>
  <c r="V363" i="10"/>
  <c r="W363" i="10" s="1"/>
  <c r="E363" i="10"/>
  <c r="B369" i="1"/>
  <c r="S368" i="1"/>
  <c r="D369" i="1" s="1"/>
  <c r="K364" i="12" l="1"/>
  <c r="N364" i="12" s="1"/>
  <c r="V371" i="12"/>
  <c r="W371" i="12" s="1"/>
  <c r="E371" i="12"/>
  <c r="U364" i="11"/>
  <c r="D358" i="11"/>
  <c r="I358" i="11" s="1"/>
  <c r="L358" i="11" s="1"/>
  <c r="O356" i="10"/>
  <c r="P356" i="10"/>
  <c r="R356" i="10" s="1"/>
  <c r="C357" i="10" s="1"/>
  <c r="X363" i="10"/>
  <c r="F364" i="10" s="1"/>
  <c r="Y363" i="10"/>
  <c r="G364" i="10" s="1"/>
  <c r="K369" i="1"/>
  <c r="N369" i="1"/>
  <c r="I369" i="1"/>
  <c r="L369" i="1" s="1"/>
  <c r="O369" i="1" s="1"/>
  <c r="Q369" i="1" s="1"/>
  <c r="J369" i="1"/>
  <c r="M369" i="1" s="1"/>
  <c r="P369" i="1" s="1"/>
  <c r="R369" i="1" s="1"/>
  <c r="J358" i="11" l="1"/>
  <c r="M358" i="11" s="1"/>
  <c r="O364" i="12"/>
  <c r="P364" i="12"/>
  <c r="R364" i="12" s="1"/>
  <c r="C365" i="12" s="1"/>
  <c r="Y371" i="12"/>
  <c r="G372" i="12" s="1"/>
  <c r="X371" i="12"/>
  <c r="F372" i="12" s="1"/>
  <c r="K358" i="11"/>
  <c r="N358" i="11" s="1"/>
  <c r="V365" i="11"/>
  <c r="W365" i="11" s="1"/>
  <c r="E365" i="11"/>
  <c r="Q356" i="10"/>
  <c r="B357" i="10" s="1"/>
  <c r="S356" i="10"/>
  <c r="B370" i="1"/>
  <c r="C370" i="1"/>
  <c r="Q364" i="12" l="1"/>
  <c r="B365" i="12" s="1"/>
  <c r="S364" i="12"/>
  <c r="P358" i="11"/>
  <c r="R358" i="11" s="1"/>
  <c r="C359" i="11" s="1"/>
  <c r="O358" i="11"/>
  <c r="Y365" i="11"/>
  <c r="G366" i="11" s="1"/>
  <c r="X365" i="11"/>
  <c r="F366" i="11" s="1"/>
  <c r="U363" i="10"/>
  <c r="D357" i="10"/>
  <c r="I357" i="10" s="1"/>
  <c r="L357" i="10" s="1"/>
  <c r="S369" i="1"/>
  <c r="D370" i="1" s="1"/>
  <c r="J370" i="1" s="1"/>
  <c r="M370" i="1" s="1"/>
  <c r="U371" i="12" l="1"/>
  <c r="D365" i="12"/>
  <c r="J365" i="12"/>
  <c r="M365" i="12" s="1"/>
  <c r="Q358" i="11"/>
  <c r="B359" i="11" s="1"/>
  <c r="S358" i="11"/>
  <c r="K357" i="10"/>
  <c r="N357" i="10" s="1"/>
  <c r="O357" i="10" s="1"/>
  <c r="J357" i="10"/>
  <c r="M357" i="10" s="1"/>
  <c r="V364" i="10"/>
  <c r="W364" i="10" s="1"/>
  <c r="E364" i="10"/>
  <c r="K370" i="1"/>
  <c r="N370" i="1" s="1"/>
  <c r="P370" i="1" s="1"/>
  <c r="R370" i="1" s="1"/>
  <c r="I370" i="1"/>
  <c r="L370" i="1" s="1"/>
  <c r="K365" i="12" l="1"/>
  <c r="N365" i="12" s="1"/>
  <c r="P365" i="12" s="1"/>
  <c r="R365" i="12" s="1"/>
  <c r="C366" i="12" s="1"/>
  <c r="I365" i="12"/>
  <c r="L365" i="12" s="1"/>
  <c r="V372" i="12"/>
  <c r="W372" i="12" s="1"/>
  <c r="E372" i="12"/>
  <c r="U365" i="11"/>
  <c r="D359" i="11"/>
  <c r="I359" i="11" s="1"/>
  <c r="L359" i="11" s="1"/>
  <c r="Q357" i="10"/>
  <c r="B358" i="10" s="1"/>
  <c r="P357" i="10"/>
  <c r="R357" i="10" s="1"/>
  <c r="C358" i="10" s="1"/>
  <c r="Y364" i="10"/>
  <c r="G365" i="10" s="1"/>
  <c r="X364" i="10"/>
  <c r="F365" i="10" s="1"/>
  <c r="O370" i="1"/>
  <c r="Q370" i="1" s="1"/>
  <c r="B371" i="1"/>
  <c r="C371" i="1"/>
  <c r="Y372" i="12" l="1"/>
  <c r="G373" i="12" s="1"/>
  <c r="X372" i="12"/>
  <c r="F373" i="12" s="1"/>
  <c r="O365" i="12"/>
  <c r="K359" i="11"/>
  <c r="N359" i="11" s="1"/>
  <c r="O359" i="11" s="1"/>
  <c r="J359" i="11"/>
  <c r="M359" i="11" s="1"/>
  <c r="V366" i="11"/>
  <c r="W366" i="11" s="1"/>
  <c r="E366" i="11"/>
  <c r="S357" i="10"/>
  <c r="S370" i="1"/>
  <c r="D371" i="1" s="1"/>
  <c r="I371" i="1" s="1"/>
  <c r="L371" i="1" s="1"/>
  <c r="Q365" i="12" l="1"/>
  <c r="B366" i="12" s="1"/>
  <c r="S365" i="12"/>
  <c r="Q359" i="11"/>
  <c r="B360" i="11" s="1"/>
  <c r="P359" i="11"/>
  <c r="R359" i="11" s="1"/>
  <c r="C360" i="11" s="1"/>
  <c r="X366" i="11"/>
  <c r="F367" i="11" s="1"/>
  <c r="Y366" i="11"/>
  <c r="G367" i="11" s="1"/>
  <c r="U364" i="10"/>
  <c r="D358" i="10"/>
  <c r="K371" i="1"/>
  <c r="N371" i="1"/>
  <c r="O371" i="1" s="1"/>
  <c r="Q371" i="1" s="1"/>
  <c r="J371" i="1"/>
  <c r="M371" i="1" s="1"/>
  <c r="U372" i="12" l="1"/>
  <c r="D366" i="12"/>
  <c r="J366" i="12" s="1"/>
  <c r="M366" i="12" s="1"/>
  <c r="S359" i="11"/>
  <c r="K358" i="10"/>
  <c r="N358" i="10" s="1"/>
  <c r="J358" i="10"/>
  <c r="M358" i="10" s="1"/>
  <c r="I358" i="10"/>
  <c r="L358" i="10" s="1"/>
  <c r="V365" i="10"/>
  <c r="W365" i="10" s="1"/>
  <c r="E365" i="10"/>
  <c r="P371" i="1"/>
  <c r="R371" i="1" s="1"/>
  <c r="C372" i="1" s="1"/>
  <c r="V373" i="12" l="1"/>
  <c r="W373" i="12" s="1"/>
  <c r="E373" i="12"/>
  <c r="K366" i="12"/>
  <c r="N366" i="12" s="1"/>
  <c r="P366" i="12" s="1"/>
  <c r="R366" i="12" s="1"/>
  <c r="C367" i="12" s="1"/>
  <c r="I366" i="12"/>
  <c r="L366" i="12" s="1"/>
  <c r="U366" i="11"/>
  <c r="D360" i="11"/>
  <c r="O358" i="10"/>
  <c r="P358" i="10"/>
  <c r="R358" i="10" s="1"/>
  <c r="C359" i="10" s="1"/>
  <c r="Y365" i="10"/>
  <c r="G366" i="10" s="1"/>
  <c r="X365" i="10"/>
  <c r="F366" i="10" s="1"/>
  <c r="B372" i="1"/>
  <c r="S371" i="1"/>
  <c r="D372" i="1" s="1"/>
  <c r="Y373" i="12" l="1"/>
  <c r="G374" i="12" s="1"/>
  <c r="X373" i="12"/>
  <c r="F374" i="12" s="1"/>
  <c r="B4" i="12" s="1"/>
  <c r="O366" i="12"/>
  <c r="K360" i="11"/>
  <c r="N360" i="11" s="1"/>
  <c r="J360" i="11"/>
  <c r="M360" i="11" s="1"/>
  <c r="I360" i="11"/>
  <c r="L360" i="11" s="1"/>
  <c r="V367" i="11"/>
  <c r="W367" i="11" s="1"/>
  <c r="E367" i="11"/>
  <c r="Q358" i="10"/>
  <c r="B359" i="10" s="1"/>
  <c r="S358" i="10"/>
  <c r="J372" i="1"/>
  <c r="M372" i="1" s="1"/>
  <c r="K372" i="1"/>
  <c r="N372" i="1" s="1"/>
  <c r="P372" i="1" s="1"/>
  <c r="R372" i="1" s="1"/>
  <c r="I372" i="1"/>
  <c r="L372" i="1" s="1"/>
  <c r="O360" i="11" l="1"/>
  <c r="Q360" i="11" s="1"/>
  <c r="B361" i="11" s="1"/>
  <c r="P360" i="11"/>
  <c r="R360" i="11" s="1"/>
  <c r="C361" i="11" s="1"/>
  <c r="Q366" i="12"/>
  <c r="B367" i="12" s="1"/>
  <c r="S366" i="12"/>
  <c r="Y367" i="11"/>
  <c r="G368" i="11" s="1"/>
  <c r="X367" i="11"/>
  <c r="F368" i="11" s="1"/>
  <c r="U365" i="10"/>
  <c r="D359" i="10"/>
  <c r="I359" i="10" s="1"/>
  <c r="L359" i="10" s="1"/>
  <c r="O372" i="1"/>
  <c r="Q372" i="1" s="1"/>
  <c r="C373" i="1"/>
  <c r="J359" i="10" l="1"/>
  <c r="M359" i="10" s="1"/>
  <c r="S360" i="11"/>
  <c r="U367" i="11" s="1"/>
  <c r="U373" i="12"/>
  <c r="D367" i="12"/>
  <c r="J367" i="12" s="1"/>
  <c r="M367" i="12" s="1"/>
  <c r="D361" i="11"/>
  <c r="K359" i="10"/>
  <c r="N359" i="10" s="1"/>
  <c r="V366" i="10"/>
  <c r="W366" i="10" s="1"/>
  <c r="E366" i="10"/>
  <c r="B373" i="1"/>
  <c r="S372" i="1"/>
  <c r="D373" i="1" s="1"/>
  <c r="K367" i="12" l="1"/>
  <c r="N367" i="12" s="1"/>
  <c r="P367" i="12" s="1"/>
  <c r="R367" i="12" s="1"/>
  <c r="C368" i="12" s="1"/>
  <c r="I367" i="12"/>
  <c r="L367" i="12" s="1"/>
  <c r="V374" i="12"/>
  <c r="W374" i="12" s="1"/>
  <c r="E374" i="12"/>
  <c r="V368" i="11"/>
  <c r="W368" i="11" s="1"/>
  <c r="E368" i="11"/>
  <c r="K361" i="11"/>
  <c r="N361" i="11" s="1"/>
  <c r="I361" i="11"/>
  <c r="L361" i="11" s="1"/>
  <c r="J361" i="11"/>
  <c r="M361" i="11" s="1"/>
  <c r="O359" i="10"/>
  <c r="P359" i="10"/>
  <c r="R359" i="10" s="1"/>
  <c r="C360" i="10" s="1"/>
  <c r="Y366" i="10"/>
  <c r="G367" i="10" s="1"/>
  <c r="X366" i="10"/>
  <c r="F367" i="10" s="1"/>
  <c r="I373" i="1"/>
  <c r="L373" i="1"/>
  <c r="K373" i="1"/>
  <c r="N373" i="1" s="1"/>
  <c r="J373" i="1"/>
  <c r="M373" i="1" s="1"/>
  <c r="O367" i="12" l="1"/>
  <c r="X374" i="12"/>
  <c r="Y374" i="12"/>
  <c r="Y368" i="11"/>
  <c r="G369" i="11" s="1"/>
  <c r="X368" i="11"/>
  <c r="F369" i="11" s="1"/>
  <c r="P361" i="11"/>
  <c r="R361" i="11" s="1"/>
  <c r="C362" i="11" s="1"/>
  <c r="O361" i="11"/>
  <c r="Q359" i="10"/>
  <c r="B360" i="10" s="1"/>
  <c r="S359" i="10"/>
  <c r="P373" i="1"/>
  <c r="R373" i="1" s="1"/>
  <c r="O373" i="1"/>
  <c r="Q373" i="1" s="1"/>
  <c r="B374" i="1" s="1"/>
  <c r="C374" i="1"/>
  <c r="Q367" i="12" l="1"/>
  <c r="B368" i="12" s="1"/>
  <c r="S367" i="12"/>
  <c r="Q361" i="11"/>
  <c r="B362" i="11" s="1"/>
  <c r="S361" i="11"/>
  <c r="U366" i="10"/>
  <c r="D360" i="10"/>
  <c r="S373" i="1"/>
  <c r="D374" i="1" s="1"/>
  <c r="I374" i="1" s="1"/>
  <c r="L374" i="1" s="1"/>
  <c r="U374" i="12" l="1"/>
  <c r="D368" i="12"/>
  <c r="I368" i="12" s="1"/>
  <c r="L368" i="12" s="1"/>
  <c r="J368" i="12"/>
  <c r="M368" i="12" s="1"/>
  <c r="U368" i="11"/>
  <c r="D362" i="11"/>
  <c r="I362" i="11" s="1"/>
  <c r="L362" i="11" s="1"/>
  <c r="K360" i="10"/>
  <c r="N360" i="10" s="1"/>
  <c r="J360" i="10"/>
  <c r="M360" i="10" s="1"/>
  <c r="V367" i="10"/>
  <c r="W367" i="10" s="1"/>
  <c r="E367" i="10"/>
  <c r="I360" i="10"/>
  <c r="L360" i="10" s="1"/>
  <c r="K374" i="1"/>
  <c r="N374" i="1" s="1"/>
  <c r="O374" i="1" s="1"/>
  <c r="Q374" i="1" s="1"/>
  <c r="J374" i="1"/>
  <c r="M374" i="1" s="1"/>
  <c r="J362" i="11" l="1"/>
  <c r="M362" i="11" s="1"/>
  <c r="K368" i="12"/>
  <c r="N368" i="12" s="1"/>
  <c r="K362" i="11"/>
  <c r="N362" i="11" s="1"/>
  <c r="O362" i="11" s="1"/>
  <c r="V369" i="11"/>
  <c r="W369" i="11" s="1"/>
  <c r="E369" i="11"/>
  <c r="Y367" i="10"/>
  <c r="G368" i="10" s="1"/>
  <c r="X367" i="10"/>
  <c r="F368" i="10" s="1"/>
  <c r="O360" i="10"/>
  <c r="P360" i="10"/>
  <c r="R360" i="10" s="1"/>
  <c r="C361" i="10" s="1"/>
  <c r="P374" i="1"/>
  <c r="R374" i="1" s="1"/>
  <c r="O368" i="12" l="1"/>
  <c r="P368" i="12"/>
  <c r="R368" i="12" s="1"/>
  <c r="C369" i="12" s="1"/>
  <c r="Q362" i="11"/>
  <c r="B363" i="11" s="1"/>
  <c r="Y369" i="11"/>
  <c r="G370" i="11" s="1"/>
  <c r="X369" i="11"/>
  <c r="F370" i="11" s="1"/>
  <c r="P362" i="11"/>
  <c r="R362" i="11" s="1"/>
  <c r="C363" i="11" s="1"/>
  <c r="Q360" i="10"/>
  <c r="B361" i="10" s="1"/>
  <c r="S360" i="10"/>
  <c r="S374" i="1"/>
  <c r="Q368" i="12" l="1"/>
  <c r="B369" i="12" s="1"/>
  <c r="S368" i="12"/>
  <c r="D369" i="12" s="1"/>
  <c r="S362" i="11"/>
  <c r="U367" i="10"/>
  <c r="D361" i="10"/>
  <c r="J361" i="10" s="1"/>
  <c r="M361" i="10" s="1"/>
  <c r="J369" i="12" l="1"/>
  <c r="M369" i="12" s="1"/>
  <c r="I369" i="12"/>
  <c r="L369" i="12" s="1"/>
  <c r="K369" i="12"/>
  <c r="N369" i="12" s="1"/>
  <c r="P369" i="12" s="1"/>
  <c r="R369" i="12" s="1"/>
  <c r="C370" i="12" s="1"/>
  <c r="U369" i="11"/>
  <c r="D363" i="11"/>
  <c r="K361" i="10"/>
  <c r="N361" i="10" s="1"/>
  <c r="P361" i="10" s="1"/>
  <c r="R361" i="10" s="1"/>
  <c r="C362" i="10" s="1"/>
  <c r="V368" i="10"/>
  <c r="W368" i="10" s="1"/>
  <c r="E368" i="10"/>
  <c r="I361" i="10"/>
  <c r="L361" i="10" s="1"/>
  <c r="O369" i="12" l="1"/>
  <c r="K363" i="11"/>
  <c r="N363" i="11" s="1"/>
  <c r="J363" i="11"/>
  <c r="M363" i="11" s="1"/>
  <c r="I363" i="11"/>
  <c r="L363" i="11" s="1"/>
  <c r="V370" i="11"/>
  <c r="W370" i="11" s="1"/>
  <c r="E370" i="11"/>
  <c r="X368" i="10"/>
  <c r="F369" i="10" s="1"/>
  <c r="Y368" i="10"/>
  <c r="G369" i="10" s="1"/>
  <c r="O361" i="10"/>
  <c r="Q369" i="12" l="1"/>
  <c r="B370" i="12" s="1"/>
  <c r="S369" i="12"/>
  <c r="D370" i="12" s="1"/>
  <c r="P363" i="11"/>
  <c r="R363" i="11" s="1"/>
  <c r="C364" i="11" s="1"/>
  <c r="Y370" i="11"/>
  <c r="G371" i="11" s="1"/>
  <c r="X370" i="11"/>
  <c r="F371" i="11" s="1"/>
  <c r="O363" i="11"/>
  <c r="Q361" i="10"/>
  <c r="B362" i="10" s="1"/>
  <c r="S361" i="10"/>
  <c r="K370" i="12" l="1"/>
  <c r="N370" i="12" s="1"/>
  <c r="I370" i="12"/>
  <c r="L370" i="12" s="1"/>
  <c r="O370" i="12" s="1"/>
  <c r="J370" i="12"/>
  <c r="M370" i="12" s="1"/>
  <c r="Q363" i="11"/>
  <c r="B364" i="11" s="1"/>
  <c r="S363" i="11"/>
  <c r="U368" i="10"/>
  <c r="D362" i="10"/>
  <c r="Q370" i="12" l="1"/>
  <c r="B371" i="12" s="1"/>
  <c r="P370" i="12"/>
  <c r="R370" i="12" s="1"/>
  <c r="C371" i="12" s="1"/>
  <c r="U370" i="11"/>
  <c r="D364" i="11"/>
  <c r="I364" i="11" s="1"/>
  <c r="L364" i="11" s="1"/>
  <c r="K362" i="10"/>
  <c r="N362" i="10" s="1"/>
  <c r="V369" i="10"/>
  <c r="W369" i="10" s="1"/>
  <c r="E369" i="10"/>
  <c r="J362" i="10"/>
  <c r="M362" i="10" s="1"/>
  <c r="I362" i="10"/>
  <c r="L362" i="10" s="1"/>
  <c r="S370" i="12" l="1"/>
  <c r="D371" i="12" s="1"/>
  <c r="I371" i="12" s="1"/>
  <c r="L371" i="12" s="1"/>
  <c r="K364" i="11"/>
  <c r="N364" i="11" s="1"/>
  <c r="O364" i="11" s="1"/>
  <c r="J364" i="11"/>
  <c r="M364" i="11" s="1"/>
  <c r="V371" i="11"/>
  <c r="W371" i="11" s="1"/>
  <c r="E371" i="11"/>
  <c r="X369" i="10"/>
  <c r="F370" i="10" s="1"/>
  <c r="Y369" i="10"/>
  <c r="G370" i="10" s="1"/>
  <c r="O362" i="10"/>
  <c r="P362" i="10"/>
  <c r="R362" i="10" s="1"/>
  <c r="C363" i="10" s="1"/>
  <c r="K371" i="12" l="1"/>
  <c r="N371" i="12" s="1"/>
  <c r="O371" i="12" s="1"/>
  <c r="J371" i="12"/>
  <c r="M371" i="12" s="1"/>
  <c r="Q364" i="11"/>
  <c r="B365" i="11" s="1"/>
  <c r="Y371" i="11"/>
  <c r="G372" i="11" s="1"/>
  <c r="X371" i="11"/>
  <c r="F372" i="11" s="1"/>
  <c r="P364" i="11"/>
  <c r="R364" i="11" s="1"/>
  <c r="C365" i="11" s="1"/>
  <c r="Q362" i="10"/>
  <c r="B363" i="10" s="1"/>
  <c r="S362" i="10"/>
  <c r="Q371" i="12" l="1"/>
  <c r="B372" i="12" s="1"/>
  <c r="P371" i="12"/>
  <c r="R371" i="12" s="1"/>
  <c r="C372" i="12" s="1"/>
  <c r="S364" i="11"/>
  <c r="U369" i="10"/>
  <c r="D363" i="10"/>
  <c r="S371" i="12" l="1"/>
  <c r="D372" i="12" s="1"/>
  <c r="I372" i="12"/>
  <c r="L372" i="12" s="1"/>
  <c r="U371" i="11"/>
  <c r="D365" i="11"/>
  <c r="K363" i="10"/>
  <c r="N363" i="10" s="1"/>
  <c r="J363" i="10"/>
  <c r="M363" i="10" s="1"/>
  <c r="I363" i="10"/>
  <c r="L363" i="10" s="1"/>
  <c r="V370" i="10"/>
  <c r="W370" i="10" s="1"/>
  <c r="E370" i="10"/>
  <c r="K372" i="12" l="1"/>
  <c r="N372" i="12" s="1"/>
  <c r="O372" i="12" s="1"/>
  <c r="J372" i="12"/>
  <c r="M372" i="12" s="1"/>
  <c r="V372" i="11"/>
  <c r="W372" i="11" s="1"/>
  <c r="E372" i="11"/>
  <c r="K365" i="11"/>
  <c r="N365" i="11" s="1"/>
  <c r="J365" i="11"/>
  <c r="M365" i="11" s="1"/>
  <c r="I365" i="11"/>
  <c r="L365" i="11" s="1"/>
  <c r="Y370" i="10"/>
  <c r="G371" i="10" s="1"/>
  <c r="X370" i="10"/>
  <c r="F371" i="10" s="1"/>
  <c r="P363" i="10"/>
  <c r="R363" i="10" s="1"/>
  <c r="C364" i="10" s="1"/>
  <c r="O363" i="10"/>
  <c r="Q372" i="12" l="1"/>
  <c r="B373" i="12" s="1"/>
  <c r="P372" i="12"/>
  <c r="R372" i="12" s="1"/>
  <c r="C373" i="12" s="1"/>
  <c r="P365" i="11"/>
  <c r="R365" i="11" s="1"/>
  <c r="C366" i="11" s="1"/>
  <c r="O365" i="11"/>
  <c r="Y372" i="11"/>
  <c r="G373" i="11" s="1"/>
  <c r="X372" i="11"/>
  <c r="F373" i="11" s="1"/>
  <c r="Q363" i="10"/>
  <c r="B364" i="10" s="1"/>
  <c r="S363" i="10"/>
  <c r="S372" i="12" l="1"/>
  <c r="D373" i="12" s="1"/>
  <c r="I373" i="12" s="1"/>
  <c r="L373" i="12" s="1"/>
  <c r="Q365" i="11"/>
  <c r="B366" i="11" s="1"/>
  <c r="S365" i="11"/>
  <c r="U370" i="10"/>
  <c r="D364" i="10"/>
  <c r="I364" i="10"/>
  <c r="L364" i="10" s="1"/>
  <c r="K373" i="12" l="1"/>
  <c r="N373" i="12" s="1"/>
  <c r="O373" i="12" s="1"/>
  <c r="J373" i="12"/>
  <c r="M373" i="12" s="1"/>
  <c r="U372" i="11"/>
  <c r="D366" i="11"/>
  <c r="I366" i="11" s="1"/>
  <c r="L366" i="11" s="1"/>
  <c r="K364" i="10"/>
  <c r="N364" i="10" s="1"/>
  <c r="O364" i="10" s="1"/>
  <c r="J364" i="10"/>
  <c r="M364" i="10" s="1"/>
  <c r="V371" i="10"/>
  <c r="W371" i="10" s="1"/>
  <c r="E371" i="10"/>
  <c r="Q373" i="12" l="1"/>
  <c r="B374" i="12" s="1"/>
  <c r="P373" i="12"/>
  <c r="R373" i="12" s="1"/>
  <c r="C374" i="12" s="1"/>
  <c r="K366" i="11"/>
  <c r="N366" i="11" s="1"/>
  <c r="O366" i="11" s="1"/>
  <c r="J366" i="11"/>
  <c r="M366" i="11" s="1"/>
  <c r="V373" i="11"/>
  <c r="W373" i="11" s="1"/>
  <c r="E373" i="11"/>
  <c r="Q364" i="10"/>
  <c r="B365" i="10" s="1"/>
  <c r="X371" i="10"/>
  <c r="F372" i="10" s="1"/>
  <c r="Y371" i="10"/>
  <c r="G372" i="10" s="1"/>
  <c r="P364" i="10"/>
  <c r="R364" i="10" s="1"/>
  <c r="C365" i="10" s="1"/>
  <c r="S373" i="12" l="1"/>
  <c r="D374" i="12" s="1"/>
  <c r="I374" i="12"/>
  <c r="L374" i="12"/>
  <c r="Q366" i="11"/>
  <c r="B367" i="11" s="1"/>
  <c r="P366" i="11"/>
  <c r="R366" i="11" s="1"/>
  <c r="C367" i="11" s="1"/>
  <c r="X373" i="11"/>
  <c r="F374" i="11" s="1"/>
  <c r="B4" i="11" s="1"/>
  <c r="Y373" i="11"/>
  <c r="G374" i="11" s="1"/>
  <c r="S364" i="10"/>
  <c r="K374" i="12" l="1"/>
  <c r="N374" i="12" s="1"/>
  <c r="O374" i="12" s="1"/>
  <c r="J374" i="12"/>
  <c r="M374" i="12" s="1"/>
  <c r="S366" i="11"/>
  <c r="U371" i="10"/>
  <c r="D365" i="10"/>
  <c r="Q374" i="12" l="1"/>
  <c r="P374" i="12"/>
  <c r="R374" i="12" s="1"/>
  <c r="U373" i="11"/>
  <c r="D367" i="11"/>
  <c r="K365" i="10"/>
  <c r="N365" i="10" s="1"/>
  <c r="J365" i="10"/>
  <c r="M365" i="10" s="1"/>
  <c r="I365" i="10"/>
  <c r="L365" i="10" s="1"/>
  <c r="V372" i="10"/>
  <c r="W372" i="10" s="1"/>
  <c r="E372" i="10"/>
  <c r="S374" i="12" l="1"/>
  <c r="K367" i="11"/>
  <c r="N367" i="11" s="1"/>
  <c r="J367" i="11"/>
  <c r="M367" i="11" s="1"/>
  <c r="I367" i="11"/>
  <c r="L367" i="11" s="1"/>
  <c r="V374" i="11"/>
  <c r="W374" i="11" s="1"/>
  <c r="E374" i="11"/>
  <c r="P365" i="10"/>
  <c r="R365" i="10" s="1"/>
  <c r="C366" i="10" s="1"/>
  <c r="X372" i="10"/>
  <c r="F373" i="10" s="1"/>
  <c r="Y372" i="10"/>
  <c r="G373" i="10" s="1"/>
  <c r="O365" i="10"/>
  <c r="Y374" i="11" l="1"/>
  <c r="X374" i="11"/>
  <c r="O367" i="11"/>
  <c r="P367" i="11"/>
  <c r="R367" i="11" s="1"/>
  <c r="C368" i="11" s="1"/>
  <c r="Q365" i="10"/>
  <c r="B366" i="10" s="1"/>
  <c r="S365" i="10"/>
  <c r="Q367" i="11" l="1"/>
  <c r="B368" i="11" s="1"/>
  <c r="S367" i="11"/>
  <c r="U372" i="10"/>
  <c r="D366" i="10"/>
  <c r="U374" i="11" l="1"/>
  <c r="D368" i="11"/>
  <c r="I368" i="11" s="1"/>
  <c r="L368" i="11" s="1"/>
  <c r="K366" i="10"/>
  <c r="N366" i="10" s="1"/>
  <c r="J366" i="10"/>
  <c r="M366" i="10" s="1"/>
  <c r="I366" i="10"/>
  <c r="L366" i="10" s="1"/>
  <c r="V373" i="10"/>
  <c r="W373" i="10" s="1"/>
  <c r="E373" i="10"/>
  <c r="K368" i="11" l="1"/>
  <c r="N368" i="11"/>
  <c r="O368" i="11" s="1"/>
  <c r="J368" i="11"/>
  <c r="M368" i="11" s="1"/>
  <c r="O366" i="10"/>
  <c r="Y373" i="10"/>
  <c r="G374" i="10" s="1"/>
  <c r="X373" i="10"/>
  <c r="F374" i="10" s="1"/>
  <c r="B4" i="10" s="1"/>
  <c r="P366" i="10"/>
  <c r="R366" i="10" s="1"/>
  <c r="C367" i="10" s="1"/>
  <c r="P368" i="11" l="1"/>
  <c r="R368" i="11" s="1"/>
  <c r="C369" i="11" s="1"/>
  <c r="Q368" i="11"/>
  <c r="B369" i="11" s="1"/>
  <c r="Q366" i="10"/>
  <c r="B367" i="10" s="1"/>
  <c r="S366" i="10"/>
  <c r="S368" i="11" l="1"/>
  <c r="D369" i="11" s="1"/>
  <c r="K369" i="11" s="1"/>
  <c r="N369" i="11" s="1"/>
  <c r="U373" i="10"/>
  <c r="D367" i="10"/>
  <c r="I367" i="10" s="1"/>
  <c r="L367" i="10" s="1"/>
  <c r="I369" i="11" l="1"/>
  <c r="L369" i="11" s="1"/>
  <c r="J369" i="11"/>
  <c r="M369" i="11" s="1"/>
  <c r="P369" i="11" s="1"/>
  <c r="R369" i="11" s="1"/>
  <c r="C370" i="11" s="1"/>
  <c r="O369" i="11"/>
  <c r="K367" i="10"/>
  <c r="N367" i="10" s="1"/>
  <c r="O367" i="10" s="1"/>
  <c r="V374" i="10"/>
  <c r="W374" i="10" s="1"/>
  <c r="E374" i="10"/>
  <c r="J367" i="10"/>
  <c r="M367" i="10" s="1"/>
  <c r="Q369" i="11" l="1"/>
  <c r="B370" i="11" s="1"/>
  <c r="S369" i="11"/>
  <c r="D370" i="11" s="1"/>
  <c r="Q367" i="10"/>
  <c r="B368" i="10" s="1"/>
  <c r="P367" i="10"/>
  <c r="R367" i="10" s="1"/>
  <c r="C368" i="10" s="1"/>
  <c r="X374" i="10"/>
  <c r="Y374" i="10"/>
  <c r="J370" i="11" l="1"/>
  <c r="M370" i="11" s="1"/>
  <c r="K370" i="11"/>
  <c r="N370" i="11" s="1"/>
  <c r="I370" i="11"/>
  <c r="L370" i="11" s="1"/>
  <c r="S367" i="10"/>
  <c r="P370" i="11" l="1"/>
  <c r="R370" i="11" s="1"/>
  <c r="C371" i="11" s="1"/>
  <c r="O370" i="11"/>
  <c r="Q370" i="11" s="1"/>
  <c r="B371" i="11" s="1"/>
  <c r="U374" i="10"/>
  <c r="D368" i="10"/>
  <c r="S370" i="11" l="1"/>
  <c r="D371" i="11" s="1"/>
  <c r="K371" i="11" s="1"/>
  <c r="N371" i="11" s="1"/>
  <c r="I371" i="11"/>
  <c r="L371" i="11" s="1"/>
  <c r="J371" i="11"/>
  <c r="M371" i="11" s="1"/>
  <c r="K368" i="10"/>
  <c r="N368" i="10" s="1"/>
  <c r="J368" i="10"/>
  <c r="M368" i="10" s="1"/>
  <c r="I368" i="10"/>
  <c r="L368" i="10" s="1"/>
  <c r="O371" i="11" l="1"/>
  <c r="P371" i="11"/>
  <c r="R371" i="11" s="1"/>
  <c r="C372" i="11" s="1"/>
  <c r="O368" i="10"/>
  <c r="P368" i="10"/>
  <c r="R368" i="10" s="1"/>
  <c r="C369" i="10" s="1"/>
  <c r="Q371" i="11" l="1"/>
  <c r="B372" i="11" s="1"/>
  <c r="S371" i="11"/>
  <c r="D372" i="11" s="1"/>
  <c r="Q368" i="10"/>
  <c r="B369" i="10" s="1"/>
  <c r="S368" i="10"/>
  <c r="D369" i="10" s="1"/>
  <c r="J372" i="11" l="1"/>
  <c r="M372" i="11" s="1"/>
  <c r="K372" i="11"/>
  <c r="N372" i="11" s="1"/>
  <c r="P372" i="11" s="1"/>
  <c r="R372" i="11" s="1"/>
  <c r="C373" i="11" s="1"/>
  <c r="I372" i="11"/>
  <c r="L372" i="11" s="1"/>
  <c r="K369" i="10"/>
  <c r="N369" i="10" s="1"/>
  <c r="I369" i="10"/>
  <c r="L369" i="10"/>
  <c r="J369" i="10"/>
  <c r="M369" i="10" s="1"/>
  <c r="O372" i="11" l="1"/>
  <c r="P369" i="10"/>
  <c r="R369" i="10" s="1"/>
  <c r="C370" i="10" s="1"/>
  <c r="O369" i="10"/>
  <c r="Q372" i="11" l="1"/>
  <c r="B373" i="11" s="1"/>
  <c r="S372" i="11"/>
  <c r="D373" i="11" s="1"/>
  <c r="Q369" i="10"/>
  <c r="B370" i="10" s="1"/>
  <c r="S369" i="10"/>
  <c r="D370" i="10" s="1"/>
  <c r="K373" i="11" l="1"/>
  <c r="N373" i="11" s="1"/>
  <c r="I373" i="11"/>
  <c r="L373" i="11" s="1"/>
  <c r="J373" i="11"/>
  <c r="M373" i="11" s="1"/>
  <c r="K370" i="10"/>
  <c r="N370" i="10" s="1"/>
  <c r="J370" i="10"/>
  <c r="M370" i="10" s="1"/>
  <c r="I370" i="10"/>
  <c r="L370" i="10" s="1"/>
  <c r="O370" i="10" s="1"/>
  <c r="O373" i="11" l="1"/>
  <c r="Q373" i="11" s="1"/>
  <c r="B374" i="11" s="1"/>
  <c r="P373" i="11"/>
  <c r="R373" i="11" s="1"/>
  <c r="C374" i="11" s="1"/>
  <c r="Q370" i="10"/>
  <c r="B371" i="10" s="1"/>
  <c r="P370" i="10"/>
  <c r="R370" i="10" s="1"/>
  <c r="C371" i="10" s="1"/>
  <c r="S373" i="11" l="1"/>
  <c r="D374" i="11" s="1"/>
  <c r="J374" i="11" s="1"/>
  <c r="M374" i="11" s="1"/>
  <c r="S370" i="10"/>
  <c r="D371" i="10" s="1"/>
  <c r="J371" i="10"/>
  <c r="M371" i="10" s="1"/>
  <c r="I371" i="10"/>
  <c r="L371" i="10"/>
  <c r="I374" i="11" l="1"/>
  <c r="L374" i="11" s="1"/>
  <c r="K374" i="11"/>
  <c r="N374" i="11" s="1"/>
  <c r="P374" i="11" s="1"/>
  <c r="R374" i="11" s="1"/>
  <c r="K371" i="10"/>
  <c r="N371" i="10" s="1"/>
  <c r="O374" i="11" l="1"/>
  <c r="P371" i="10"/>
  <c r="R371" i="10" s="1"/>
  <c r="C372" i="10" s="1"/>
  <c r="O371" i="10"/>
  <c r="Q374" i="11" l="1"/>
  <c r="S374" i="11"/>
  <c r="Q371" i="10"/>
  <c r="B372" i="10" s="1"/>
  <c r="S371" i="10"/>
  <c r="D372" i="10" s="1"/>
  <c r="J372" i="10"/>
  <c r="M372" i="10" s="1"/>
  <c r="K372" i="10" l="1"/>
  <c r="N372" i="10" s="1"/>
  <c r="P372" i="10" s="1"/>
  <c r="R372" i="10" s="1"/>
  <c r="C373" i="10" s="1"/>
  <c r="I372" i="10"/>
  <c r="L372" i="10"/>
  <c r="O372" i="10" l="1"/>
  <c r="Q372" i="10" l="1"/>
  <c r="B373" i="10" s="1"/>
  <c r="S372" i="10"/>
  <c r="D373" i="10" s="1"/>
  <c r="K373" i="10" l="1"/>
  <c r="N373" i="10" s="1"/>
  <c r="I373" i="10"/>
  <c r="L373" i="10" s="1"/>
  <c r="O373" i="10" s="1"/>
  <c r="J373" i="10"/>
  <c r="M373" i="10" s="1"/>
  <c r="Q373" i="10" l="1"/>
  <c r="B374" i="10" s="1"/>
  <c r="P373" i="10"/>
  <c r="R373" i="10" s="1"/>
  <c r="C374" i="10" s="1"/>
  <c r="S373" i="10" l="1"/>
  <c r="D374" i="10" s="1"/>
  <c r="J374" i="10"/>
  <c r="M374" i="10" s="1"/>
  <c r="I374" i="10"/>
  <c r="L374" i="10" s="1"/>
  <c r="K374" i="10" l="1"/>
  <c r="N374" i="10" s="1"/>
  <c r="O374" i="10" l="1"/>
  <c r="P374" i="10"/>
  <c r="R374" i="10" s="1"/>
  <c r="Q374" i="10" l="1"/>
  <c r="S374" i="10"/>
</calcChain>
</file>

<file path=xl/sharedStrings.xml><?xml version="1.0" encoding="utf-8"?>
<sst xmlns="http://schemas.openxmlformats.org/spreadsheetml/2006/main" count="213" uniqueCount="51">
  <si>
    <t>Day</t>
  </si>
  <si>
    <t>Daily Growth</t>
  </si>
  <si>
    <t>Sick</t>
  </si>
  <si>
    <t>Dead</t>
  </si>
  <si>
    <t>STOCKS</t>
  </si>
  <si>
    <t>Ever Sick</t>
  </si>
  <si>
    <t>Dead %</t>
  </si>
  <si>
    <t>Initial Contagious</t>
  </si>
  <si>
    <t>FLOWS = changes</t>
  </si>
  <si>
    <t>Deliberate Infected</t>
  </si>
  <si>
    <t>Low Dead %</t>
  </si>
  <si>
    <t>High Dead %</t>
  </si>
  <si>
    <t>ICU Need</t>
  </si>
  <si>
    <t>Deliberates/Day</t>
  </si>
  <si>
    <t>Simple model to see effect of deliberate exposure during pandemic on total deaths</t>
  </si>
  <si>
    <t>Assume: death rates increases logarithmically with # in ICU, add these to usual load</t>
  </si>
  <si>
    <t>Dead in Year</t>
  </si>
  <si>
    <t>Quarentine Effectiveness (1 = perfect)</t>
  </si>
  <si>
    <t>% Sick need ICU</t>
  </si>
  <si>
    <t>Uneffected 2</t>
  </si>
  <si>
    <t>Uninfected 1</t>
  </si>
  <si>
    <t>Uninfected 2</t>
  </si>
  <si>
    <t>Growth Delta</t>
  </si>
  <si>
    <t>Infected 1</t>
  </si>
  <si>
    <t>Infected 2</t>
  </si>
  <si>
    <t>Rate 1</t>
  </si>
  <si>
    <t>Rate 2</t>
  </si>
  <si>
    <t>Effective U1</t>
  </si>
  <si>
    <t>Effective U2</t>
  </si>
  <si>
    <t>Effective C</t>
  </si>
  <si>
    <t>Contagious Acciddntal</t>
  </si>
  <si>
    <t>%U1 in U+C</t>
  </si>
  <si>
    <t>%U2 In U+C</t>
  </si>
  <si>
    <t>%C in U+C</t>
  </si>
  <si>
    <t>check that D &lt; Q</t>
  </si>
  <si>
    <t>Newly Contagious</t>
  </si>
  <si>
    <t>Recovered</t>
  </si>
  <si>
    <t>Contagious, Sick Durations</t>
  </si>
  <si>
    <t>Deliberate Contagious</t>
  </si>
  <si>
    <t>Immune Duration</t>
  </si>
  <si>
    <t>Assume: Newly infected proportional to # contagious * # uninfected, excepting random folks from both groups put into quarantine. Deliberate straight to quarantine, displace random others.</t>
  </si>
  <si>
    <t>End Date Deliberate</t>
  </si>
  <si>
    <t>ICU # for Low Death %</t>
  </si>
  <si>
    <t>ICU # For High Death %</t>
  </si>
  <si>
    <t>(these hard coded)</t>
  </si>
  <si>
    <t>Auxilliary</t>
  </si>
  <si>
    <t>(Try: GD = 0.15, ED = 30, DG = 0.2375)</t>
  </si>
  <si>
    <t>Quarantine Size</t>
  </si>
  <si>
    <t>Population initial</t>
  </si>
  <si>
    <t>% Reinfect Rate</t>
  </si>
  <si>
    <t>Q remain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</si>
</sst>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E+00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1" fontId="0" fillId="0" borderId="0" xfId="0" applyNumberFormat="1"/>
    <xf numFmtId="0" fontId="3" fillId="0" borderId="0" xfId="0" applyFont="1"/>
    <xf numFmtId="0" fontId="0" fillId="0" borderId="0" xfId="0" applyNumberFormat="1"/>
    <xf numFmtId="11" fontId="1" fillId="0" borderId="0" xfId="0" applyNumberFormat="1" applyFont="1"/>
    <xf numFmtId="11" fontId="0" fillId="0" borderId="0" xfId="0" applyNumberFormat="1" applyFont="1"/>
    <xf numFmtId="0" fontId="1" fillId="0" borderId="0" xfId="0" applyNumberFormat="1" applyFont="1"/>
    <xf numFmtId="0" fontId="2" fillId="0" borderId="0" xfId="0" applyFont="1"/>
    <xf numFmtId="11" fontId="3" fillId="0" borderId="0" xfId="0" applyNumberFormat="1" applyFont="1"/>
    <xf numFmtId="11" fontId="2" fillId="0" borderId="0" xfId="0" applyNumberFormat="1" applyFont="1"/>
    <xf numFmtId="0" fontId="1" fillId="0" borderId="0" xfId="0" applyFont="1"/>
    <xf numFmtId="0" fontId="4" fillId="0" borderId="0" xfId="0" applyFont="1"/>
    <xf numFmtId="0" fontId="0" fillId="0" borderId="1" xfId="0" applyNumberFormat="1" applyBorder="1"/>
    <xf numFmtId="0" fontId="0" fillId="0" borderId="0" xfId="0" applyFont="1"/>
    <xf numFmtId="0" fontId="4" fillId="0" borderId="0" xfId="0" applyNumberFormat="1" applyFont="1"/>
    <xf numFmtId="164" fontId="5" fillId="0" borderId="0" xfId="0" applyNumberFormat="1" applyFont="1"/>
    <xf numFmtId="0" fontId="0" fillId="0" borderId="0" xfId="0" applyBorder="1"/>
    <xf numFmtId="0" fontId="2" fillId="0" borderId="0" xfId="0" applyFont="1" applyBorder="1"/>
    <xf numFmtId="11" fontId="0" fillId="0" borderId="0" xfId="0" applyNumberFormat="1" applyBorder="1"/>
    <xf numFmtId="0" fontId="1" fillId="0" borderId="0" xfId="0" applyFont="1" applyBorder="1"/>
    <xf numFmtId="11" fontId="0" fillId="0" borderId="0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Contagious</a:t>
            </a:r>
          </a:p>
        </c:rich>
      </c:tx>
      <c:layout>
        <c:manualLayout>
          <c:xMode val="edge"/>
          <c:yMode val="edge"/>
          <c:x val="0.13006121760449205"/>
          <c:y val="0.14135943179826158"/>
        </c:manualLayout>
      </c:layout>
      <c:overlay val="0"/>
      <c:spPr>
        <a:solidFill>
          <a:schemeClr val="bg1"/>
        </a:solidFill>
        <a:ln>
          <a:solidFill>
            <a:schemeClr val="tx1">
              <a:lumMod val="15000"/>
              <a:lumOff val="85000"/>
            </a:schemeClr>
          </a:solidFill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Baseline</c:v>
          </c:tx>
          <c:marker>
            <c:symbol val="none"/>
          </c:marker>
          <c:xVal>
            <c:numRef>
              <c:f>Baseline!$A$9:$A$374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Baseline!$D$9:$D$374</c:f>
              <c:numCache>
                <c:formatCode>0.00E+00</c:formatCode>
                <c:ptCount val="366"/>
                <c:pt idx="0" formatCode="General">
                  <c:v>1</c:v>
                </c:pt>
                <c:pt idx="1">
                  <c:v>1.2352487162602392</c:v>
                </c:pt>
                <c:pt idx="2">
                  <c:v>1.5258393908136416</c:v>
                </c:pt>
                <c:pt idx="3">
                  <c:v>1.884791148144989</c:v>
                </c:pt>
                <c:pt idx="4">
                  <c:v>2.3281858449657635</c:v>
                </c:pt>
                <c:pt idx="5">
                  <c:v>2.875888573985959</c:v>
                </c:pt>
                <c:pt idx="6">
                  <c:v>3.5524376652448844</c:v>
                </c:pt>
                <c:pt idx="7">
                  <c:v>4.1528953428088071</c:v>
                </c:pt>
                <c:pt idx="8">
                  <c:v>4.839267956254508</c:v>
                </c:pt>
                <c:pt idx="9">
                  <c:v>5.6187477579707874</c:v>
                </c:pt>
                <c:pt idx="10">
                  <c:v>6.4971562357491468</c:v>
                </c:pt>
                <c:pt idx="11">
                  <c:v>7.4779011382648326</c:v>
                </c:pt>
                <c:pt idx="12">
                  <c:v>8.560518644567356</c:v>
                </c:pt>
                <c:pt idx="13">
                  <c:v>9.7386632091861678</c:v>
                </c:pt>
                <c:pt idx="14">
                  <c:v>11.052707852863792</c:v>
                </c:pt>
                <c:pt idx="15">
                  <c:v>12.514411510686847</c:v>
                </c:pt>
                <c:pt idx="16">
                  <c:v>14.136607422551403</c:v>
                </c:pt>
                <c:pt idx="17">
                  <c:v>15.933778332271183</c:v>
                </c:pt>
                <c:pt idx="18">
                  <c:v>17.923012359859829</c:v>
                </c:pt>
                <c:pt idx="19">
                  <c:v>20.125526694151961</c:v>
                </c:pt>
                <c:pt idx="20">
                  <c:v>22.569022618286301</c:v>
                </c:pt>
                <c:pt idx="21">
                  <c:v>25.278220401225919</c:v>
                </c:pt>
                <c:pt idx="22">
                  <c:v>28.280889443860953</c:v>
                </c:pt>
                <c:pt idx="23">
                  <c:v>31.608312853305865</c:v>
                </c:pt>
                <c:pt idx="24">
                  <c:v>35.295725992551482</c:v>
                </c:pt>
                <c:pt idx="25">
                  <c:v>39.382633330270934</c:v>
                </c:pt>
                <c:pt idx="26">
                  <c:v>43.912841381984947</c:v>
                </c:pt>
                <c:pt idx="27">
                  <c:v>48.933945383424451</c:v>
                </c:pt>
                <c:pt idx="28">
                  <c:v>54.49892185828574</c:v>
                </c:pt>
                <c:pt idx="29">
                  <c:v>60.666677250600728</c:v>
                </c:pt>
                <c:pt idx="30">
                  <c:v>67.502616330662036</c:v>
                </c:pt>
                <c:pt idx="31">
                  <c:v>75.079241148247405</c:v>
                </c:pt>
                <c:pt idx="32">
                  <c:v>83.476816348811511</c:v>
                </c:pt>
                <c:pt idx="33">
                  <c:v>92.784183253236151</c:v>
                </c:pt>
                <c:pt idx="34">
                  <c:v>103.0998862058978</c:v>
                </c:pt>
                <c:pt idx="35">
                  <c:v>114.53318924236372</c:v>
                </c:pt>
                <c:pt idx="36">
                  <c:v>127.20520285834611</c:v>
                </c:pt>
                <c:pt idx="37">
                  <c:v>141.25014212859884</c:v>
                </c:pt>
                <c:pt idx="38">
                  <c:v>156.81673988847325</c:v>
                </c:pt>
                <c:pt idx="39">
                  <c:v>174.06983584341916</c:v>
                </c:pt>
                <c:pt idx="40">
                  <c:v>193.19214799534529</c:v>
                </c:pt>
                <c:pt idx="41">
                  <c:v>214.38619581314137</c:v>
                </c:pt>
                <c:pt idx="42">
                  <c:v>237.87643664492043</c:v>
                </c:pt>
                <c:pt idx="43">
                  <c:v>263.91163963291694</c:v>
                </c:pt>
                <c:pt idx="44">
                  <c:v>292.76752209998034</c:v>
                </c:pt>
                <c:pt idx="45">
                  <c:v>324.74967367136475</c:v>
                </c:pt>
                <c:pt idx="46">
                  <c:v>360.1967944292993</c:v>
                </c:pt>
                <c:pt idx="47">
                  <c:v>399.48427808013713</c:v>
                </c:pt>
                <c:pt idx="48">
                  <c:v>443.02818559259936</c:v>
                </c:pt>
                <c:pt idx="49">
                  <c:v>491.28965099072514</c:v>
                </c:pt>
                <c:pt idx="50">
                  <c:v>544.77976508166171</c:v>
                </c:pt>
                <c:pt idx="51">
                  <c:v>604.06498779160438</c:v>
                </c:pt>
                <c:pt idx="52">
                  <c:v>669.77314575754428</c:v>
                </c:pt>
                <c:pt idx="53">
                  <c:v>742.60007895834951</c:v>
                </c:pt>
                <c:pt idx="54">
                  <c:v>823.317007880863</c:v>
                </c:pt>
                <c:pt idx="55">
                  <c:v>912.7786988359212</c:v>
                </c:pt>
                <c:pt idx="56">
                  <c:v>1011.9325134846291</c:v>
                </c:pt>
                <c:pt idx="57">
                  <c:v>1121.8284381020549</c:v>
                </c:pt>
                <c:pt idx="58">
                  <c:v>1243.6301986462156</c:v>
                </c:pt>
                <c:pt idx="59">
                  <c:v>1378.6275793126233</c:v>
                </c:pt>
                <c:pt idx="60">
                  <c:v>1528.2500749170511</c:v>
                </c:pt>
                <c:pt idx="61">
                  <c:v>1694.0820212722688</c:v>
                </c:pt>
                <c:pt idx="62">
                  <c:v>1877.8793633552223</c:v>
                </c:pt>
                <c:pt idx="63">
                  <c:v>2081.5882383764042</c:v>
                </c:pt>
                <c:pt idx="64">
                  <c:v>2307.3655700176951</c:v>
                </c:pt>
                <c:pt idx="65">
                  <c:v>2557.6018912771524</c:v>
                </c:pt>
                <c:pt idx="66">
                  <c:v>2834.9466367696768</c:v>
                </c:pt>
                <c:pt idx="67">
                  <c:v>3142.3361712582423</c:v>
                </c:pt>
                <c:pt idx="68">
                  <c:v>3483.0248499471631</c:v>
                </c:pt>
                <c:pt idx="69">
                  <c:v>3860.6194378937057</c:v>
                </c:pt>
                <c:pt idx="70">
                  <c:v>4279.1172511082168</c:v>
                </c:pt>
                <c:pt idx="71">
                  <c:v>4742.9484208748527</c:v>
                </c:pt>
                <c:pt idx="72">
                  <c:v>5257.0227259351968</c:v>
                </c:pt>
                <c:pt idx="73">
                  <c:v>5826.7814848765338</c:v>
                </c:pt>
                <c:pt idx="74">
                  <c:v>6458.2550538329033</c:v>
                </c:pt>
                <c:pt idx="75">
                  <c:v>7158.1265329536664</c:v>
                </c:pt>
                <c:pt idx="76">
                  <c:v>7933.8023495966827</c:v>
                </c:pt>
                <c:pt idx="77">
                  <c:v>8793.4904574931479</c:v>
                </c:pt>
                <c:pt idx="78">
                  <c:v>9746.286969900455</c:v>
                </c:pt>
                <c:pt idx="79">
                  <c:v>10802.272131762989</c:v>
                </c:pt>
                <c:pt idx="80">
                  <c:v>11972.616631960971</c:v>
                </c:pt>
                <c:pt idx="81">
                  <c:v>13269.699362739719</c:v>
                </c:pt>
                <c:pt idx="82">
                  <c:v>14707.237850351523</c:v>
                </c:pt>
                <c:pt idx="83">
                  <c:v>16300.43270986742</c:v>
                </c:pt>
                <c:pt idx="84">
                  <c:v>18066.127619169412</c:v>
                </c:pt>
                <c:pt idx="85">
                  <c:v>20022.986463546567</c:v>
                </c:pt>
                <c:pt idx="86">
                  <c:v>22191.689474411858</c:v>
                </c:pt>
                <c:pt idx="87">
                  <c:v>24595.150374842084</c:v>
                </c:pt>
                <c:pt idx="88">
                  <c:v>27258.756752420402</c:v>
                </c:pt>
                <c:pt idx="89">
                  <c:v>30210.636107812144</c:v>
                </c:pt>
                <c:pt idx="90">
                  <c:v>33481.950277285825</c:v>
                </c:pt>
                <c:pt idx="91">
                  <c:v>37107.221200718704</c:v>
                </c:pt>
                <c:pt idx="92">
                  <c:v>41124.69130525559</c:v>
                </c:pt>
                <c:pt idx="93">
                  <c:v>45576.722100488172</c:v>
                </c:pt>
                <c:pt idx="94">
                  <c:v>50510.234935530316</c:v>
                </c:pt>
                <c:pt idx="95">
                  <c:v>55977.198253343842</c:v>
                </c:pt>
                <c:pt idx="96">
                  <c:v>62035.166094634857</c:v>
                </c:pt>
                <c:pt idx="97">
                  <c:v>68747.873053873263</c:v>
                </c:pt>
                <c:pt idx="98">
                  <c:v>76185.89137442311</c:v>
                </c:pt>
                <c:pt idx="99">
                  <c:v>84427.356388850298</c:v>
                </c:pt>
                <c:pt idx="100">
                  <c:v>93558.767063970256</c:v>
                </c:pt>
                <c:pt idx="101">
                  <c:v>103675.86899697772</c:v>
                </c:pt>
                <c:pt idx="102">
                  <c:v>114884.62782674734</c:v>
                </c:pt>
                <c:pt idx="103">
                  <c:v>127302.30166924332</c:v>
                </c:pt>
                <c:pt idx="104">
                  <c:v>141058.62185208258</c:v>
                </c:pt>
                <c:pt idx="105">
                  <c:v>156297.0919022829</c:v>
                </c:pt>
                <c:pt idx="106">
                  <c:v>173176.41542152475</c:v>
                </c:pt>
                <c:pt idx="107">
                  <c:v>191872.06414928229</c:v>
                </c:pt>
                <c:pt idx="108">
                  <c:v>212577.9981453527</c:v>
                </c:pt>
                <c:pt idx="109">
                  <c:v>235508.55059284519</c:v>
                </c:pt>
                <c:pt idx="110">
                  <c:v>260900.49019614694</c:v>
                </c:pt>
                <c:pt idx="111">
                  <c:v>289015.2744819363</c:v>
                </c:pt>
                <c:pt idx="112">
                  <c:v>320141.50744968071</c:v>
                </c:pt>
                <c:pt idx="113">
                  <c:v>354597.61489204917</c:v>
                </c:pt>
                <c:pt idx="114">
                  <c:v>392734.75022929237</c:v>
                </c:pt>
                <c:pt idx="115">
                  <c:v>434939.94276875514</c:v>
                </c:pt>
                <c:pt idx="116">
                  <c:v>481639.49878107407</c:v>
                </c:pt>
                <c:pt idx="117">
                  <c:v>533302.66351958364</c:v>
                </c:pt>
                <c:pt idx="118">
                  <c:v>590445.54910680139</c:v>
                </c:pt>
                <c:pt idx="119">
                  <c:v>653635.32884034701</c:v>
                </c:pt>
                <c:pt idx="120">
                  <c:v>723494.69265401061</c:v>
                </c:pt>
                <c:pt idx="121">
                  <c:v>800706.55088037113</c:v>
                </c:pt>
                <c:pt idx="122">
                  <c:v>886018.96371427085</c:v>
                </c:pt>
                <c:pt idx="123">
                  <c:v>980250.26142309513</c:v>
                </c:pt>
                <c:pt idx="124">
                  <c:v>1084294.304873599</c:v>
                </c:pt>
                <c:pt idx="125">
                  <c:v>1199125.8167586233</c:v>
                </c:pt>
                <c:pt idx="126">
                  <c:v>1325805.6903530741</c:v>
                </c:pt>
                <c:pt idx="127">
                  <c:v>1465486.1539855865</c:v>
                </c:pt>
                <c:pt idx="128">
                  <c:v>1619415.6349085267</c:v>
                </c:pt>
                <c:pt idx="129">
                  <c:v>1788943.1250867387</c:v>
                </c:pt>
                <c:pt idx="130">
                  <c:v>1975521.8028206842</c:v>
                </c:pt>
                <c:pt idx="131">
                  <c:v>2180711.607361652</c:v>
                </c:pt>
                <c:pt idx="132">
                  <c:v>2406180.3982139323</c:v>
                </c:pt>
                <c:pt idx="133">
                  <c:v>2653703.2563781794</c:v>
                </c:pt>
                <c:pt idx="134">
                  <c:v>2925159.4015379273</c:v>
                </c:pt>
                <c:pt idx="135">
                  <c:v>3222526.1079436354</c:v>
                </c:pt>
                <c:pt idx="136">
                  <c:v>3547868.9042403568</c:v>
                </c:pt>
                <c:pt idx="137">
                  <c:v>3903327.2417004406</c:v>
                </c:pt>
                <c:pt idx="138">
                  <c:v>4291094.7158912169</c:v>
                </c:pt>
                <c:pt idx="139">
                  <c:v>4713392.8354573566</c:v>
                </c:pt>
                <c:pt idx="140">
                  <c:v>5172437.2577458592</c:v>
                </c:pt>
                <c:pt idx="141">
                  <c:v>5670395.3668461787</c:v>
                </c:pt>
                <c:pt idx="142">
                  <c:v>6209334.0711648995</c:v>
                </c:pt>
                <c:pt idx="143">
                  <c:v>6791156.7645849893</c:v>
                </c:pt>
                <c:pt idx="144">
                  <c:v>7417528.5510007767</c:v>
                </c:pt>
                <c:pt idx="145">
                  <c:v>8089789.1032321686</c:v>
                </c:pt>
                <c:pt idx="146">
                  <c:v>8808852.9426842108</c:v>
                </c:pt>
                <c:pt idx="147">
                  <c:v>9575097.5141492616</c:v>
                </c:pt>
                <c:pt idx="148">
                  <c:v>10388240.215809913</c:v>
                </c:pt>
                <c:pt idx="149">
                  <c:v>11247206.544374466</c:v>
                </c:pt>
                <c:pt idx="150">
                  <c:v>12149992.731251294</c:v>
                </c:pt>
                <c:pt idx="151">
                  <c:v>13093527.657295262</c:v>
                </c:pt>
                <c:pt idx="152">
                  <c:v>14073540.389731573</c:v>
                </c:pt>
                <c:pt idx="153">
                  <c:v>15084441.295267928</c:v>
                </c:pt>
                <c:pt idx="154">
                  <c:v>16119226.212909501</c:v>
                </c:pt>
                <c:pt idx="155">
                  <c:v>17169414.436199922</c:v>
                </c:pt>
                <c:pt idx="156">
                  <c:v>18225032.032804061</c:v>
                </c:pt>
                <c:pt idx="157">
                  <c:v>19274652.066863827</c:v>
                </c:pt>
                <c:pt idx="158">
                  <c:v>20305502.3317631</c:v>
                </c:pt>
                <c:pt idx="159">
                  <c:v>21303649.029191468</c:v>
                </c:pt>
                <c:pt idx="160">
                  <c:v>22254261.309803929</c:v>
                </c:pt>
                <c:pt idx="161">
                  <c:v>23141956.722087011</c:v>
                </c:pt>
                <c:pt idx="162">
                  <c:v>23951221.582414158</c:v>
                </c:pt>
                <c:pt idx="163">
                  <c:v>24666893.475744437</c:v>
                </c:pt>
                <c:pt idx="164">
                  <c:v>25274686.129290394</c:v>
                </c:pt>
                <c:pt idx="165">
                  <c:v>25761730.547332641</c:v>
                </c:pt>
                <c:pt idx="166">
                  <c:v>26117101.415944844</c:v>
                </c:pt>
                <c:pt idx="167">
                  <c:v>26332295.205526549</c:v>
                </c:pt>
                <c:pt idx="168">
                  <c:v>26401626.758839779</c:v>
                </c:pt>
                <c:pt idx="169">
                  <c:v>26322514.775714375</c:v>
                </c:pt>
                <c:pt idx="170">
                  <c:v>26095633.396923609</c:v>
                </c:pt>
                <c:pt idx="171">
                  <c:v>25724916.500335082</c:v>
                </c:pt>
                <c:pt idx="172">
                  <c:v>25217412.398834039</c:v>
                </c:pt>
                <c:pt idx="173">
                  <c:v>24582998.141411901</c:v>
                </c:pt>
                <c:pt idx="174">
                  <c:v>23833973.246029206</c:v>
                </c:pt>
                <c:pt idx="175">
                  <c:v>22984561.2343072</c:v>
                </c:pt>
                <c:pt idx="176">
                  <c:v>22050352.899619613</c:v>
                </c:pt>
                <c:pt idx="177">
                  <c:v>21047727.362723038</c:v>
                </c:pt>
                <c:pt idx="178">
                  <c:v>19993285.67348342</c:v>
                </c:pt>
                <c:pt idx="179">
                  <c:v>18903327.461665679</c:v>
                </c:pt>
                <c:pt idx="180">
                  <c:v>17793394.706057217</c:v>
                </c:pt>
                <c:pt idx="181">
                  <c:v>16677899.03048066</c:v>
                </c:pt>
                <c:pt idx="182">
                  <c:v>15569841.00723163</c:v>
                </c:pt>
                <c:pt idx="183">
                  <c:v>14480622.585881492</c:v>
                </c:pt>
                <c:pt idx="184">
                  <c:v>13419947.583514623</c:v>
                </c:pt>
                <c:pt idx="185">
                  <c:v>12395800.530920222</c:v>
                </c:pt>
                <c:pt idx="186">
                  <c:v>11414491.180852145</c:v>
                </c:pt>
                <c:pt idx="187">
                  <c:v>10480750.558486938</c:v>
                </c:pt>
                <c:pt idx="188">
                  <c:v>9597864.3378838319</c:v>
                </c:pt>
                <c:pt idx="189">
                  <c:v>8767830.2516127378</c:v>
                </c:pt>
                <c:pt idx="190">
                  <c:v>7991527.8536803713</c:v>
                </c:pt>
                <c:pt idx="191">
                  <c:v>7268890.9512558784</c:v>
                </c:pt>
                <c:pt idx="192">
                  <c:v>6599075.1412117248</c:v>
                </c:pt>
                <c:pt idx="193">
                  <c:v>5980614.9382212525</c:v>
                </c:pt>
                <c:pt idx="194">
                  <c:v>5411566.8304398172</c:v>
                </c:pt>
                <c:pt idx="195">
                  <c:v>4889636.1715573128</c:v>
                </c:pt>
                <c:pt idx="196">
                  <c:v>4412287.0848987959</c:v>
                </c:pt>
                <c:pt idx="197">
                  <c:v>3976835.5205284902</c:v>
                </c:pt>
                <c:pt idx="198">
                  <c:v>3580526.2963636541</c:v>
                </c:pt>
                <c:pt idx="199">
                  <c:v>3220595.407899946</c:v>
                </c:pt>
                <c:pt idx="200">
                  <c:v>2894319.1519310847</c:v>
                </c:pt>
                <c:pt idx="201">
                  <c:v>2599051.7208258011</c:v>
                </c:pt>
                <c:pt idx="202">
                  <c:v>2332252.924940045</c:v>
                </c:pt>
                <c:pt idx="203">
                  <c:v>2091507.6254621821</c:v>
                </c:pt>
                <c:pt idx="204">
                  <c:v>1874538.3360743471</c:v>
                </c:pt>
                <c:pt idx="205">
                  <c:v>1679212.3008412686</c:v>
                </c:pt>
                <c:pt idx="206">
                  <c:v>1503544.1937876302</c:v>
                </c:pt>
                <c:pt idx="207">
                  <c:v>1345695.4240906131</c:v>
                </c:pt>
                <c:pt idx="208">
                  <c:v>1203970.877284654</c:v>
                </c:pt>
                <c:pt idx="209">
                  <c:v>1076813.7819774873</c:v>
                </c:pt>
                <c:pt idx="210">
                  <c:v>962799.26572362171</c:v>
                </c:pt>
                <c:pt idx="211">
                  <c:v>860627.05372329231</c:v>
                </c:pt>
                <c:pt idx="212">
                  <c:v>769113.66966412577</c:v>
                </c:pt>
                <c:pt idx="213">
                  <c:v>687184.41836613102</c:v>
                </c:pt>
                <c:pt idx="214">
                  <c:v>613865.36360140471</c:v>
                </c:pt>
                <c:pt idx="215">
                  <c:v>548275.46002711146</c:v>
                </c:pt>
                <c:pt idx="216">
                  <c:v>489618.95404252637</c:v>
                </c:pt>
                <c:pt idx="217">
                  <c:v>437178.13306023268</c:v>
                </c:pt>
                <c:pt idx="218">
                  <c:v>390306.47477980412</c:v>
                </c:pt>
                <c:pt idx="219">
                  <c:v>348422.22632089478</c:v>
                </c:pt>
                <c:pt idx="220">
                  <c:v>311002.42641401506</c:v>
                </c:pt>
                <c:pt idx="221">
                  <c:v>277577.371313971</c:v>
                </c:pt>
                <c:pt idx="222">
                  <c:v>247725.51588747988</c:v>
                </c:pt>
                <c:pt idx="223">
                  <c:v>221068.79475674219</c:v>
                </c:pt>
                <c:pt idx="224">
                  <c:v>197268.34389359987</c:v>
                </c:pt>
                <c:pt idx="225">
                  <c:v>176020.60019328829</c:v>
                </c:pt>
                <c:pt idx="226">
                  <c:v>157053.75493738439</c:v>
                </c:pt>
                <c:pt idx="227">
                  <c:v>140124.53637954185</c:v>
                </c:pt>
                <c:pt idx="228">
                  <c:v>125015.29671274775</c:v>
                </c:pt>
                <c:pt idx="229">
                  <c:v>111531.3792110277</c:v>
                </c:pt>
                <c:pt idx="230">
                  <c:v>99498.742230805467</c:v>
                </c:pt>
                <c:pt idx="231">
                  <c:v>88761.817889989819</c:v>
                </c:pt>
                <c:pt idx="232">
                  <c:v>79181.584525863174</c:v>
                </c:pt>
                <c:pt idx="233">
                  <c:v>70633.833397210197</c:v>
                </c:pt>
                <c:pt idx="234">
                  <c:v>63007.611490342388</c:v>
                </c:pt>
                <c:pt idx="235">
                  <c:v>56203.823674886677</c:v>
                </c:pt>
                <c:pt idx="236">
                  <c:v>50133.978806258659</c:v>
                </c:pt>
                <c:pt idx="237">
                  <c:v>44719.065668809548</c:v>
                </c:pt>
                <c:pt idx="238">
                  <c:v>39888.54588432012</c:v>
                </c:pt>
                <c:pt idx="239">
                  <c:v>35579.452067311286</c:v>
                </c:pt>
                <c:pt idx="240">
                  <c:v>31735.580587739674</c:v>
                </c:pt>
                <c:pt idx="241">
                  <c:v>28306.769301973756</c:v>
                </c:pt>
                <c:pt idx="242">
                  <c:v>25248.251535421117</c:v>
                </c:pt>
                <c:pt idx="243">
                  <c:v>22520.078447128042</c:v>
                </c:pt>
                <c:pt idx="244">
                  <c:v>20086.602681390941</c:v>
                </c:pt>
                <c:pt idx="245">
                  <c:v>17916.016917813555</c:v>
                </c:pt>
                <c:pt idx="246">
                  <c:v>15979.941573584027</c:v>
                </c:pt>
                <c:pt idx="247">
                  <c:v>14253.056494464605</c:v>
                </c:pt>
                <c:pt idx="248">
                  <c:v>12712.77199854036</c:v>
                </c:pt>
                <c:pt idx="249">
                  <c:v>11338.935113536889</c:v>
                </c:pt>
                <c:pt idx="250">
                  <c:v>10113.56727871401</c:v>
                </c:pt>
                <c:pt idx="251">
                  <c:v>9020.6301699960441</c:v>
                </c:pt>
                <c:pt idx="252">
                  <c:v>8045.8166559023184</c:v>
                </c:pt>
                <c:pt idx="253">
                  <c:v>7176.3642055406644</c:v>
                </c:pt>
                <c:pt idx="254">
                  <c:v>6400.8883517152444</c:v>
                </c:pt>
                <c:pt idx="255">
                  <c:v>5709.2340651197546</c:v>
                </c:pt>
                <c:pt idx="256">
                  <c:v>5092.34312243357</c:v>
                </c:pt>
                <c:pt idx="257">
                  <c:v>4542.1357544714974</c:v>
                </c:pt>
                <c:pt idx="258">
                  <c:v>4051.4050426931312</c:v>
                </c:pt>
                <c:pt idx="259">
                  <c:v>3613.722695480621</c:v>
                </c:pt>
                <c:pt idx="260">
                  <c:v>3223.3549815729684</c:v>
                </c:pt>
                <c:pt idx="261">
                  <c:v>2875.1877286478084</c:v>
                </c:pt>
                <c:pt idx="262">
                  <c:v>2564.6594118475059</c:v>
                </c:pt>
                <c:pt idx="263">
                  <c:v>2287.7014614809564</c:v>
                </c:pt>
                <c:pt idx="264">
                  <c:v>2040.6850124806533</c:v>
                </c:pt>
                <c:pt idx="265">
                  <c:v>1820.3734016131802</c:v>
                </c:pt>
                <c:pt idx="266">
                  <c:v>1623.8797929705654</c:v>
                </c:pt>
                <c:pt idx="267">
                  <c:v>1448.6293788444614</c:v>
                </c:pt>
                <c:pt idx="268">
                  <c:v>1292.3256625438669</c:v>
                </c:pt>
                <c:pt idx="269">
                  <c:v>1152.9203828126256</c:v>
                </c:pt>
                <c:pt idx="270">
                  <c:v>1028.586686909867</c:v>
                </c:pt>
                <c:pt idx="271">
                  <c:v>917.69520173927583</c:v>
                </c:pt>
                <c:pt idx="272">
                  <c:v>818.79269019286824</c:v>
                </c:pt>
                <c:pt idx="273">
                  <c:v>730.58301359622351</c:v>
                </c:pt>
                <c:pt idx="274">
                  <c:v>651.91015123833915</c:v>
                </c:pt>
                <c:pt idx="275">
                  <c:v>581.74305482811531</c:v>
                </c:pt>
                <c:pt idx="276">
                  <c:v>519.16213968755858</c:v>
                </c:pt>
                <c:pt idx="277">
                  <c:v>463.34723587897679</c:v>
                </c:pt>
                <c:pt idx="278">
                  <c:v>413.56684154661639</c:v>
                </c:pt>
                <c:pt idx="279">
                  <c:v>369.16853777976365</c:v>
                </c:pt>
                <c:pt idx="280">
                  <c:v>329.57043949530049</c:v>
                </c:pt>
                <c:pt idx="281">
                  <c:v>294.25357039044599</c:v>
                </c:pt>
                <c:pt idx="282">
                  <c:v>262.75506210719988</c:v>
                </c:pt>
                <c:pt idx="283">
                  <c:v>234.66208853620941</c:v>
                </c:pt>
                <c:pt idx="284">
                  <c:v>209.60645580991223</c:v>
                </c:pt>
                <c:pt idx="285">
                  <c:v>187.25977711829199</c:v>
                </c:pt>
                <c:pt idx="286">
                  <c:v>167.32916913737307</c:v>
                </c:pt>
                <c:pt idx="287">
                  <c:v>149.55341369059454</c:v>
                </c:pt>
                <c:pt idx="288">
                  <c:v>133.69953435561231</c:v>
                </c:pt>
                <c:pt idx="289">
                  <c:v>119.55974316346106</c:v>
                </c:pt>
                <c:pt idx="290">
                  <c:v>106.94871738436694</c:v>
                </c:pt>
                <c:pt idx="291">
                  <c:v>95.701170718200444</c:v>
                </c:pt>
                <c:pt idx="292">
                  <c:v>85.669687064123352</c:v>
                </c:pt>
                <c:pt idx="293">
                  <c:v>76.722788483852867</c:v>
                </c:pt>
                <c:pt idx="294">
                  <c:v>68.743212041136246</c:v>
                </c:pt>
                <c:pt idx="295">
                  <c:v>61.626372936644373</c:v>
                </c:pt>
                <c:pt idx="296">
                  <c:v>55.278993798364823</c:v>
                </c:pt>
                <c:pt idx="297">
                  <c:v>49.617882164651931</c:v>
                </c:pt>
                <c:pt idx="298">
                  <c:v>44.568840138872162</c:v>
                </c:pt>
                <c:pt idx="299">
                  <c:v>40.065691926489528</c:v>
                </c:pt>
                <c:pt idx="300">
                  <c:v>36.049416510145818</c:v>
                </c:pt>
                <c:pt idx="301">
                  <c:v>32.467374096031989</c:v>
                </c:pt>
                <c:pt idx="302">
                  <c:v>29.27261619366373</c:v>
                </c:pt>
                <c:pt idx="303">
                  <c:v>26.423270287160335</c:v>
                </c:pt>
                <c:pt idx="304">
                  <c:v>23.881991033637842</c:v>
                </c:pt>
                <c:pt idx="305">
                  <c:v>21.615470796169362</c:v>
                </c:pt>
                <c:pt idx="306">
                  <c:v>19.594003096358918</c:v>
                </c:pt>
                <c:pt idx="307">
                  <c:v>17.791093265107449</c:v>
                </c:pt>
                <c:pt idx="308">
                  <c:v>16.183111188707048</c:v>
                </c:pt>
                <c:pt idx="309">
                  <c:v>14.74898159908617</c:v>
                </c:pt>
                <c:pt idx="310">
                  <c:v>13.469907849073486</c:v>
                </c:pt>
                <c:pt idx="311">
                  <c:v>12.329125552398052</c:v>
                </c:pt>
                <c:pt idx="312">
                  <c:v>11.311682859549254</c:v>
                </c:pt>
                <c:pt idx="313">
                  <c:v>10.404244489710331</c:v>
                </c:pt>
                <c:pt idx="314">
                  <c:v>9.5949169503287628</c:v>
                </c:pt>
                <c:pt idx="315">
                  <c:v>8.8730926535753483</c:v>
                </c:pt>
                <c:pt idx="316">
                  <c:v>8.2293108866105786</c:v>
                </c:pt>
                <c:pt idx="317">
                  <c:v>7.6551338134673594</c:v>
                </c:pt>
                <c:pt idx="318">
                  <c:v>7.143035883368194</c:v>
                </c:pt>
                <c:pt idx="319">
                  <c:v>6.6863051960043691</c:v>
                </c:pt>
                <c:pt idx="320">
                  <c:v>6.2789555310172309</c:v>
                </c:pt>
                <c:pt idx="321">
                  <c:v>5.9156478886911188</c:v>
                </c:pt>
                <c:pt idx="322">
                  <c:v>5.5916205135257098</c:v>
                </c:pt>
                <c:pt idx="323">
                  <c:v>5.3026264835361214</c:v>
                </c:pt>
                <c:pt idx="324">
                  <c:v>5.0448780472892789</c:v>
                </c:pt>
                <c:pt idx="325">
                  <c:v>4.8149969791243423</c:v>
                </c:pt>
                <c:pt idx="326">
                  <c:v>4.6099703018825053</c:v>
                </c:pt>
                <c:pt idx="327">
                  <c:v>4.4271107968209744</c:v>
                </c:pt>
                <c:pt idx="328">
                  <c:v>4.2640217831294711</c:v>
                </c:pt>
                <c:pt idx="329">
                  <c:v>4.1185657054274483</c:v>
                </c:pt>
                <c:pt idx="330">
                  <c:v>3.9888361175298228</c:v>
                </c:pt>
                <c:pt idx="331">
                  <c:v>3.8731326952825738</c:v>
                </c:pt>
                <c:pt idx="332">
                  <c:v>3.7699389509703272</c:v>
                </c:pt>
                <c:pt idx="333">
                  <c:v>3.6779023572065395</c:v>
                </c:pt>
                <c:pt idx="334">
                  <c:v>3.5958166197970463</c:v>
                </c:pt>
                <c:pt idx="335">
                  <c:v>3.5226058672335347</c:v>
                </c:pt>
                <c:pt idx="336">
                  <c:v>3.4573105495940517</c:v>
                </c:pt>
                <c:pt idx="337">
                  <c:v>3.3990748620322524</c:v>
                </c:pt>
                <c:pt idx="338">
                  <c:v>3.3471355280193111</c:v>
                </c:pt>
                <c:pt idx="339">
                  <c:v>3.3008117953242273</c:v>
                </c:pt>
                <c:pt idx="340">
                  <c:v>3.2594965136131844</c:v>
                </c:pt>
                <c:pt idx="341">
                  <c:v>3.2226481767250323</c:v>
                </c:pt>
                <c:pt idx="342">
                  <c:v>3.1897838253236337</c:v>
                </c:pt>
                <c:pt idx="343">
                  <c:v>3.1604727169044851</c:v>
                </c:pt>
                <c:pt idx="344">
                  <c:v>3.1343306801904722</c:v>
                </c:pt>
                <c:pt idx="345">
                  <c:v>3.1110150799216743</c:v>
                </c:pt>
                <c:pt idx="346">
                  <c:v>3.0902203260443688</c:v>
                </c:pt>
                <c:pt idx="347">
                  <c:v>3.0716738684396367</c:v>
                </c:pt>
                <c:pt idx="348">
                  <c:v>3.0551326246957804</c:v>
                </c:pt>
                <c:pt idx="349">
                  <c:v>3.0403797941045303</c:v>
                </c:pt>
                <c:pt idx="350">
                  <c:v>3.0272220161231158</c:v>
                </c:pt>
                <c:pt idx="351">
                  <c:v>3.015486836059087</c:v>
                </c:pt>
                <c:pt idx="352">
                  <c:v>3.0050204447614268</c:v>
                </c:pt>
                <c:pt idx="353">
                  <c:v>2.9956856626928272</c:v>
                </c:pt>
                <c:pt idx="354">
                  <c:v>2.9873601419610005</c:v>
                </c:pt>
                <c:pt idx="355">
                  <c:v>2.9799347627436359</c:v>
                </c:pt>
                <c:pt idx="356">
                  <c:v>2.973312203089455</c:v>
                </c:pt>
                <c:pt idx="357">
                  <c:v>2.9674056633502053</c:v>
                </c:pt>
                <c:pt idx="358">
                  <c:v>2.9621377285251369</c:v>
                </c:pt>
                <c:pt idx="359">
                  <c:v>2.9574393536070671</c:v>
                </c:pt>
                <c:pt idx="360">
                  <c:v>2.9532489586312951</c:v>
                </c:pt>
                <c:pt idx="361">
                  <c:v>2.949511621566455</c:v>
                </c:pt>
                <c:pt idx="362">
                  <c:v>2.9461783584687926</c:v>
                </c:pt>
                <c:pt idx="363">
                  <c:v>2.9432054814650725</c:v>
                </c:pt>
                <c:pt idx="364">
                  <c:v>2.9405540261494041</c:v>
                </c:pt>
                <c:pt idx="365">
                  <c:v>2.9381892408890549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35-EF42-ABE5-D507DF06CED1}"/>
            </c:ext>
          </c:extLst>
        </c:ser>
        <c:ser>
          <c:idx val="0"/>
          <c:order val="1"/>
          <c:tx>
            <c:v>Slower</c:v>
          </c:tx>
          <c:marker>
            <c:symbol val="none"/>
          </c:marker>
          <c:xVal>
            <c:numRef>
              <c:f>Slower!$A$9:$A$374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Slower!$D$9:$D$374</c:f>
              <c:numCache>
                <c:formatCode>0.00E+00</c:formatCode>
                <c:ptCount val="366"/>
                <c:pt idx="0" formatCode="General">
                  <c:v>1</c:v>
                </c:pt>
                <c:pt idx="1">
                  <c:v>1.2234862804472273</c:v>
                </c:pt>
                <c:pt idx="2">
                  <c:v>1.4969186782558297</c:v>
                </c:pt>
                <c:pt idx="3">
                  <c:v>1.8314594652831377</c:v>
                </c:pt>
                <c:pt idx="4">
                  <c:v>2.2407655279290322</c:v>
                </c:pt>
                <c:pt idx="5">
                  <c:v>2.741545879221265</c:v>
                </c:pt>
                <c:pt idx="6">
                  <c:v>3.3542437671827199</c:v>
                </c:pt>
                <c:pt idx="7">
                  <c:v>3.8803849445827936</c:v>
                </c:pt>
                <c:pt idx="8">
                  <c:v>4.4741653364793237</c:v>
                </c:pt>
                <c:pt idx="9">
                  <c:v>5.1395391063783951</c:v>
                </c:pt>
                <c:pt idx="10">
                  <c:v>5.878849504199434</c:v>
                </c:pt>
                <c:pt idx="11">
                  <c:v>6.691911337029337</c:v>
                </c:pt>
                <c:pt idx="12">
                  <c:v>7.5747637883951509</c:v>
                </c:pt>
                <c:pt idx="13">
                  <c:v>8.517992067933891</c:v>
                </c:pt>
                <c:pt idx="14">
                  <c:v>9.5544335794569992</c:v>
                </c:pt>
                <c:pt idx="15">
                  <c:v>10.689803761642585</c:v>
                </c:pt>
                <c:pt idx="16">
                  <c:v>11.930211673289962</c:v>
                </c:pt>
                <c:pt idx="17">
                  <c:v>13.282607978967055</c:v>
                </c:pt>
                <c:pt idx="18">
                  <c:v>14.75553810846181</c:v>
                </c:pt>
                <c:pt idx="19">
                  <c:v>16.360342464751685</c:v>
                </c:pt>
                <c:pt idx="20">
                  <c:v>18.112999950144626</c:v>
                </c:pt>
                <c:pt idx="21">
                  <c:v>20.025721821384515</c:v>
                </c:pt>
                <c:pt idx="22">
                  <c:v>22.112171059251487</c:v>
                </c:pt>
                <c:pt idx="23">
                  <c:v>24.38769883982744</c:v>
                </c:pt>
                <c:pt idx="24">
                  <c:v>26.869533735106568</c:v>
                </c:pt>
                <c:pt idx="25">
                  <c:v>29.576844876438589</c:v>
                </c:pt>
                <c:pt idx="26">
                  <c:v>32.530551004015273</c:v>
                </c:pt>
                <c:pt idx="27">
                  <c:v>35.752674838653753</c:v>
                </c:pt>
                <c:pt idx="28">
                  <c:v>39.26743182231683</c:v>
                </c:pt>
                <c:pt idx="29">
                  <c:v>43.101395719530871</c:v>
                </c:pt>
                <c:pt idx="30">
                  <c:v>47.283648380123445</c:v>
                </c:pt>
                <c:pt idx="31">
                  <c:v>51.845920687852903</c:v>
                </c:pt>
                <c:pt idx="32">
                  <c:v>56.822750892622125</c:v>
                </c:pt>
                <c:pt idx="33">
                  <c:v>62.251721002179245</c:v>
                </c:pt>
                <c:pt idx="34">
                  <c:v>68.173890292649546</c:v>
                </c:pt>
                <c:pt idx="35">
                  <c:v>74.634082383585806</c:v>
                </c:pt>
                <c:pt idx="36">
                  <c:v>81.681199460015193</c:v>
                </c:pt>
                <c:pt idx="37">
                  <c:v>89.36857324805824</c:v>
                </c:pt>
                <c:pt idx="38">
                  <c:v>97.754362927710929</c:v>
                </c:pt>
                <c:pt idx="39">
                  <c:v>106.90200658741709</c:v>
                </c:pt>
                <c:pt idx="40">
                  <c:v>116.88072074083667</c:v>
                </c:pt>
                <c:pt idx="41">
                  <c:v>127.76601459344175</c:v>
                </c:pt>
                <c:pt idx="42">
                  <c:v>139.64025508132187</c:v>
                </c:pt>
                <c:pt idx="43">
                  <c:v>152.59328796173054</c:v>
                </c:pt>
                <c:pt idx="44">
                  <c:v>166.72311926779773</c:v>
                </c:pt>
                <c:pt idx="45">
                  <c:v>182.13666012762326</c:v>
                </c:pt>
                <c:pt idx="46">
                  <c:v>198.95053714232887</c:v>
                </c:pt>
                <c:pt idx="47">
                  <c:v>217.29197223259882</c:v>
                </c:pt>
                <c:pt idx="48">
                  <c:v>237.29974418167282</c:v>
                </c:pt>
                <c:pt idx="49">
                  <c:v>259.12523878486053</c:v>
                </c:pt>
                <c:pt idx="50">
                  <c:v>282.93359487984395</c:v>
                </c:pt>
                <c:pt idx="51">
                  <c:v>308.90495419372377</c:v>
                </c:pt>
                <c:pt idx="52">
                  <c:v>337.2358240455452</c:v>
                </c:pt>
                <c:pt idx="53">
                  <c:v>368.14056347227029</c:v>
                </c:pt>
                <c:pt idx="54">
                  <c:v>401.85300483382247</c:v>
                </c:pt>
                <c:pt idx="55">
                  <c:v>438.62822291382497</c:v>
                </c:pt>
                <c:pt idx="56">
                  <c:v>478.74446467332075</c:v>
                </c:pt>
                <c:pt idx="57">
                  <c:v>522.50525412884463</c:v>
                </c:pt>
                <c:pt idx="58">
                  <c:v>570.24168828597055</c:v>
                </c:pt>
                <c:pt idx="59">
                  <c:v>622.31494159883346</c:v>
                </c:pt>
                <c:pt idx="60">
                  <c:v>679.11899796758235</c:v>
                </c:pt>
                <c:pt idx="61">
                  <c:v>741.08363083898007</c:v>
                </c:pt>
                <c:pt idx="62">
                  <c:v>808.67765388420924</c:v>
                </c:pt>
                <c:pt idx="63">
                  <c:v>882.41246680815573</c:v>
                </c:pt>
                <c:pt idx="64">
                  <c:v>962.84592309549316</c:v>
                </c:pt>
                <c:pt idx="65">
                  <c:v>1050.5865489263517</c:v>
                </c:pt>
                <c:pt idx="66">
                  <c:v>1146.2981451197572</c:v>
                </c:pt>
                <c:pt idx="67">
                  <c:v>1250.704806830048</c:v>
                </c:pt>
                <c:pt idx="68">
                  <c:v>1364.5963988813678</c:v>
                </c:pt>
                <c:pt idx="69">
                  <c:v>1488.8345280639096</c:v>
                </c:pt>
                <c:pt idx="70">
                  <c:v>1624.3590574567038</c:v>
                </c:pt>
                <c:pt idx="71">
                  <c:v>1772.1952119145897</c:v>
                </c:pt>
                <c:pt idx="72">
                  <c:v>1933.4613282960991</c:v>
                </c:pt>
                <c:pt idx="73">
                  <c:v>2109.3773088516118</c:v>
                </c:pt>
                <c:pt idx="74">
                  <c:v>2301.2738414731821</c:v>
                </c:pt>
                <c:pt idx="75">
                  <c:v>2510.6024562612197</c:v>
                </c:pt>
                <c:pt idx="76">
                  <c:v>2738.94649413142</c:v>
                </c:pt>
                <c:pt idx="77">
                  <c:v>2988.0330700147401</c:v>
                </c:pt>
                <c:pt idx="78">
                  <c:v>3259.7461206444323</c:v>
                </c:pt>
                <c:pt idx="79">
                  <c:v>3556.1406350312527</c:v>
                </c:pt>
                <c:pt idx="80">
                  <c:v>3879.4581745586061</c:v>
                </c:pt>
                <c:pt idx="81">
                  <c:v>4232.1437992459714</c:v>
                </c:pt>
                <c:pt idx="82">
                  <c:v>4616.8645272002914</c:v>
                </c:pt>
                <c:pt idx="83">
                  <c:v>5036.5294656756087</c:v>
                </c:pt>
                <c:pt idx="84">
                  <c:v>5494.3117645713573</c:v>
                </c:pt>
                <c:pt idx="85">
                  <c:v>5993.6725567060512</c:v>
                </c:pt>
                <c:pt idx="86">
                  <c:v>6538.3870638990702</c:v>
                </c:pt>
                <c:pt idx="87">
                  <c:v>7132.5730638797586</c:v>
                </c:pt>
                <c:pt idx="88">
                  <c:v>7780.7219304290993</c:v>
                </c:pt>
                <c:pt idx="89">
                  <c:v>8487.7324780619747</c:v>
                </c:pt>
                <c:pt idx="90">
                  <c:v>9258.9478631033689</c:v>
                </c:pt>
                <c:pt idx="91">
                  <c:v>10100.19581533478</c:v>
                </c:pt>
                <c:pt idx="92">
                  <c:v>11017.83249863232</c:v>
                </c:pt>
                <c:pt idx="93">
                  <c:v>12018.790325340055</c:v>
                </c:pt>
                <c:pt idx="94">
                  <c:v>13110.630077685979</c:v>
                </c:pt>
                <c:pt idx="95">
                  <c:v>14301.597720529089</c:v>
                </c:pt>
                <c:pt idx="96">
                  <c:v>15600.686323310239</c:v>
                </c:pt>
                <c:pt idx="97">
                  <c:v>17017.703545463406</c:v>
                </c:pt>
                <c:pt idx="98">
                  <c:v>18563.345178934513</c:v>
                </c:pt>
                <c:pt idx="99">
                  <c:v>20249.275284068914</c:v>
                </c:pt>
                <c:pt idx="100">
                  <c:v>22088.213501191771</c:v>
                </c:pt>
                <c:pt idx="101">
                  <c:v>24094.03016995174</c:v>
                </c:pt>
                <c:pt idx="102">
                  <c:v>26281.849942167722</c:v>
                </c:pt>
                <c:pt idx="103">
                  <c:v>28668.1646317552</c:v>
                </c:pt>
                <c:pt idx="104">
                  <c:v>31270.956107558253</c:v>
                </c:pt>
                <c:pt idx="105">
                  <c:v>34109.830101818719</c:v>
                </c:pt>
                <c:pt idx="106">
                  <c:v>37206.161878810519</c:v>
                </c:pt>
                <c:pt idx="107">
                  <c:v>40583.254785076912</c:v>
                </c:pt>
                <c:pt idx="108">
                  <c:v>44266.512784932405</c:v>
                </c:pt>
                <c:pt idx="109">
                  <c:v>48283.628172598816</c:v>
                </c:pt>
                <c:pt idx="110">
                  <c:v>52664.785745665351</c:v>
                </c:pt>
                <c:pt idx="111">
                  <c:v>57442.884823565502</c:v>
                </c:pt>
                <c:pt idx="112">
                  <c:v>62653.780599446778</c:v>
                </c:pt>
                <c:pt idx="113">
                  <c:v>68336.546424073545</c:v>
                </c:pt>
                <c:pt idx="114">
                  <c:v>74533.758736028409</c:v>
                </c:pt>
                <c:pt idx="115">
                  <c:v>81291.806473091085</c:v>
                </c:pt>
                <c:pt idx="116">
                  <c:v>88661.226924713323</c:v>
                </c:pt>
                <c:pt idx="117">
                  <c:v>96697.070114176589</c:v>
                </c:pt>
                <c:pt idx="118">
                  <c:v>105459.29393023183</c:v>
                </c:pt>
                <c:pt idx="119">
                  <c:v>115013.19236034053</c:v>
                </c:pt>
                <c:pt idx="120">
                  <c:v>125429.85930920187</c:v>
                </c:pt>
                <c:pt idx="121">
                  <c:v>136786.6906146814</c:v>
                </c:pt>
                <c:pt idx="122">
                  <c:v>149167.92699555535</c:v>
                </c:pt>
                <c:pt idx="123">
                  <c:v>162665.24077790571</c:v>
                </c:pt>
                <c:pt idx="124">
                  <c:v>177378.36934491567</c:v>
                </c:pt>
                <c:pt idx="125">
                  <c:v>193415.79833253179</c:v>
                </c:pt>
                <c:pt idx="126">
                  <c:v>210895.49764404065</c:v>
                </c:pt>
                <c:pt idx="127">
                  <c:v>229945.71337163253</c:v>
                </c:pt>
                <c:pt idx="128">
                  <c:v>250705.81868233794</c:v>
                </c:pt>
                <c:pt idx="129">
                  <c:v>273327.226637126</c:v>
                </c:pt>
                <c:pt idx="130">
                  <c:v>297974.36775087978</c:v>
                </c:pt>
                <c:pt idx="131">
                  <c:v>324825.73485007725</c:v>
                </c:pt>
                <c:pt idx="132">
                  <c:v>354074.99742378888</c:v>
                </c:pt>
                <c:pt idx="133">
                  <c:v>385932.18716786371</c:v>
                </c:pt>
                <c:pt idx="134">
                  <c:v>420624.95576353197</c:v>
                </c:pt>
                <c:pt idx="135">
                  <c:v>458399.90507696953</c:v>
                </c:pt>
                <c:pt idx="136">
                  <c:v>499523.98887713667</c:v>
                </c:pt>
                <c:pt idx="137">
                  <c:v>544285.98380094185</c:v>
                </c:pt>
                <c:pt idx="138">
                  <c:v>592998.02559637779</c:v>
                </c:pt>
                <c:pt idx="139">
                  <c:v>645997.20458741067</c:v>
                </c:pt>
                <c:pt idx="140">
                  <c:v>703647.2117629979</c:v>
                </c:pt>
                <c:pt idx="141">
                  <c:v>766340.02382242365</c:v>
                </c:pt>
                <c:pt idx="142">
                  <c:v>834497.61182756606</c:v>
                </c:pt>
                <c:pt idx="143">
                  <c:v>908573.65372885671</c:v>
                </c:pt>
                <c:pt idx="144">
                  <c:v>989055.22584695031</c:v>
                </c:pt>
                <c:pt idx="145">
                  <c:v>1076464.4423012622</c:v>
                </c:pt>
                <c:pt idx="146">
                  <c:v>1171360.0042697147</c:v>
                </c:pt>
                <c:pt idx="147">
                  <c:v>1274338.6127298493</c:v>
                </c:pt>
                <c:pt idx="148">
                  <c:v>1386036.1888613594</c:v>
                </c:pt>
                <c:pt idx="149">
                  <c:v>1507128.8354847461</c:v>
                </c:pt>
                <c:pt idx="150">
                  <c:v>1638333.4606884909</c:v>
                </c:pt>
                <c:pt idx="151">
                  <c:v>1780407.9711051683</c:v>
                </c:pt>
                <c:pt idx="152">
                  <c:v>1934150.9271262109</c:v>
                </c:pt>
                <c:pt idx="153">
                  <c:v>2100400.5357486447</c:v>
                </c:pt>
                <c:pt idx="154">
                  <c:v>2280032.8388634371</c:v>
                </c:pt>
                <c:pt idx="155">
                  <c:v>2473958.935875969</c:v>
                </c:pt>
                <c:pt idx="156">
                  <c:v>2683121.0599934962</c:v>
                </c:pt>
                <c:pt idx="157">
                  <c:v>2908487.3079073154</c:v>
                </c:pt>
                <c:pt idx="158">
                  <c:v>3151044.8037541914</c:v>
                </c:pt>
                <c:pt idx="159">
                  <c:v>3411791.0612563682</c:v>
                </c:pt>
                <c:pt idx="160">
                  <c:v>3691723.2942349431</c:v>
                </c:pt>
                <c:pt idx="161">
                  <c:v>3991825.4170675818</c:v>
                </c:pt>
                <c:pt idx="162">
                  <c:v>4313052.4753379971</c:v>
                </c:pt>
                <c:pt idx="163">
                  <c:v>4656312.2555682585</c:v>
                </c:pt>
                <c:pt idx="164">
                  <c:v>5022443.8446546374</c:v>
                </c:pt>
                <c:pt idx="165">
                  <c:v>5412192.9479820561</c:v>
                </c:pt>
                <c:pt idx="166">
                  <c:v>5826183.8340462837</c:v>
                </c:pt>
                <c:pt idx="167">
                  <c:v>6264887.8568251031</c:v>
                </c:pt>
                <c:pt idx="168">
                  <c:v>6728588.619109882</c:v>
                </c:pt>
                <c:pt idx="169">
                  <c:v>7217343.9841303658</c:v>
                </c:pt>
                <c:pt idx="170">
                  <c:v>7730945.3217934435</c:v>
                </c:pt>
                <c:pt idx="171">
                  <c:v>8268874.5909478338</c:v>
                </c:pt>
                <c:pt idx="172">
                  <c:v>8830260.1093150321</c:v>
                </c:pt>
                <c:pt idx="173">
                  <c:v>9413832.1441016831</c:v>
                </c:pt>
                <c:pt idx="174">
                  <c:v>10017879.760948559</c:v>
                </c:pt>
                <c:pt idx="175">
                  <c:v>10640210.684182681</c:v>
                </c:pt>
                <c:pt idx="176">
                  <c:v>11278116.229363767</c:v>
                </c:pt>
                <c:pt idx="177">
                  <c:v>11928343.646214571</c:v>
                </c:pt>
                <c:pt idx="178">
                  <c:v>12587078.427087851</c:v>
                </c:pt>
                <c:pt idx="179">
                  <c:v>13249939.25952</c:v>
                </c:pt>
                <c:pt idx="180">
                  <c:v>13911988.294868391</c:v>
                </c:pt>
                <c:pt idx="181">
                  <c:v>14567759.232501755</c:v>
                </c:pt>
                <c:pt idx="182">
                  <c:v>15211305.348706752</c:v>
                </c:pt>
                <c:pt idx="183">
                  <c:v>15836269.008649994</c:v>
                </c:pt>
                <c:pt idx="184">
                  <c:v>16435973.38005583</c:v>
                </c:pt>
                <c:pt idx="185">
                  <c:v>17003536.029999048</c:v>
                </c:pt>
                <c:pt idx="186">
                  <c:v>17532002.866491329</c:v>
                </c:pt>
                <c:pt idx="187">
                  <c:v>18014499.545637164</c:v>
                </c:pt>
                <c:pt idx="188">
                  <c:v>18444396.089889634</c:v>
                </c:pt>
                <c:pt idx="189">
                  <c:v>18815479.161530785</c:v>
                </c:pt>
                <c:pt idx="190">
                  <c:v>19122125.329289258</c:v>
                </c:pt>
                <c:pt idx="191">
                  <c:v>19359467.877719205</c:v>
                </c:pt>
                <c:pt idx="192">
                  <c:v>19523549.348333824</c:v>
                </c:pt>
                <c:pt idx="193">
                  <c:v>19611452.150071345</c:v>
                </c:pt>
                <c:pt idx="194">
                  <c:v>19621400.274134316</c:v>
                </c:pt>
                <c:pt idx="195">
                  <c:v>19552826.382528402</c:v>
                </c:pt>
                <c:pt idx="196">
                  <c:v>19406400.243129373</c:v>
                </c:pt>
                <c:pt idx="197">
                  <c:v>19184016.537151136</c:v>
                </c:pt>
                <c:pt idx="198">
                  <c:v>18888742.30665205</c:v>
                </c:pt>
                <c:pt idx="199">
                  <c:v>18524726.555426594</c:v>
                </c:pt>
                <c:pt idx="200">
                  <c:v>18097076.578645378</c:v>
                </c:pt>
                <c:pt idx="201">
                  <c:v>17611707.306250732</c:v>
                </c:pt>
                <c:pt idx="202">
                  <c:v>17075171.171885528</c:v>
                </c:pt>
                <c:pt idx="203">
                  <c:v>16494476.684413556</c:v>
                </c:pt>
                <c:pt idx="204">
                  <c:v>15876903.962481005</c:v>
                </c:pt>
                <c:pt idx="205">
                  <c:v>15229825.030291814</c:v>
                </c:pt>
                <c:pt idx="206">
                  <c:v>14560535.74896254</c:v>
                </c:pt>
                <c:pt idx="207">
                  <c:v>13876104.990639934</c:v>
                </c:pt>
                <c:pt idx="208">
                  <c:v>13183245.187640257</c:v>
                </c:pt>
                <c:pt idx="209">
                  <c:v>12488206.842795614</c:v>
                </c:pt>
                <c:pt idx="210">
                  <c:v>11796698.093292698</c:v>
                </c:pt>
                <c:pt idx="211">
                  <c:v>11113829.078236861</c:v>
                </c:pt>
                <c:pt idx="212">
                  <c:v>10444079.740160765</c:v>
                </c:pt>
                <c:pt idx="213">
                  <c:v>9791288.8320294898</c:v>
                </c:pt>
                <c:pt idx="214">
                  <c:v>9158661.3147002291</c:v>
                </c:pt>
                <c:pt idx="215">
                  <c:v>8548791.0023287069</c:v>
                </c:pt>
                <c:pt idx="216">
                  <c:v>7963695.2145729037</c:v>
                </c:pt>
                <c:pt idx="217">
                  <c:v>7404858.2835954726</c:v>
                </c:pt>
                <c:pt idx="218">
                  <c:v>6873280.9951406782</c:v>
                </c:pt>
                <c:pt idx="219">
                  <c:v>6369533.3710608324</c:v>
                </c:pt>
                <c:pt idx="220">
                  <c:v>5893808.5843205843</c:v>
                </c:pt>
                <c:pt idx="221">
                  <c:v>5445976.2017692309</c:v>
                </c:pt>
                <c:pt idx="222">
                  <c:v>5025633.3473018128</c:v>
                </c:pt>
                <c:pt idx="223">
                  <c:v>4632152.7484106058</c:v>
                </c:pt>
                <c:pt idx="224">
                  <c:v>4264726.9594898205</c:v>
                </c:pt>
                <c:pt idx="225">
                  <c:v>3922408.3384828903</c:v>
                </c:pt>
                <c:pt idx="226">
                  <c:v>3604144.5872047227</c:v>
                </c:pt>
                <c:pt idx="227">
                  <c:v>3308809.8511357047</c:v>
                </c:pt>
                <c:pt idx="228">
                  <c:v>3035231.5153095359</c:v>
                </c:pt>
                <c:pt idx="229">
                  <c:v>2782212.9342194339</c:v>
                </c:pt>
                <c:pt idx="230">
                  <c:v>2548552.4012724543</c:v>
                </c:pt>
                <c:pt idx="231">
                  <c:v>2333058.7031878983</c:v>
                </c:pt>
                <c:pt idx="232">
                  <c:v>2134563.622552075</c:v>
                </c:pt>
                <c:pt idx="233">
                  <c:v>1951931.7526731098</c:v>
                </c:pt>
                <c:pt idx="234">
                  <c:v>1784067.9774295129</c:v>
                </c:pt>
                <c:pt idx="235">
                  <c:v>1629922.9487671938</c:v>
                </c:pt>
                <c:pt idx="236">
                  <c:v>1488496.8689641245</c:v>
                </c:pt>
                <c:pt idx="237">
                  <c:v>1358841.8561941832</c:v>
                </c:pt>
                <c:pt idx="238">
                  <c:v>1240063.1421511895</c:v>
                </c:pt>
                <c:pt idx="239">
                  <c:v>1131319.3209186122</c:v>
                </c:pt>
                <c:pt idx="240">
                  <c:v>1031821.8398603873</c:v>
                </c:pt>
                <c:pt idx="241">
                  <c:v>940833.8967062016</c:v>
                </c:pt>
                <c:pt idx="242">
                  <c:v>857668.88259623328</c:v>
                </c:pt>
                <c:pt idx="243">
                  <c:v>781688.48882618011</c:v>
                </c:pt>
                <c:pt idx="244">
                  <c:v>712300.57544030249</c:v>
                </c:pt>
                <c:pt idx="245">
                  <c:v>648956.88260328432</c:v>
                </c:pt>
                <c:pt idx="246">
                  <c:v>591150.65071777022</c:v>
                </c:pt>
                <c:pt idx="247">
                  <c:v>538414.20237771561</c:v>
                </c:pt>
                <c:pt idx="248">
                  <c:v>490316.52826937672</c:v>
                </c:pt>
                <c:pt idx="249">
                  <c:v>446460.90985423618</c:v>
                </c:pt>
                <c:pt idx="250">
                  <c:v>406482.60389507824</c:v>
                </c:pt>
                <c:pt idx="251">
                  <c:v>370046.60742956807</c:v>
                </c:pt>
                <c:pt idx="252">
                  <c:v>336845.51647925912</c:v>
                </c:pt>
                <c:pt idx="253">
                  <c:v>306597.48744506174</c:v>
                </c:pt>
                <c:pt idx="254">
                  <c:v>279044.30663793534</c:v>
                </c:pt>
                <c:pt idx="255">
                  <c:v>253949.57059712318</c:v>
                </c:pt>
                <c:pt idx="256">
                  <c:v>231096.97764443932</c:v>
                </c:pt>
                <c:pt idx="257">
                  <c:v>210288.72941340404</c:v>
                </c:pt>
                <c:pt idx="258">
                  <c:v>191344.03979137278</c:v>
                </c:pt>
                <c:pt idx="259">
                  <c:v>174097.74774836248</c:v>
                </c:pt>
                <c:pt idx="260">
                  <c:v>158399.02983608807</c:v>
                </c:pt>
                <c:pt idx="261">
                  <c:v>144110.20767240025</c:v>
                </c:pt>
                <c:pt idx="262">
                  <c:v>131105.64543586579</c:v>
                </c:pt>
                <c:pt idx="263">
                  <c:v>119270.7322459032</c:v>
                </c:pt>
                <c:pt idx="264">
                  <c:v>108500.9442651643</c:v>
                </c:pt>
                <c:pt idx="265">
                  <c:v>98700.981407542567</c:v>
                </c:pt>
                <c:pt idx="266">
                  <c:v>89783.973646619095</c:v>
                </c:pt>
                <c:pt idx="267">
                  <c:v>81670.752078665682</c:v>
                </c:pt>
                <c:pt idx="268">
                  <c:v>74289.180087857007</c:v>
                </c:pt>
                <c:pt idx="269">
                  <c:v>67573.540178121475</c:v>
                </c:pt>
                <c:pt idx="270">
                  <c:v>61463.972267331526</c:v>
                </c:pt>
                <c:pt idx="271">
                  <c:v>55905.959478391756</c:v>
                </c:pt>
                <c:pt idx="272">
                  <c:v>50849.857702836976</c:v>
                </c:pt>
                <c:pt idx="273">
                  <c:v>46250.465451658238</c:v>
                </c:pt>
                <c:pt idx="274">
                  <c:v>42066.630742102629</c:v>
                </c:pt>
                <c:pt idx="275">
                  <c:v>38260.891995835846</c:v>
                </c:pt>
                <c:pt idx="276">
                  <c:v>34799.150141470767</c:v>
                </c:pt>
                <c:pt idx="277">
                  <c:v>31650.369321936476</c:v>
                </c:pt>
                <c:pt idx="278">
                  <c:v>28786.303803798579</c:v>
                </c:pt>
                <c:pt idx="279">
                  <c:v>26181.248871080039</c:v>
                </c:pt>
                <c:pt idx="280">
                  <c:v>23811.813660268013</c:v>
                </c:pt>
                <c:pt idx="281">
                  <c:v>21656.714056118522</c:v>
                </c:pt>
                <c:pt idx="282">
                  <c:v>19696.583919826855</c:v>
                </c:pt>
                <c:pt idx="283">
                  <c:v>17913.803062467356</c:v>
                </c:pt>
                <c:pt idx="284">
                  <c:v>16292.340507747616</c:v>
                </c:pt>
                <c:pt idx="285">
                  <c:v>14817.611709547567</c:v>
                </c:pt>
                <c:pt idx="286">
                  <c:v>13476.348501934322</c:v>
                </c:pt>
                <c:pt idx="287">
                  <c:v>12256.480662885768</c:v>
                </c:pt>
                <c:pt idx="288">
                  <c:v>11147.028068351452</c:v>
                </c:pt>
                <c:pt idx="289">
                  <c:v>10138.002501055184</c:v>
                </c:pt>
                <c:pt idx="290">
                  <c:v>9220.3182591147997</c:v>
                </c:pt>
                <c:pt idx="291">
                  <c:v>8385.7107836194737</c:v>
                </c:pt>
                <c:pt idx="292">
                  <c:v>7626.6625922414005</c:v>
                </c:pt>
                <c:pt idx="293">
                  <c:v>6936.3358682224634</c:v>
                </c:pt>
                <c:pt idx="294">
                  <c:v>6308.5111110984344</c:v>
                </c:pt>
                <c:pt idx="295">
                  <c:v>5737.531307709879</c:v>
                </c:pt>
                <c:pt idx="296">
                  <c:v>5218.2511297815145</c:v>
                </c:pt>
                <c:pt idx="297">
                  <c:v>4745.9907079866398</c:v>
                </c:pt>
                <c:pt idx="298">
                  <c:v>4316.493572282825</c:v>
                </c:pt>
                <c:pt idx="299">
                  <c:v>3925.8883847180796</c:v>
                </c:pt>
                <c:pt idx="300">
                  <c:v>3570.6541241496511</c:v>
                </c:pt>
                <c:pt idx="301">
                  <c:v>3247.5884126555034</c:v>
                </c:pt>
                <c:pt idx="302">
                  <c:v>2953.7787010962493</c:v>
                </c:pt>
                <c:pt idx="303">
                  <c:v>2686.576056528671</c:v>
                </c:pt>
                <c:pt idx="304">
                  <c:v>2443.5713171889365</c:v>
                </c:pt>
                <c:pt idx="305">
                  <c:v>2222.5734017455361</c:v>
                </c:pt>
                <c:pt idx="306">
                  <c:v>2021.5895786445149</c:v>
                </c:pt>
                <c:pt idx="307">
                  <c:v>1838.8075187941347</c:v>
                </c:pt>
                <c:pt idx="308">
                  <c:v>1672.5789707105805</c:v>
                </c:pt>
                <c:pt idx="309">
                  <c:v>1521.4049117062282</c:v>
                </c:pt>
                <c:pt idx="310">
                  <c:v>1383.9220418714872</c:v>
                </c:pt>
                <c:pt idx="311">
                  <c:v>1258.8904995938183</c:v>
                </c:pt>
                <c:pt idx="312">
                  <c:v>1145.182688277082</c:v>
                </c:pt>
                <c:pt idx="313">
                  <c:v>1041.7731138657971</c:v>
                </c:pt>
                <c:pt idx="314">
                  <c:v>947.72914182890315</c:v>
                </c:pt>
                <c:pt idx="315">
                  <c:v>862.2025904953839</c:v>
                </c:pt>
                <c:pt idx="316">
                  <c:v>784.42208513193964</c:v>
                </c:pt>
                <c:pt idx="317">
                  <c:v>713.68610397669852</c:v>
                </c:pt>
                <c:pt idx="318">
                  <c:v>649.35665365294597</c:v>
                </c:pt>
                <c:pt idx="319">
                  <c:v>590.85351703785682</c:v>
                </c:pt>
                <c:pt idx="320">
                  <c:v>537.64902180328306</c:v>
                </c:pt>
                <c:pt idx="321">
                  <c:v>489.26328252437077</c:v>
                </c:pt>
                <c:pt idx="322">
                  <c:v>445.25987350871009</c:v>
                </c:pt>
                <c:pt idx="323">
                  <c:v>405.24189337171754</c:v>
                </c:pt>
                <c:pt idx="324">
                  <c:v>368.84838590751366</c:v>
                </c:pt>
                <c:pt idx="325">
                  <c:v>335.75108501009345</c:v>
                </c:pt>
                <c:pt idx="326">
                  <c:v>305.65145431571477</c:v>
                </c:pt>
                <c:pt idx="327">
                  <c:v>278.27799489019685</c:v>
                </c:pt>
                <c:pt idx="328">
                  <c:v>253.38379669795228</c:v>
                </c:pt>
                <c:pt idx="329">
                  <c:v>230.74431178466372</c:v>
                </c:pt>
                <c:pt idx="330">
                  <c:v>210.15532910222345</c:v>
                </c:pt>
                <c:pt idx="331">
                  <c:v>191.43113272076749</c:v>
                </c:pt>
                <c:pt idx="332">
                  <c:v>174.4028268246482</c:v>
                </c:pt>
                <c:pt idx="333">
                  <c:v>158.91681239181656</c:v>
                </c:pt>
                <c:pt idx="334">
                  <c:v>144.83340182281847</c:v>
                </c:pt>
                <c:pt idx="335">
                  <c:v>132.02555902872007</c:v>
                </c:pt>
                <c:pt idx="336">
                  <c:v>120.37775361793427</c:v>
                </c:pt>
                <c:pt idx="337">
                  <c:v>109.78491885028534</c:v>
                </c:pt>
                <c:pt idx="338">
                  <c:v>100.15150396196488</c:v>
                </c:pt>
                <c:pt idx="339">
                  <c:v>91.39061231571435</c:v>
                </c:pt>
                <c:pt idx="340">
                  <c:v>83.423217604265488</c:v>
                </c:pt>
                <c:pt idx="341">
                  <c:v>76.177451038744607</c:v>
                </c:pt>
                <c:pt idx="342">
                  <c:v>69.587953093731869</c:v>
                </c:pt>
                <c:pt idx="343">
                  <c:v>63.595283962722348</c:v>
                </c:pt>
                <c:pt idx="344">
                  <c:v>58.145387407103648</c:v>
                </c:pt>
                <c:pt idx="345">
                  <c:v>53.189103163211527</c:v>
                </c:pt>
                <c:pt idx="346">
                  <c:v>48.681723509885678</c:v>
                </c:pt>
                <c:pt idx="347">
                  <c:v>44.582589997168178</c:v>
                </c:pt>
                <c:pt idx="348">
                  <c:v>40.854726698952732</c:v>
                </c:pt>
                <c:pt idx="349">
                  <c:v>37.464506681768519</c:v>
                </c:pt>
                <c:pt idx="350">
                  <c:v>34.381348681434815</c:v>
                </c:pt>
                <c:pt idx="351">
                  <c:v>31.577441251751701</c:v>
                </c:pt>
                <c:pt idx="352">
                  <c:v>29.027491897153276</c:v>
                </c:pt>
                <c:pt idx="353">
                  <c:v>26.708498926575952</c:v>
                </c:pt>
                <c:pt idx="354">
                  <c:v>24.59954397071645</c:v>
                </c:pt>
                <c:pt idx="355">
                  <c:v>22.681603291219652</c:v>
                </c:pt>
                <c:pt idx="356">
                  <c:v>20.937376179825449</c:v>
                </c:pt>
                <c:pt idx="357">
                  <c:v>19.351128899644028</c:v>
                </c:pt>
                <c:pt idx="358">
                  <c:v>17.908552760910524</c:v>
                </c:pt>
                <c:pt idx="359">
                  <c:v>16.596635051056765</c:v>
                </c:pt>
                <c:pt idx="360">
                  <c:v>15.403541654878815</c:v>
                </c:pt>
                <c:pt idx="361">
                  <c:v>14.31851030602051</c:v>
                </c:pt>
                <c:pt idx="362">
                  <c:v>13.331753506885235</c:v>
                </c:pt>
                <c:pt idx="363">
                  <c:v>12.434370241295891</c:v>
                </c:pt>
                <c:pt idx="364">
                  <c:v>11.618265683532812</c:v>
                </c:pt>
                <c:pt idx="365">
                  <c:v>10.876078179506278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2E-2942-9C47-800A57635728}"/>
            </c:ext>
          </c:extLst>
        </c:ser>
        <c:ser>
          <c:idx val="2"/>
          <c:order val="2"/>
          <c:tx>
            <c:v>TwoTypes</c:v>
          </c:tx>
          <c:marker>
            <c:symbol val="none"/>
          </c:marker>
          <c:xVal>
            <c:numRef>
              <c:f>TwoTypes!$A$9:$A$374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TwoTypes!$D$9:$D$374</c:f>
              <c:numCache>
                <c:formatCode>0.00E+00</c:formatCode>
                <c:ptCount val="366"/>
                <c:pt idx="0" formatCode="General">
                  <c:v>1</c:v>
                </c:pt>
                <c:pt idx="1">
                  <c:v>1.2352487162602392</c:v>
                </c:pt>
                <c:pt idx="2">
                  <c:v>1.5258393907384278</c:v>
                </c:pt>
                <c:pt idx="3">
                  <c:v>1.884791147844409</c:v>
                </c:pt>
                <c:pt idx="4">
                  <c:v>2.3281858441628338</c:v>
                </c:pt>
                <c:pt idx="5">
                  <c:v>2.8758885721937668</c:v>
                </c:pt>
                <c:pt idx="6">
                  <c:v>3.5524376616347277</c:v>
                </c:pt>
                <c:pt idx="7">
                  <c:v>4.1528953360024472</c:v>
                </c:pt>
                <c:pt idx="8">
                  <c:v>4.8392679442802642</c:v>
                </c:pt>
                <c:pt idx="9">
                  <c:v>5.6187477379374551</c:v>
                </c:pt>
                <c:pt idx="10">
                  <c:v>6.4971562035015156</c:v>
                </c:pt>
                <c:pt idx="11">
                  <c:v>7.4779010879423042</c:v>
                </c:pt>
                <c:pt idx="12">
                  <c:v>8.5605185680556115</c:v>
                </c:pt>
                <c:pt idx="13">
                  <c:v>9.738663095463771</c:v>
                </c:pt>
                <c:pt idx="14">
                  <c:v>11.052707687063782</c:v>
                </c:pt>
                <c:pt idx="15">
                  <c:v>12.514411272920793</c:v>
                </c:pt>
                <c:pt idx="16">
                  <c:v>14.13660708644468</c:v>
                </c:pt>
                <c:pt idx="17">
                  <c:v>15.933777863119312</c:v>
                </c:pt>
                <c:pt idx="18">
                  <c:v>17.923011712306188</c:v>
                </c:pt>
                <c:pt idx="19">
                  <c:v>20.125525809248291</c:v>
                </c:pt>
                <c:pt idx="20">
                  <c:v>22.569021419734025</c:v>
                </c:pt>
                <c:pt idx="21">
                  <c:v>25.278218790746884</c:v>
                </c:pt>
                <c:pt idx="22">
                  <c:v>28.280887295384073</c:v>
                </c:pt>
                <c:pt idx="23">
                  <c:v>31.608310005695703</c:v>
                </c:pt>
                <c:pt idx="24">
                  <c:v>35.295722240520156</c:v>
                </c:pt>
                <c:pt idx="25">
                  <c:v>39.382628413032577</c:v>
                </c:pt>
                <c:pt idx="26">
                  <c:v>43.912834969121931</c:v>
                </c:pt>
                <c:pt idx="27">
                  <c:v>48.933937057347336</c:v>
                </c:pt>
                <c:pt idx="28">
                  <c:v>54.498911092410779</c:v>
                </c:pt>
                <c:pt idx="29">
                  <c:v>60.666663382247108</c:v>
                </c:pt>
                <c:pt idx="30">
                  <c:v>67.502598527421611</c:v>
                </c:pt>
                <c:pt idx="31">
                  <c:v>75.07921836629292</c:v>
                </c:pt>
                <c:pt idx="32">
                  <c:v>83.476787281255611</c:v>
                </c:pt>
                <c:pt idx="33">
                  <c:v>92.784146266210101</c:v>
                </c:pt>
                <c:pt idx="34">
                  <c:v>103.09983925944942</c:v>
                </c:pt>
                <c:pt idx="35">
                  <c:v>114.53312979263946</c:v>
                </c:pt>
                <c:pt idx="36">
                  <c:v>127.20512773669405</c:v>
                </c:pt>
                <c:pt idx="37">
                  <c:v>141.25004739222055</c:v>
                </c:pt>
                <c:pt idx="38">
                  <c:v>156.81662063600919</c:v>
                </c:pt>
                <c:pt idx="39">
                  <c:v>174.06968598732152</c:v>
                </c:pt>
                <c:pt idx="40">
                  <c:v>193.19195998101083</c:v>
                </c:pt>
                <c:pt idx="41">
                  <c:v>214.38596027247874</c:v>
                </c:pt>
                <c:pt idx="42">
                  <c:v>237.87614196918287</c:v>
                </c:pt>
                <c:pt idx="43">
                  <c:v>263.91127144613938</c:v>
                </c:pt>
                <c:pt idx="44">
                  <c:v>292.76706261006649</c:v>
                </c:pt>
                <c:pt idx="45">
                  <c:v>324.74910087059322</c:v>
                </c:pt>
                <c:pt idx="46">
                  <c:v>360.19608110953322</c:v>
                </c:pt>
                <c:pt idx="47">
                  <c:v>399.483390620053</c:v>
                </c:pt>
                <c:pt idx="48">
                  <c:v>443.02708246445053</c:v>
                </c:pt>
                <c:pt idx="49">
                  <c:v>491.28828092211285</c:v>
                </c:pt>
                <c:pt idx="50">
                  <c:v>544.7780647929867</c:v>
                </c:pt>
                <c:pt idx="51">
                  <c:v>604.0628792116853</c:v>
                </c:pt>
                <c:pt idx="52">
                  <c:v>669.77053259753757</c:v>
                </c:pt>
                <c:pt idx="53">
                  <c:v>742.59684249664372</c:v>
                </c:pt>
                <c:pt idx="54">
                  <c:v>823.31300177786807</c:v>
                </c:pt>
                <c:pt idx="55">
                  <c:v>912.77374275620468</c:v>
                </c:pt>
                <c:pt idx="56">
                  <c:v>1011.9263852528964</c:v>
                </c:pt>
                <c:pt idx="57">
                  <c:v>1121.8208640568655</c:v>
                </c:pt>
                <c:pt idx="58">
                  <c:v>1243.6208417784023</c:v>
                </c:pt>
                <c:pt idx="59">
                  <c:v>1378.6160246808745</c:v>
                </c:pt>
                <c:pt idx="60">
                  <c:v>1528.235811717002</c:v>
                </c:pt>
                <c:pt idx="61">
                  <c:v>1694.064420792794</c:v>
                </c:pt>
                <c:pt idx="62">
                  <c:v>1877.8576518803684</c:v>
                </c:pt>
                <c:pt idx="63">
                  <c:v>2081.5614638760994</c:v>
                </c:pt>
                <c:pt idx="64">
                  <c:v>2307.3325612058743</c:v>
                </c:pt>
                <c:pt idx="65">
                  <c:v>2557.5612072910199</c:v>
                </c:pt>
                <c:pt idx="66">
                  <c:v>2834.8965053246766</c:v>
                </c:pt>
                <c:pt idx="67">
                  <c:v>3142.2744126430043</c:v>
                </c:pt>
                <c:pt idx="68">
                  <c:v>3482.9487836203998</c:v>
                </c:pt>
                <c:pt idx="69">
                  <c:v>3860.5257677052223</c:v>
                </c:pt>
                <c:pt idx="70">
                  <c:v>4279.0019242574654</c:v>
                </c:pt>
                <c:pt idx="71">
                  <c:v>4742.806454604277</c:v>
                </c:pt>
                <c:pt idx="72">
                  <c:v>5256.847994584663</c:v>
                </c:pt>
                <c:pt idx="73">
                  <c:v>5826.5664582413019</c:v>
                </c:pt>
                <c:pt idx="74">
                  <c:v>6457.9904756995438</c:v>
                </c:pt>
                <c:pt idx="75">
                  <c:v>7157.8010261484496</c:v>
                </c:pt>
                <c:pt idx="76">
                  <c:v>7933.4019307617673</c:v>
                </c:pt>
                <c:pt idx="77">
                  <c:v>8792.9979409753432</c:v>
                </c:pt>
                <c:pt idx="78">
                  <c:v>9745.6812354333815</c:v>
                </c:pt>
                <c:pt idx="79">
                  <c:v>10801.527224847319</c:v>
                </c:pt>
                <c:pt idx="80">
                  <c:v>11971.700658754937</c:v>
                </c:pt>
                <c:pt idx="81">
                  <c:v>13268.573132563797</c:v>
                </c:pt>
                <c:pt idx="82">
                  <c:v>14705.853208219653</c:v>
                </c:pt>
                <c:pt idx="83">
                  <c:v>16298.730488331421</c:v>
                </c:pt>
                <c:pt idx="84">
                  <c:v>18064.035122650541</c:v>
                </c:pt>
                <c:pt idx="85">
                  <c:v>20020.414378549991</c:v>
                </c:pt>
                <c:pt idx="86">
                  <c:v>22188.528074744791</c:v>
                </c:pt>
                <c:pt idx="87">
                  <c:v>24591.264861164582</c:v>
                </c:pt>
                <c:pt idx="88">
                  <c:v>27253.981528899792</c:v>
                </c:pt>
                <c:pt idx="89">
                  <c:v>30204.767753796237</c:v>
                </c:pt>
                <c:pt idx="90">
                  <c:v>33474.738916880211</c:v>
                </c:pt>
                <c:pt idx="91">
                  <c:v>37098.359905651851</c:v>
                </c:pt>
                <c:pt idx="92">
                  <c:v>41113.803083628824</c:v>
                </c:pt>
                <c:pt idx="93">
                  <c:v>45563.343922493063</c:v>
                </c:pt>
                <c:pt idx="94">
                  <c:v>50493.7981227614</c:v>
                </c:pt>
                <c:pt idx="95">
                  <c:v>55957.004405789776</c:v>
                </c:pt>
                <c:pt idx="96">
                  <c:v>62010.357542501006</c:v>
                </c:pt>
                <c:pt idx="97">
                  <c:v>68717.396592385558</c:v>
                </c:pt>
                <c:pt idx="98">
                  <c:v>76148.453759299708</c:v>
                </c:pt>
                <c:pt idx="99">
                  <c:v>84381.369726757635</c:v>
                </c:pt>
                <c:pt idx="100">
                  <c:v>93502.281812046698</c:v>
                </c:pt>
                <c:pt idx="101">
                  <c:v>103606.49177141981</c:v>
                </c:pt>
                <c:pt idx="102">
                  <c:v>114799.42059183618</c:v>
                </c:pt>
                <c:pt idx="103">
                  <c:v>127197.65810991896</c:v>
                </c:pt>
                <c:pt idx="104">
                  <c:v>140930.11579476073</c:v>
                </c:pt>
                <c:pt idx="105">
                  <c:v>156139.29150309419</c:v>
                </c:pt>
                <c:pt idx="106">
                  <c:v>172982.6554438227</c:v>
                </c:pt>
                <c:pt idx="107">
                  <c:v>191634.16694908988</c:v>
                </c:pt>
                <c:pt idx="108">
                  <c:v>212285.93190927824</c:v>
                </c:pt>
                <c:pt idx="109">
                  <c:v>235150.01084956835</c:v>
                </c:pt>
                <c:pt idx="110">
                  <c:v>260460.38755588699</c:v>
                </c:pt>
                <c:pt idx="111">
                  <c:v>288475.10783596936</c:v>
                </c:pt>
                <c:pt idx="112">
                  <c:v>319478.59734998288</c:v>
                </c:pt>
                <c:pt idx="113">
                  <c:v>353784.16637039359</c:v>
                </c:pt>
                <c:pt idx="114">
                  <c:v>391736.70771753014</c:v>
                </c:pt>
                <c:pt idx="115">
                  <c:v>433715.59182635491</c:v>
                </c:pt>
                <c:pt idx="116">
                  <c:v>480137.75976373849</c:v>
                </c:pt>
                <c:pt idx="117">
                  <c:v>531461.01083387493</c:v>
                </c:pt>
                <c:pt idx="118">
                  <c:v>588187.47594505153</c:v>
                </c:pt>
                <c:pt idx="119">
                  <c:v>650867.26088478265</c:v>
                </c:pt>
                <c:pt idx="120">
                  <c:v>720102.23473746364</c:v>
                </c:pt>
                <c:pt idx="121">
                  <c:v>796549.92750503379</c:v>
                </c:pt>
                <c:pt idx="122">
                  <c:v>880927.48713136977</c:v>
                </c:pt>
                <c:pt idx="123">
                  <c:v>974015.62910937646</c:v>
                </c:pt>
                <c:pt idx="124">
                  <c:v>1076662.4911439458</c:v>
                </c:pt>
                <c:pt idx="125">
                  <c:v>1189787.2803958352</c:v>
                </c:pt>
                <c:pt idx="126">
                  <c:v>1314383.5710643886</c:v>
                </c:pt>
                <c:pt idx="127">
                  <c:v>1451522.0749145108</c:v>
                </c:pt>
                <c:pt idx="128">
                  <c:v>1602352.6663024826</c:v>
                </c:pt>
                <c:pt idx="129">
                  <c:v>1768105.3959087268</c:v>
                </c:pt>
                <c:pt idx="130">
                  <c:v>1950090.1735479191</c:v>
                </c:pt>
                <c:pt idx="131">
                  <c:v>2149694.7402200392</c:v>
                </c:pt>
                <c:pt idx="132">
                  <c:v>2368380.4835816319</c:v>
                </c:pt>
                <c:pt idx="133">
                  <c:v>2607675.5805083481</c:v>
                </c:pt>
                <c:pt idx="134">
                  <c:v>2869164.8775410512</c:v>
                </c:pt>
                <c:pt idx="135">
                  <c:v>3154475.8480941122</c:v>
                </c:pt>
                <c:pt idx="136">
                  <c:v>3465259.8991966569</c:v>
                </c:pt>
                <c:pt idx="137">
                  <c:v>3803168.2469292036</c:v>
                </c:pt>
                <c:pt idx="138">
                  <c:v>4169821.5475014215</c:v>
                </c:pt>
                <c:pt idx="139">
                  <c:v>4566772.4714790508</c:v>
                </c:pt>
                <c:pt idx="140">
                  <c:v>4995460.4560697898</c:v>
                </c:pt>
                <c:pt idx="141">
                  <c:v>5457157.9813133944</c:v>
                </c:pt>
                <c:pt idx="142">
                  <c:v>5952907.9094317313</c:v>
                </c:pt>
                <c:pt idx="143">
                  <c:v>6483451.7227754826</c:v>
                </c:pt>
                <c:pt idx="144">
                  <c:v>7049148.9148270749</c:v>
                </c:pt>
                <c:pt idx="145">
                  <c:v>7649888.3479923587</c:v>
                </c:pt>
                <c:pt idx="146">
                  <c:v>8284993.10274594</c:v>
                </c:pt>
                <c:pt idx="147">
                  <c:v>8953121.2058290802</c:v>
                </c:pt>
                <c:pt idx="148">
                  <c:v>9652165.6254493333</c:v>
                </c:pt>
                <c:pt idx="149">
                  <c:v>10379158.021839254</c:v>
                </c:pt>
                <c:pt idx="150">
                  <c:v>11130181.877800215</c:v>
                </c:pt>
                <c:pt idx="151">
                  <c:v>11900301.710240822</c:v>
                </c:pt>
                <c:pt idx="152">
                  <c:v>12683515.951947875</c:v>
                </c:pt>
                <c:pt idx="153">
                  <c:v>13472741.635908155</c:v>
                </c:pt>
                <c:pt idx="154">
                  <c:v>14259839.037194861</c:v>
                </c:pt>
                <c:pt idx="155">
                  <c:v>15035683.754702475</c:v>
                </c:pt>
                <c:pt idx="156">
                  <c:v>15790292.198525917</c:v>
                </c:pt>
                <c:pt idx="157">
                  <c:v>16513003.999770619</c:v>
                </c:pt>
                <c:pt idx="158">
                  <c:v>17192721.483991489</c:v>
                </c:pt>
                <c:pt idx="159">
                  <c:v>17818202.178869616</c:v>
                </c:pt>
                <c:pt idx="160">
                  <c:v>18378395.636853151</c:v>
                </c:pt>
                <c:pt idx="161">
                  <c:v>18862811.061718866</c:v>
                </c:pt>
                <c:pt idx="162">
                  <c:v>19261897.863654792</c:v>
                </c:pt>
                <c:pt idx="163">
                  <c:v>19567417.912677124</c:v>
                </c:pt>
                <c:pt idx="164">
                  <c:v>19772786.466517106</c:v>
                </c:pt>
                <c:pt idx="165">
                  <c:v>19873358.941765212</c:v>
                </c:pt>
                <c:pt idx="166">
                  <c:v>19866643.085160229</c:v>
                </c:pt>
                <c:pt idx="167">
                  <c:v>19752420.615147598</c:v>
                </c:pt>
                <c:pt idx="168">
                  <c:v>19532768.673267558</c:v>
                </c:pt>
                <c:pt idx="169">
                  <c:v>19211978.817502894</c:v>
                </c:pt>
                <c:pt idx="170">
                  <c:v>18796378.994119521</c:v>
                </c:pt>
                <c:pt idx="171">
                  <c:v>18294071.073828399</c:v>
                </c:pt>
                <c:pt idx="172">
                  <c:v>17714602.344842386</c:v>
                </c:pt>
                <c:pt idx="173">
                  <c:v>17068593.231741898</c:v>
                </c:pt>
                <c:pt idx="174">
                  <c:v>16367345.147748746</c:v>
                </c:pt>
                <c:pt idx="175">
                  <c:v>15622451.789976988</c:v>
                </c:pt>
                <c:pt idx="176">
                  <c:v>14845434.634169979</c:v>
                </c:pt>
                <c:pt idx="177">
                  <c:v>14047419.367939461</c:v>
                </c:pt>
                <c:pt idx="178">
                  <c:v>13238865.121857177</c:v>
                </c:pt>
                <c:pt idx="179">
                  <c:v>12429353.228960343</c:v>
                </c:pt>
                <c:pt idx="180">
                  <c:v>11627437.403647769</c:v>
                </c:pt>
                <c:pt idx="181">
                  <c:v>10840553.086414605</c:v>
                </c:pt>
                <c:pt idx="182">
                  <c:v>10074980.499074567</c:v>
                </c:pt>
                <c:pt idx="183">
                  <c:v>9335853.7890046574</c:v>
                </c:pt>
                <c:pt idx="184">
                  <c:v>8627207.4736642204</c:v>
                </c:pt>
                <c:pt idx="185">
                  <c:v>7952051.098254906</c:v>
                </c:pt>
                <c:pt idx="186">
                  <c:v>7312463.4064040473</c:v>
                </c:pt>
                <c:pt idx="187">
                  <c:v>6709698.1945675109</c:v>
                </c:pt>
                <c:pt idx="188">
                  <c:v>6144295.1831205739</c:v>
                </c:pt>
                <c:pt idx="189">
                  <c:v>5616190.525659455</c:v>
                </c:pt>
                <c:pt idx="190">
                  <c:v>5124822.863856405</c:v>
                </c:pt>
                <c:pt idx="191">
                  <c:v>4669232.0273089884</c:v>
                </c:pt>
                <c:pt idx="192">
                  <c:v>4248148.5201624185</c:v>
                </c:pt>
                <c:pt idx="193">
                  <c:v>3860072.8018834437</c:v>
                </c:pt>
                <c:pt idx="194">
                  <c:v>3503344.0535187777</c:v>
                </c:pt>
                <c:pt idx="195">
                  <c:v>3176198.6333975778</c:v>
                </c:pt>
                <c:pt idx="196">
                  <c:v>2876818.7871048665</c:v>
                </c:pt>
                <c:pt idx="197">
                  <c:v>2603372.409728921</c:v>
                </c:pt>
                <c:pt idx="198">
                  <c:v>2354044.7889619507</c:v>
                </c:pt>
                <c:pt idx="199">
                  <c:v>2127063.309409216</c:v>
                </c:pt>
                <c:pt idx="200">
                  <c:v>1920716.0925830777</c:v>
                </c:pt>
                <c:pt idx="201">
                  <c:v>1733365.5013796124</c:v>
                </c:pt>
                <c:pt idx="202">
                  <c:v>1563457.3667880271</c:v>
                </c:pt>
                <c:pt idx="203">
                  <c:v>1409526.7093679807</c:v>
                </c:pt>
                <c:pt idx="204">
                  <c:v>1270200.6369907574</c:v>
                </c:pt>
                <c:pt idx="205">
                  <c:v>1144199.0094156377</c:v>
                </c:pt>
                <c:pt idx="206">
                  <c:v>1030333.3734584961</c:v>
                </c:pt>
                <c:pt idx="207">
                  <c:v>927504.5922889167</c:v>
                </c:pt>
                <c:pt idx="208">
                  <c:v>834699.52011263056</c:v>
                </c:pt>
                <c:pt idx="209">
                  <c:v>750987.00968472415</c:v>
                </c:pt>
                <c:pt idx="210">
                  <c:v>675513.48471503053</c:v>
                </c:pt>
                <c:pt idx="211">
                  <c:v>607498.26185867121</c:v>
                </c:pt>
                <c:pt idx="212">
                  <c:v>546228.7669973498</c:v>
                </c:pt>
                <c:pt idx="213">
                  <c:v>491055.75716121629</c:v>
                </c:pt>
                <c:pt idx="214">
                  <c:v>441388.631928257</c:v>
                </c:pt>
                <c:pt idx="215">
                  <c:v>396690.89569120342</c:v>
                </c:pt>
                <c:pt idx="216">
                  <c:v>356475.81406769919</c:v>
                </c:pt>
                <c:pt idx="217">
                  <c:v>320302.29327705491</c:v>
                </c:pt>
                <c:pt idx="218">
                  <c:v>287770.99991661363</c:v>
                </c:pt>
                <c:pt idx="219">
                  <c:v>258520.72971613408</c:v>
                </c:pt>
                <c:pt idx="220">
                  <c:v>232225.02707450156</c:v>
                </c:pt>
                <c:pt idx="221">
                  <c:v>208589.05210081793</c:v>
                </c:pt>
                <c:pt idx="222">
                  <c:v>187346.68816319609</c:v>
                </c:pt>
                <c:pt idx="223">
                  <c:v>168257.88031869123</c:v>
                </c:pt>
                <c:pt idx="224">
                  <c:v>151106.19322888873</c:v>
                </c:pt>
                <c:pt idx="225">
                  <c:v>135696.57607022664</c:v>
                </c:pt>
                <c:pt idx="226">
                  <c:v>121853.32137301592</c:v>
                </c:pt>
                <c:pt idx="227">
                  <c:v>109418.20454417809</c:v>
                </c:pt>
                <c:pt idx="228">
                  <c:v>98248.790946021618</c:v>
                </c:pt>
                <c:pt idx="229">
                  <c:v>88216.897737114312</c:v>
                </c:pt>
                <c:pt idx="230">
                  <c:v>79207.198168237257</c:v>
                </c:pt>
                <c:pt idx="231">
                  <c:v>71115.956616852607</c:v>
                </c:pt>
                <c:pt idx="232">
                  <c:v>63849.883298847286</c:v>
                </c:pt>
                <c:pt idx="233">
                  <c:v>57325.098286818524</c:v>
                </c:pt>
                <c:pt idx="234">
                  <c:v>51466.195167311322</c:v>
                </c:pt>
                <c:pt idx="235">
                  <c:v>46205.395368400816</c:v>
                </c:pt>
                <c:pt idx="236">
                  <c:v>41481.784871579424</c:v>
                </c:pt>
                <c:pt idx="237">
                  <c:v>37240.62567938889</c:v>
                </c:pt>
                <c:pt idx="238">
                  <c:v>33432.735036761143</c:v>
                </c:pt>
                <c:pt idx="239">
                  <c:v>30013.925995896687</c:v>
                </c:pt>
                <c:pt idx="240">
                  <c:v>26944.503469676602</c:v>
                </c:pt>
                <c:pt idx="241">
                  <c:v>24188.81043628991</c:v>
                </c:pt>
                <c:pt idx="242">
                  <c:v>21714.819438114104</c:v>
                </c:pt>
                <c:pt idx="243">
                  <c:v>19493.764961744844</c:v>
                </c:pt>
                <c:pt idx="244">
                  <c:v>17499.812694744254</c:v>
                </c:pt>
                <c:pt idx="245">
                  <c:v>15709.762029804482</c:v>
                </c:pt>
                <c:pt idx="246">
                  <c:v>14102.778530449204</c:v>
                </c:pt>
                <c:pt idx="247">
                  <c:v>12660.153386079332</c:v>
                </c:pt>
                <c:pt idx="248">
                  <c:v>11365.087170114643</c:v>
                </c:pt>
                <c:pt idx="249">
                  <c:v>10202.495475188749</c:v>
                </c:pt>
                <c:pt idx="250">
                  <c:v>9158.8342357754627</c:v>
                </c:pt>
                <c:pt idx="251">
                  <c:v>8221.9427631457511</c:v>
                </c:pt>
                <c:pt idx="252">
                  <c:v>7380.902711973954</c:v>
                </c:pt>
                <c:pt idx="253">
                  <c:v>6625.9113739289269</c:v>
                </c:pt>
                <c:pt idx="254">
                  <c:v>5948.1678527947824</c:v>
                </c:pt>
                <c:pt idx="255">
                  <c:v>5339.7708195536616</c:v>
                </c:pt>
                <c:pt idx="256">
                  <c:v>4793.626675809357</c:v>
                </c:pt>
                <c:pt idx="257">
                  <c:v>4303.3670712104449</c:v>
                </c:pt>
                <c:pt idx="258">
                  <c:v>3863.2748263187041</c:v>
                </c:pt>
                <c:pt idx="259">
                  <c:v>3468.2174077403242</c:v>
                </c:pt>
                <c:pt idx="260">
                  <c:v>3113.5871882799815</c:v>
                </c:pt>
                <c:pt idx="261">
                  <c:v>2795.2478022919813</c:v>
                </c:pt>
                <c:pt idx="262">
                  <c:v>2509.4859761093303</c:v>
                </c:pt>
                <c:pt idx="263">
                  <c:v>2252.9682761778317</c:v>
                </c:pt>
                <c:pt idx="264">
                  <c:v>2022.7022739867077</c:v>
                </c:pt>
                <c:pt idx="265">
                  <c:v>1816.0016776856316</c:v>
                </c:pt>
                <c:pt idx="266">
                  <c:v>1630.4550259683629</c:v>
                </c:pt>
                <c:pt idx="267">
                  <c:v>1463.8975808905252</c:v>
                </c:pt>
                <c:pt idx="268">
                  <c:v>1314.3860932303628</c:v>
                </c:pt>
                <c:pt idx="269">
                  <c:v>1180.1761472093644</c:v>
                </c:pt>
                <c:pt idx="270">
                  <c:v>1059.7018212373189</c:v>
                </c:pt>
                <c:pt idx="271">
                  <c:v>951.55742817012833</c:v>
                </c:pt>
                <c:pt idx="272">
                  <c:v>854.48112267202896</c:v>
                </c:pt>
                <c:pt idx="273">
                  <c:v>767.34018493034932</c:v>
                </c:pt>
                <c:pt idx="274">
                  <c:v>689.11780942709356</c:v>
                </c:pt>
                <c:pt idx="275">
                  <c:v>618.90124494953488</c:v>
                </c:pt>
                <c:pt idx="276">
                  <c:v>555.87114772156428</c:v>
                </c:pt>
                <c:pt idx="277">
                  <c:v>499.29202363874288</c:v>
                </c:pt>
                <c:pt idx="278">
                  <c:v>448.50364825479062</c:v>
                </c:pt>
                <c:pt idx="279">
                  <c:v>402.91336454129703</c:v>
                </c:pt>
                <c:pt idx="280">
                  <c:v>361.98916865679871</c:v>
                </c:pt>
                <c:pt idx="281">
                  <c:v>325.25350313386878</c:v>
                </c:pt>
                <c:pt idx="282">
                  <c:v>292.27768512943828</c:v>
                </c:pt>
                <c:pt idx="283">
                  <c:v>262.67690477945541</c:v>
                </c:pt>
                <c:pt idx="284">
                  <c:v>236.1057353397772</c:v>
                </c:pt>
                <c:pt idx="285">
                  <c:v>212.2541027577993</c:v>
                </c:pt>
                <c:pt idx="286">
                  <c:v>190.84366767288265</c:v>
                </c:pt>
                <c:pt idx="287">
                  <c:v>171.62457765023169</c:v>
                </c:pt>
                <c:pt idx="288">
                  <c:v>154.37255176830834</c:v>
                </c:pt>
                <c:pt idx="289">
                  <c:v>138.88626355424549</c:v>
                </c:pt>
                <c:pt idx="290">
                  <c:v>124.98499174007371</c:v>
                </c:pt>
                <c:pt idx="291">
                  <c:v>112.50651143532716</c:v>
                </c:pt>
                <c:pt idx="292">
                  <c:v>101.30520111506512</c:v>
                </c:pt>
                <c:pt idx="293">
                  <c:v>91.250343339149367</c:v>
                </c:pt>
                <c:pt idx="294">
                  <c:v>82.224599378040736</c:v>
                </c:pt>
                <c:pt idx="295">
                  <c:v>74.122639948723872</c:v>
                </c:pt>
                <c:pt idx="296">
                  <c:v>66.849916085252914</c:v>
                </c:pt>
                <c:pt idx="297">
                  <c:v>60.321555803040113</c:v>
                </c:pt>
                <c:pt idx="298">
                  <c:v>54.461373683424242</c:v>
                </c:pt>
                <c:pt idx="299">
                  <c:v>49.20098182235472</c:v>
                </c:pt>
                <c:pt idx="300">
                  <c:v>44.478991769558462</c:v>
                </c:pt>
                <c:pt idx="301">
                  <c:v>40.240298146103726</c:v>
                </c:pt>
                <c:pt idx="302">
                  <c:v>36.435435581210712</c:v>
                </c:pt>
                <c:pt idx="303">
                  <c:v>33.020001464591928</c:v>
                </c:pt>
                <c:pt idx="304">
                  <c:v>29.954137778509999</c:v>
                </c:pt>
                <c:pt idx="305">
                  <c:v>27.20206596306955</c:v>
                </c:pt>
                <c:pt idx="306">
                  <c:v>24.731669387052385</c:v>
                </c:pt>
                <c:pt idx="307">
                  <c:v>22.51411855207688</c:v>
                </c:pt>
                <c:pt idx="308">
                  <c:v>20.52353465649221</c:v>
                </c:pt>
                <c:pt idx="309">
                  <c:v>18.736687593021191</c:v>
                </c:pt>
                <c:pt idx="310">
                  <c:v>17.132724855963197</c:v>
                </c:pt>
                <c:pt idx="311">
                  <c:v>15.692928194447664</c:v>
                </c:pt>
                <c:pt idx="312">
                  <c:v>14.400495171996623</c:v>
                </c:pt>
                <c:pt idx="313">
                  <c:v>13.240343083288323</c:v>
                </c:pt>
                <c:pt idx="314">
                  <c:v>12.198932939904205</c:v>
                </c:pt>
                <c:pt idx="315">
                  <c:v>11.264111471031661</c:v>
                </c:pt>
                <c:pt idx="316">
                  <c:v>10.424969295317746</c:v>
                </c:pt>
                <c:pt idx="317">
                  <c:v>9.6717136087767912</c:v>
                </c:pt>
                <c:pt idx="318">
                  <c:v>8.9955539030495704</c:v>
                </c:pt>
                <c:pt idx="319">
                  <c:v>8.388599380369806</c:v>
                </c:pt>
                <c:pt idx="320">
                  <c:v>7.8437668680894301</c:v>
                </c:pt>
                <c:pt idx="321">
                  <c:v>7.3546981581399997</c:v>
                </c:pt>
                <c:pt idx="322">
                  <c:v>6.9156858067935119</c:v>
                </c:pt>
                <c:pt idx="323">
                  <c:v>6.5216065288150569</c:v>
                </c:pt>
                <c:pt idx="324">
                  <c:v>6.1678614087243426</c:v>
                </c:pt>
                <c:pt idx="325">
                  <c:v>5.8503222314371577</c:v>
                </c:pt>
                <c:pt idx="326">
                  <c:v>5.5652833059697793</c:v>
                </c:pt>
                <c:pt idx="327">
                  <c:v>5.3094182199923523</c:v>
                </c:pt>
                <c:pt idx="328">
                  <c:v>5.0797410205594957</c:v>
                </c:pt>
                <c:pt idx="329">
                  <c:v>4.8735713679992454</c:v>
                </c:pt>
                <c:pt idx="330">
                  <c:v>4.6885032563077278</c:v>
                </c:pt>
                <c:pt idx="331">
                  <c:v>4.5223769350176584</c:v>
                </c:pt>
                <c:pt idx="332">
                  <c:v>4.3732537048697022</c:v>
                </c:pt>
                <c:pt idx="333">
                  <c:v>4.2393932931527392</c:v>
                </c:pt>
                <c:pt idx="334">
                  <c:v>4.1192335446836479</c:v>
                </c:pt>
                <c:pt idx="335">
                  <c:v>4.011372191420608</c:v>
                </c:pt>
                <c:pt idx="336">
                  <c:v>3.9145504879614337</c:v>
                </c:pt>
                <c:pt idx="337">
                  <c:v>3.827638521953288</c:v>
                </c:pt>
                <c:pt idx="338">
                  <c:v>3.7496220279862578</c:v>
                </c:pt>
                <c:pt idx="339">
                  <c:v>3.6795905510888902</c:v>
                </c:pt>
                <c:pt idx="340">
                  <c:v>3.6167268216936224</c:v>
                </c:pt>
                <c:pt idx="341">
                  <c:v>3.5602972180778547</c:v>
                </c:pt>
                <c:pt idx="342">
                  <c:v>3.5096432049772579</c:v>
                </c:pt>
                <c:pt idx="343">
                  <c:v>3.4641736484598229</c:v>
                </c:pt>
                <c:pt idx="344">
                  <c:v>3.4233579173751121</c:v>
                </c:pt>
                <c:pt idx="345">
                  <c:v>3.3867196908725212</c:v>
                </c:pt>
                <c:pt idx="346">
                  <c:v>3.3538313997221669</c:v>
                </c:pt>
                <c:pt idx="347">
                  <c:v>3.324309236568515</c:v>
                </c:pt>
                <c:pt idx="348">
                  <c:v>3.2978086768862966</c:v>
                </c:pt>
                <c:pt idx="349">
                  <c:v>3.2740204583681742</c:v>
                </c:pt>
                <c:pt idx="350">
                  <c:v>3.2526669718235182</c:v>
                </c:pt>
                <c:pt idx="351">
                  <c:v>3.2334990214699899</c:v>
                </c:pt>
                <c:pt idx="352">
                  <c:v>3.2162929168104593</c:v>
                </c:pt>
                <c:pt idx="353">
                  <c:v>3.2008478621573788</c:v>
                </c:pt>
                <c:pt idx="354">
                  <c:v>3.1869836133403004</c:v>
                </c:pt>
                <c:pt idx="355">
                  <c:v>3.174538374250242</c:v>
                </c:pt>
                <c:pt idx="356">
                  <c:v>3.1633669086735177</c:v>
                </c:pt>
                <c:pt idx="357">
                  <c:v>3.1533388453800835</c:v>
                </c:pt>
                <c:pt idx="358">
                  <c:v>3.1443371566867233</c:v>
                </c:pt>
                <c:pt idx="359">
                  <c:v>3.1362567927398675</c:v>
                </c:pt>
                <c:pt idx="360">
                  <c:v>3.1290034555800799</c:v>
                </c:pt>
                <c:pt idx="361">
                  <c:v>3.1224924986815097</c:v>
                </c:pt>
                <c:pt idx="362">
                  <c:v>3.1166479391239004</c:v>
                </c:pt>
                <c:pt idx="363">
                  <c:v>3.1114015708691691</c:v>
                </c:pt>
                <c:pt idx="364">
                  <c:v>3.1066921687944693</c:v>
                </c:pt>
                <c:pt idx="365">
                  <c:v>3.1024647741927747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2E-2942-9C47-800A57635728}"/>
            </c:ext>
          </c:extLst>
        </c:ser>
        <c:ser>
          <c:idx val="3"/>
          <c:order val="3"/>
          <c:tx>
            <c:v>Deliberate</c:v>
          </c:tx>
          <c:marker>
            <c:symbol val="none"/>
          </c:marker>
          <c:xVal>
            <c:numRef>
              <c:f>Deliberate!$A$9:$A$374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Deliberate!$D$9:$D$374</c:f>
              <c:numCache>
                <c:formatCode>0.00E+00</c:formatCode>
                <c:ptCount val="366"/>
                <c:pt idx="0" formatCode="General">
                  <c:v>1</c:v>
                </c:pt>
                <c:pt idx="1">
                  <c:v>1.231275611125765</c:v>
                </c:pt>
                <c:pt idx="2">
                  <c:v>6306.3184488220595</c:v>
                </c:pt>
                <c:pt idx="3">
                  <c:v>20384.304187684415</c:v>
                </c:pt>
                <c:pt idx="4">
                  <c:v>44062.988549146248</c:v>
                </c:pt>
                <c:pt idx="5">
                  <c:v>79619.468620676926</c:v>
                </c:pt>
                <c:pt idx="6">
                  <c:v>129892.19018111014</c:v>
                </c:pt>
                <c:pt idx="7">
                  <c:v>198420.9314437884</c:v>
                </c:pt>
                <c:pt idx="8">
                  <c:v>283317.99433994433</c:v>
                </c:pt>
                <c:pt idx="9">
                  <c:v>380102.87084606313</c:v>
                </c:pt>
                <c:pt idx="10">
                  <c:v>489553.22688848694</c:v>
                </c:pt>
                <c:pt idx="11">
                  <c:v>612134.74148912786</c:v>
                </c:pt>
                <c:pt idx="12">
                  <c:v>747810.68415733194</c:v>
                </c:pt>
                <c:pt idx="13">
                  <c:v>895780.54074390116</c:v>
                </c:pt>
                <c:pt idx="14">
                  <c:v>1054125.8281493727</c:v>
                </c:pt>
                <c:pt idx="15">
                  <c:v>1227860.7855106844</c:v>
                </c:pt>
                <c:pt idx="16">
                  <c:v>1417474.7065659056</c:v>
                </c:pt>
                <c:pt idx="17">
                  <c:v>1623355.9130436382</c:v>
                </c:pt>
                <c:pt idx="18">
                  <c:v>1845840.2736234546</c:v>
                </c:pt>
                <c:pt idx="19">
                  <c:v>2085313.5426526936</c:v>
                </c:pt>
                <c:pt idx="20">
                  <c:v>2342394.0524291596</c:v>
                </c:pt>
                <c:pt idx="21">
                  <c:v>2618231.8162274058</c:v>
                </c:pt>
                <c:pt idx="22">
                  <c:v>2913025.9102159599</c:v>
                </c:pt>
                <c:pt idx="23">
                  <c:v>3226858.8765770793</c:v>
                </c:pt>
                <c:pt idx="24">
                  <c:v>3559692.3082230492</c:v>
                </c:pt>
                <c:pt idx="25">
                  <c:v>3911350.9844890521</c:v>
                </c:pt>
                <c:pt idx="26">
                  <c:v>4281481.6552147605</c:v>
                </c:pt>
                <c:pt idx="27">
                  <c:v>4669464.491937479</c:v>
                </c:pt>
                <c:pt idx="28">
                  <c:v>5074243.9828107087</c:v>
                </c:pt>
                <c:pt idx="29">
                  <c:v>5494456.5904519111</c:v>
                </c:pt>
                <c:pt idx="30">
                  <c:v>5928401.7782279011</c:v>
                </c:pt>
                <c:pt idx="31">
                  <c:v>6401349.3097912334</c:v>
                </c:pt>
                <c:pt idx="32">
                  <c:v>6880149.7018314749</c:v>
                </c:pt>
                <c:pt idx="33">
                  <c:v>7360557.5403012969</c:v>
                </c:pt>
                <c:pt idx="34">
                  <c:v>7837672.755204998</c:v>
                </c:pt>
                <c:pt idx="35">
                  <c:v>8305962.6017770069</c:v>
                </c:pt>
                <c:pt idx="36">
                  <c:v>8759269.7852696814</c:v>
                </c:pt>
                <c:pt idx="37">
                  <c:v>9163499.2074131407</c:v>
                </c:pt>
                <c:pt idx="38">
                  <c:v>9536850.7968412954</c:v>
                </c:pt>
                <c:pt idx="39">
                  <c:v>9895005.6417849455</c:v>
                </c:pt>
                <c:pt idx="40">
                  <c:v>10236386.336554701</c:v>
                </c:pt>
                <c:pt idx="41">
                  <c:v>10560190.53771605</c:v>
                </c:pt>
                <c:pt idx="42">
                  <c:v>10866607.648489092</c:v>
                </c:pt>
                <c:pt idx="43">
                  <c:v>11157053.976405593</c:v>
                </c:pt>
                <c:pt idx="44">
                  <c:v>11439594.686898593</c:v>
                </c:pt>
                <c:pt idx="45">
                  <c:v>11697667.865921678</c:v>
                </c:pt>
                <c:pt idx="46">
                  <c:v>11930008.668120088</c:v>
                </c:pt>
                <c:pt idx="47">
                  <c:v>12135517.597368021</c:v>
                </c:pt>
                <c:pt idx="48">
                  <c:v>12313143.860037768</c:v>
                </c:pt>
                <c:pt idx="49">
                  <c:v>12461713.061596245</c:v>
                </c:pt>
                <c:pt idx="50">
                  <c:v>12579690.431612208</c:v>
                </c:pt>
                <c:pt idx="51">
                  <c:v>12663943.250052255</c:v>
                </c:pt>
                <c:pt idx="52">
                  <c:v>12713921.894801361</c:v>
                </c:pt>
                <c:pt idx="53">
                  <c:v>12729286.530455761</c:v>
                </c:pt>
                <c:pt idx="54">
                  <c:v>12709899.651484724</c:v>
                </c:pt>
                <c:pt idx="55">
                  <c:v>12655836.500948446</c:v>
                </c:pt>
                <c:pt idx="56">
                  <c:v>12567424.840972427</c:v>
                </c:pt>
                <c:pt idx="57">
                  <c:v>12445327.934888028</c:v>
                </c:pt>
                <c:pt idx="58">
                  <c:v>12290843.264115911</c:v>
                </c:pt>
                <c:pt idx="59">
                  <c:v>12105533.018331451</c:v>
                </c:pt>
                <c:pt idx="60">
                  <c:v>11891209.06755005</c:v>
                </c:pt>
                <c:pt idx="61">
                  <c:v>11649917.882286867</c:v>
                </c:pt>
                <c:pt idx="62">
                  <c:v>11383922.875655798</c:v>
                </c:pt>
                <c:pt idx="63">
                  <c:v>11095679.588805828</c:v>
                </c:pt>
                <c:pt idx="64">
                  <c:v>10787796.571163349</c:v>
                </c:pt>
                <c:pt idx="65">
                  <c:v>10462947.082890136</c:v>
                </c:pt>
                <c:pt idx="66">
                  <c:v>10123831.939990005</c:v>
                </c:pt>
                <c:pt idx="67">
                  <c:v>9773142.92156679</c:v>
                </c:pt>
                <c:pt idx="68">
                  <c:v>9413526.7354031689</c:v>
                </c:pt>
                <c:pt idx="69">
                  <c:v>9047549.8414588682</c:v>
                </c:pt>
                <c:pt idx="70">
                  <c:v>8677665.0706552342</c:v>
                </c:pt>
                <c:pt idx="71">
                  <c:v>8306182.048971165</c:v>
                </c:pt>
                <c:pt idx="72">
                  <c:v>7935248.6958761327</c:v>
                </c:pt>
                <c:pt idx="73">
                  <c:v>7566836.8899674751</c:v>
                </c:pt>
                <c:pt idx="74">
                  <c:v>7202732.2713829549</c:v>
                </c:pt>
                <c:pt idx="75">
                  <c:v>6844528.1731133014</c:v>
                </c:pt>
                <c:pt idx="76">
                  <c:v>6493623.666188661</c:v>
                </c:pt>
                <c:pt idx="77">
                  <c:v>6151225.6154010752</c:v>
                </c:pt>
                <c:pt idx="78">
                  <c:v>5818354.4033085201</c:v>
                </c:pt>
                <c:pt idx="79">
                  <c:v>5495851.9891057443</c:v>
                </c:pt>
                <c:pt idx="80">
                  <c:v>5184391.8754951116</c:v>
                </c:pt>
                <c:pt idx="81">
                  <c:v>4884490.5694041671</c:v>
                </c:pt>
                <c:pt idx="82">
                  <c:v>4596520.1267564055</c:v>
                </c:pt>
                <c:pt idx="83">
                  <c:v>4320721.369946613</c:v>
                </c:pt>
                <c:pt idx="84">
                  <c:v>4057217.3691494209</c:v>
                </c:pt>
                <c:pt idx="85">
                  <c:v>3806026.8055574438</c:v>
                </c:pt>
                <c:pt idx="86">
                  <c:v>3567076.9898486608</c:v>
                </c:pt>
                <c:pt idx="87">
                  <c:v>3340216.3494724701</c:v>
                </c:pt>
                <c:pt idx="88">
                  <c:v>3125226.2354670633</c:v>
                </c:pt>
                <c:pt idx="89">
                  <c:v>2921831.9353616876</c:v>
                </c:pt>
                <c:pt idx="90">
                  <c:v>2729712.8149794186</c:v>
                </c:pt>
                <c:pt idx="91">
                  <c:v>2548511.5491374051</c:v>
                </c:pt>
                <c:pt idx="92">
                  <c:v>2377842.4371297993</c:v>
                </c:pt>
                <c:pt idx="93">
                  <c:v>2217298.8173311814</c:v>
                </c:pt>
                <c:pt idx="94">
                  <c:v>2066459.6103101904</c:v>
                </c:pt>
                <c:pt idx="95">
                  <c:v>1924895.0320093981</c:v>
                </c:pt>
                <c:pt idx="96">
                  <c:v>1792171.5280260816</c:v>
                </c:pt>
                <c:pt idx="97">
                  <c:v>1667855.9867089489</c:v>
                </c:pt>
                <c:pt idx="98">
                  <c:v>1551519.2923893337</c:v>
                </c:pt>
                <c:pt idx="99">
                  <c:v>1442739.280490784</c:v>
                </c:pt>
                <c:pt idx="100">
                  <c:v>1341103.1554150821</c:v>
                </c:pt>
                <c:pt idx="101">
                  <c:v>1246209.4302332911</c:v>
                </c:pt>
                <c:pt idx="102">
                  <c:v>1157669.4444989441</c:v>
                </c:pt>
                <c:pt idx="103">
                  <c:v>1075108.5131062779</c:v>
                </c:pt>
                <c:pt idx="104">
                  <c:v>998166.75522166013</c:v>
                </c:pt>
                <c:pt idx="105">
                  <c:v>926499.648156657</c:v>
                </c:pt>
                <c:pt idx="106">
                  <c:v>859778.34690371202</c:v>
                </c:pt>
                <c:pt idx="107">
                  <c:v>797689.80599096464</c:v>
                </c:pt>
                <c:pt idx="108">
                  <c:v>739936.736387318</c:v>
                </c:pt>
                <c:pt idx="109">
                  <c:v>686237.4264511948</c:v>
                </c:pt>
                <c:pt idx="110">
                  <c:v>636325.45241021633</c:v>
                </c:pt>
                <c:pt idx="111">
                  <c:v>589949.30061935598</c:v>
                </c:pt>
                <c:pt idx="112">
                  <c:v>546871.920889984</c:v>
                </c:pt>
                <c:pt idx="113">
                  <c:v>506870.22750480007</c:v>
                </c:pt>
                <c:pt idx="114">
                  <c:v>469734.56212454947</c:v>
                </c:pt>
                <c:pt idx="115">
                  <c:v>435268.13064043265</c:v>
                </c:pt>
                <c:pt idx="116">
                  <c:v>403286.42411797633</c:v>
                </c:pt>
                <c:pt idx="117">
                  <c:v>373616.6322980391</c:v>
                </c:pt>
                <c:pt idx="118">
                  <c:v>346097.05665032519</c:v>
                </c:pt>
                <c:pt idx="119">
                  <c:v>320576.52869469835</c:v>
                </c:pt>
                <c:pt idx="120">
                  <c:v>296913.83819722349</c:v>
                </c:pt>
                <c:pt idx="121">
                  <c:v>274977.17489372927</c:v>
                </c:pt>
                <c:pt idx="122">
                  <c:v>254643.58657719311</c:v>
                </c:pt>
                <c:pt idx="123">
                  <c:v>235798.45569074817</c:v>
                </c:pt>
                <c:pt idx="124">
                  <c:v>218334.99598097635</c:v>
                </c:pt>
                <c:pt idx="125">
                  <c:v>202153.77027301001</c:v>
                </c:pt>
                <c:pt idx="126">
                  <c:v>187162.23001778248</c:v>
                </c:pt>
                <c:pt idx="127">
                  <c:v>173274.27692175354</c:v>
                </c:pt>
                <c:pt idx="128">
                  <c:v>160409.84669090121</c:v>
                </c:pt>
                <c:pt idx="129">
                  <c:v>148494.51469509621</c:v>
                </c:pt>
                <c:pt idx="130">
                  <c:v>137459.12317851881</c:v>
                </c:pt>
                <c:pt idx="131">
                  <c:v>127239.42949982676</c:v>
                </c:pt>
                <c:pt idx="132">
                  <c:v>117775.77477647031</c:v>
                </c:pt>
                <c:pt idx="133">
                  <c:v>109012.77222575726</c:v>
                </c:pt>
                <c:pt idx="134">
                  <c:v>100899.01443654316</c:v>
                </c:pt>
                <c:pt idx="135">
                  <c:v>93386.798765910804</c:v>
                </c:pt>
                <c:pt idx="136">
                  <c:v>86431.870031582483</c:v>
                </c:pt>
                <c:pt idx="137">
                  <c:v>79993.179660233014</c:v>
                </c:pt>
                <c:pt idx="138">
                  <c:v>74032.660451899384</c:v>
                </c:pt>
                <c:pt idx="139">
                  <c:v>68515.016129240481</c:v>
                </c:pt>
                <c:pt idx="140">
                  <c:v>63407.524855721793</c:v>
                </c:pt>
                <c:pt idx="141">
                  <c:v>58679.855927396311</c:v>
                </c:pt>
                <c:pt idx="142">
                  <c:v>54303.898867569966</c:v>
                </c:pt>
                <c:pt idx="143">
                  <c:v>50253.604181229181</c:v>
                </c:pt>
                <c:pt idx="144">
                  <c:v>46504.835055795615</c:v>
                </c:pt>
                <c:pt idx="145">
                  <c:v>43035.229325836379</c:v>
                </c:pt>
                <c:pt idx="146">
                  <c:v>39824.071051202562</c:v>
                </c:pt>
                <c:pt idx="147">
                  <c:v>36852.17109021057</c:v>
                </c:pt>
                <c:pt idx="148">
                  <c:v>34101.75608152846</c:v>
                </c:pt>
                <c:pt idx="149">
                  <c:v>31556.365280071259</c:v>
                </c:pt>
                <c:pt idx="150">
                  <c:v>29200.75472319925</c:v>
                </c:pt>
                <c:pt idx="151">
                  <c:v>27020.808233662196</c:v>
                </c:pt>
                <c:pt idx="152">
                  <c:v>25003.454794897327</c:v>
                </c:pt>
                <c:pt idx="153">
                  <c:v>23136.591862365673</c:v>
                </c:pt>
                <c:pt idx="154">
                  <c:v>21409.014201528698</c:v>
                </c:pt>
                <c:pt idx="155">
                  <c:v>19810.347868779361</c:v>
                </c:pt>
                <c:pt idx="156">
                  <c:v>18330.988976125886</c:v>
                </c:pt>
                <c:pt idx="157">
                  <c:v>16962.046903676259</c:v>
                </c:pt>
                <c:pt idx="158">
                  <c:v>15695.291645995158</c:v>
                </c:pt>
                <c:pt idx="159">
                  <c:v>14523.104999221856</c:v>
                </c:pt>
                <c:pt idx="160">
                  <c:v>13438.435315475781</c:v>
                </c:pt>
                <c:pt idx="161">
                  <c:v>12434.755569570245</c:v>
                </c:pt>
                <c:pt idx="162">
                  <c:v>11506.02450044426</c:v>
                </c:pt>
                <c:pt idx="163">
                  <c:v>10646.650606050211</c:v>
                </c:pt>
                <c:pt idx="164">
                  <c:v>9851.458785747016</c:v>
                </c:pt>
                <c:pt idx="165">
                  <c:v>9115.6594385911085</c:v>
                </c:pt>
                <c:pt idx="166">
                  <c:v>8434.8198393384901</c:v>
                </c:pt>
                <c:pt idx="167">
                  <c:v>7804.8376265178968</c:v>
                </c:pt>
                <c:pt idx="168">
                  <c:v>7221.9162486544983</c:v>
                </c:pt>
                <c:pt idx="169">
                  <c:v>6682.5422256617458</c:v>
                </c:pt>
                <c:pt idx="170">
                  <c:v>6183.4640926208167</c:v>
                </c:pt>
                <c:pt idx="171">
                  <c:v>5721.6729026759249</c:v>
                </c:pt>
                <c:pt idx="172">
                  <c:v>5294.3841746315456</c:v>
                </c:pt>
                <c:pt idx="173">
                  <c:v>4899.021179084385</c:v>
                </c:pt>
                <c:pt idx="174">
                  <c:v>4533.1994645970708</c:v>
                </c:pt>
                <c:pt idx="175">
                  <c:v>4194.7125325586276</c:v>
                </c:pt>
                <c:pt idx="176">
                  <c:v>3881.5185760134545</c:v>
                </c:pt>
                <c:pt idx="177">
                  <c:v>3591.7282039086681</c:v>
                </c:pt>
                <c:pt idx="178">
                  <c:v>3323.5930779403689</c:v>
                </c:pt>
                <c:pt idx="179">
                  <c:v>3075.495394501927</c:v>
                </c:pt>
                <c:pt idx="180">
                  <c:v>2845.9381491793929</c:v>
                </c:pt>
                <c:pt idx="181">
                  <c:v>2633.5361258265948</c:v>
                </c:pt>
                <c:pt idx="182">
                  <c:v>2437.0075565097022</c:v>
                </c:pt>
                <c:pt idx="183">
                  <c:v>2255.1664025609571</c:v>
                </c:pt>
                <c:pt idx="184">
                  <c:v>2086.9152106452311</c:v>
                </c:pt>
                <c:pt idx="185">
                  <c:v>1931.2385011411566</c:v>
                </c:pt>
                <c:pt idx="186">
                  <c:v>1787.1966492894817</c:v>
                </c:pt>
                <c:pt idx="187">
                  <c:v>1653.9202224825403</c:v>
                </c:pt>
                <c:pt idx="188">
                  <c:v>1530.6047397766288</c:v>
                </c:pt>
                <c:pt idx="189">
                  <c:v>1416.5058222188466</c:v>
                </c:pt>
                <c:pt idx="190">
                  <c:v>1310.9347049058115</c:v>
                </c:pt>
                <c:pt idx="191">
                  <c:v>1213.254083846806</c:v>
                </c:pt>
                <c:pt idx="192">
                  <c:v>1122.8742727006463</c:v>
                </c:pt>
                <c:pt idx="193">
                  <c:v>1039.2496463053735</c:v>
                </c:pt>
                <c:pt idx="194">
                  <c:v>961.87534963336179</c:v>
                </c:pt>
                <c:pt idx="195">
                  <c:v>890.28425239155672</c:v>
                </c:pt>
                <c:pt idx="196">
                  <c:v>824.04413095648624</c:v>
                </c:pt>
                <c:pt idx="197">
                  <c:v>762.75506069497442</c:v>
                </c:pt>
                <c:pt idx="198">
                  <c:v>706.04700298209332</c:v>
                </c:pt>
                <c:pt idx="199">
                  <c:v>653.57757239516923</c:v>
                </c:pt>
                <c:pt idx="200">
                  <c:v>605.02997064346278</c:v>
                </c:pt>
                <c:pt idx="201">
                  <c:v>560.1110747938335</c:v>
                </c:pt>
                <c:pt idx="202">
                  <c:v>518.54966827914984</c:v>
                </c:pt>
                <c:pt idx="203">
                  <c:v>480.09480403390046</c:v>
                </c:pt>
                <c:pt idx="204">
                  <c:v>444.51428989546321</c:v>
                </c:pt>
                <c:pt idx="205">
                  <c:v>411.59328714449464</c:v>
                </c:pt>
                <c:pt idx="206">
                  <c:v>381.13301373827568</c:v>
                </c:pt>
                <c:pt idx="207">
                  <c:v>352.94954442062914</c:v>
                </c:pt>
                <c:pt idx="208">
                  <c:v>326.87270047495161</c:v>
                </c:pt>
                <c:pt idx="209">
                  <c:v>302.74502242645048</c:v>
                </c:pt>
                <c:pt idx="210">
                  <c:v>280.42081949905895</c:v>
                </c:pt>
                <c:pt idx="211">
                  <c:v>259.76529009469516</c:v>
                </c:pt>
                <c:pt idx="212">
                  <c:v>240.65370799029972</c:v>
                </c:pt>
                <c:pt idx="213">
                  <c:v>222.97066934398049</c:v>
                </c:pt>
                <c:pt idx="214">
                  <c:v>206.60939596798465</c:v>
                </c:pt>
                <c:pt idx="215">
                  <c:v>191.47109066529694</c:v>
                </c:pt>
                <c:pt idx="216">
                  <c:v>177.46434074046249</c:v>
                </c:pt>
                <c:pt idx="217">
                  <c:v>164.50456608562985</c:v>
                </c:pt>
                <c:pt idx="218">
                  <c:v>152.51350851154876</c:v>
                </c:pt>
                <c:pt idx="219">
                  <c:v>141.41875924194864</c:v>
                </c:pt>
                <c:pt idx="220">
                  <c:v>131.15332171986034</c:v>
                </c:pt>
                <c:pt idx="221">
                  <c:v>121.65520708740885</c:v>
                </c:pt>
                <c:pt idx="222">
                  <c:v>112.86705989767398</c:v>
                </c:pt>
                <c:pt idx="223">
                  <c:v>104.73581179957995</c:v>
                </c:pt>
                <c:pt idx="224">
                  <c:v>97.21236110552266</c:v>
                </c:pt>
                <c:pt idx="225">
                  <c:v>90.251276307595788</c:v>
                </c:pt>
                <c:pt idx="226">
                  <c:v>83.810521752769532</c:v>
                </c:pt>
                <c:pt idx="227">
                  <c:v>77.851203821080503</c:v>
                </c:pt>
                <c:pt idx="228">
                  <c:v>72.337336074610718</c:v>
                </c:pt>
                <c:pt idx="229">
                  <c:v>67.235621959514589</c:v>
                </c:pt>
                <c:pt idx="230">
                  <c:v>62.515253749283765</c:v>
                </c:pt>
                <c:pt idx="231">
                  <c:v>58.147726515457897</c:v>
                </c:pt>
                <c:pt idx="232">
                  <c:v>54.106666002687597</c:v>
                </c:pt>
                <c:pt idx="233">
                  <c:v>50.367669368977801</c:v>
                </c:pt>
                <c:pt idx="234">
                  <c:v>46.908157829593456</c:v>
                </c:pt>
                <c:pt idx="235">
                  <c:v>43.707240314961595</c:v>
                </c:pt>
                <c:pt idx="236">
                  <c:v>40.745587319388235</c:v>
                </c:pt>
                <c:pt idx="237">
                  <c:v>38.005314178925573</c:v>
                </c:pt>
                <c:pt idx="238">
                  <c:v>35.46987307364595</c:v>
                </c:pt>
                <c:pt idx="239">
                  <c:v>33.123953102247086</c:v>
                </c:pt>
                <c:pt idx="240">
                  <c:v>30.953387825645628</c:v>
                </c:pt>
                <c:pt idx="241">
                  <c:v>28.945069721307465</c:v>
                </c:pt>
                <c:pt idx="242">
                  <c:v>27.086871031785083</c:v>
                </c:pt>
                <c:pt idx="243">
                  <c:v>25.367570529536458</c:v>
                </c:pt>
                <c:pt idx="244">
                  <c:v>23.776785755819493</c:v>
                </c:pt>
                <c:pt idx="245">
                  <c:v>22.304910324506046</c:v>
                </c:pt>
                <c:pt idx="246">
                  <c:v>20.943055912240006</c:v>
                </c:pt>
                <c:pt idx="247">
                  <c:v>19.682998584658765</c:v>
                </c:pt>
                <c:pt idx="248">
                  <c:v>18.517129134577996</c:v>
                </c:pt>
                <c:pt idx="249">
                  <c:v>17.438407132263318</c:v>
                </c:pt>
                <c:pt idx="250">
                  <c:v>16.440318410326057</c:v>
                </c:pt>
                <c:pt idx="251">
                  <c:v>15.516835726518572</c:v>
                </c:pt>
                <c:pt idx="252">
                  <c:v>14.66238236689313</c:v>
                </c:pt>
                <c:pt idx="253">
                  <c:v>13.87179846954259</c:v>
                </c:pt>
                <c:pt idx="254">
                  <c:v>13.140309865568595</c:v>
                </c:pt>
                <c:pt idx="255">
                  <c:v>12.463499249122556</c:v>
                </c:pt>
                <c:pt idx="256">
                  <c:v>11.837279502428313</c:v>
                </c:pt>
                <c:pt idx="257">
                  <c:v>11.257869014707827</c:v>
                </c:pt>
                <c:pt idx="258">
                  <c:v>10.721768845971127</c:v>
                </c:pt>
                <c:pt idx="259">
                  <c:v>10.225741597771762</c:v>
                </c:pt>
                <c:pt idx="260">
                  <c:v>9.766791863336362</c:v>
                </c:pt>
                <c:pt idx="261">
                  <c:v>9.3421481390138901</c:v>
                </c:pt>
                <c:pt idx="262">
                  <c:v>8.949246087814295</c:v>
                </c:pt>
                <c:pt idx="263">
                  <c:v>8.5857130539708564</c:v>
                </c:pt>
                <c:pt idx="264">
                  <c:v>8.2493537350148571</c:v>
                </c:pt>
                <c:pt idx="265">
                  <c:v>7.9381369248409044</c:v>
                </c:pt>
                <c:pt idx="266">
                  <c:v>7.6501832477084424</c:v>
                </c:pt>
                <c:pt idx="267">
                  <c:v>7.3837538091088568</c:v>
                </c:pt>
                <c:pt idx="268">
                  <c:v>7.1372396949641548</c:v>
                </c:pt>
                <c:pt idx="269">
                  <c:v>6.9091522557459388</c:v>
                </c:pt>
                <c:pt idx="270">
                  <c:v>6.6981141168432234</c:v>
                </c:pt>
                <c:pt idx="271">
                  <c:v>6.5028508608932212</c:v>
                </c:pt>
                <c:pt idx="272">
                  <c:v>6.3221833318469445</c:v>
                </c:pt>
                <c:pt idx="273">
                  <c:v>6.1550205142959324</c:v>
                </c:pt>
                <c:pt idx="274">
                  <c:v>6.0003529450602198</c:v>
                </c:pt>
                <c:pt idx="275">
                  <c:v>5.8572466172518167</c:v>
                </c:pt>
                <c:pt idx="276">
                  <c:v>5.724837340001879</c:v>
                </c:pt>
                <c:pt idx="277">
                  <c:v>5.6023255197913668</c:v>
                </c:pt>
                <c:pt idx="278">
                  <c:v>5.4889713318709124</c:v>
                </c:pt>
                <c:pt idx="279">
                  <c:v>5.3840902526112817</c:v>
                </c:pt>
                <c:pt idx="280">
                  <c:v>5.2870489258053404</c:v>
                </c:pt>
                <c:pt idx="281">
                  <c:v>5.1972613379591088</c:v>
                </c:pt>
                <c:pt idx="282">
                  <c:v>5.1141852794753628</c:v>
                </c:pt>
                <c:pt idx="283">
                  <c:v>5.0373190703596862</c:v>
                </c:pt>
                <c:pt idx="284">
                  <c:v>4.9661985306762588</c:v>
                </c:pt>
                <c:pt idx="285">
                  <c:v>4.900394177458641</c:v>
                </c:pt>
                <c:pt idx="286">
                  <c:v>4.8395086311483251</c:v>
                </c:pt>
                <c:pt idx="287">
                  <c:v>4.7831742158991029</c:v>
                </c:pt>
                <c:pt idx="288">
                  <c:v>4.7310507392560224</c:v>
                </c:pt>
                <c:pt idx="289">
                  <c:v>4.6828234378008915</c:v>
                </c:pt>
                <c:pt idx="290">
                  <c:v>4.638201076358528</c:v>
                </c:pt>
                <c:pt idx="291">
                  <c:v>4.5969141892852612</c:v>
                </c:pt>
                <c:pt idx="292">
                  <c:v>4.5587134532192159</c:v>
                </c:pt>
                <c:pt idx="293">
                  <c:v>4.5233681814657514</c:v>
                </c:pt>
                <c:pt idx="294">
                  <c:v>4.4906649309259663</c:v>
                </c:pt>
                <c:pt idx="295">
                  <c:v>4.4604062131558084</c:v>
                </c:pt>
                <c:pt idx="296">
                  <c:v>4.4324093017721369</c:v>
                </c:pt>
                <c:pt idx="297">
                  <c:v>4.406505129003917</c:v>
                </c:pt>
                <c:pt idx="298">
                  <c:v>4.3825372647250393</c:v>
                </c:pt>
                <c:pt idx="299">
                  <c:v>4.3603609718033605</c:v>
                </c:pt>
                <c:pt idx="300">
                  <c:v>4.3398423320614086</c:v>
                </c:pt>
                <c:pt idx="301">
                  <c:v>4.3208574375706039</c:v>
                </c:pt>
                <c:pt idx="302">
                  <c:v>4.3032916423953953</c:v>
                </c:pt>
                <c:pt idx="303">
                  <c:v>4.2870388702687388</c:v>
                </c:pt>
                <c:pt idx="304">
                  <c:v>4.2720009740181109</c:v>
                </c:pt>
                <c:pt idx="305">
                  <c:v>4.2580871428737677</c:v>
                </c:pt>
                <c:pt idx="306">
                  <c:v>4.2452133540800885</c:v>
                </c:pt>
                <c:pt idx="307">
                  <c:v>4.2333018654984125</c:v>
                </c:pt>
                <c:pt idx="308">
                  <c:v>4.2222807461372849</c:v>
                </c:pt>
                <c:pt idx="309">
                  <c:v>4.2120834417750848</c:v>
                </c:pt>
                <c:pt idx="310">
                  <c:v>4.2026483730519146</c:v>
                </c:pt>
                <c:pt idx="311">
                  <c:v>4.193918563603706</c:v>
                </c:pt>
                <c:pt idx="312">
                  <c:v>4.1858412959929261</c:v>
                </c:pt>
                <c:pt idx="313">
                  <c:v>4.1783677933581043</c:v>
                </c:pt>
                <c:pt idx="314">
                  <c:v>4.1714529248597376</c:v>
                </c:pt>
                <c:pt idx="315">
                  <c:v>4.1650549331438107</c:v>
                </c:pt>
                <c:pt idx="316">
                  <c:v>4.1591351821771392</c:v>
                </c:pt>
                <c:pt idx="317">
                  <c:v>4.153657923931771</c:v>
                </c:pt>
                <c:pt idx="318">
                  <c:v>4.1485900825094824</c:v>
                </c:pt>
                <c:pt idx="319">
                  <c:v>4.1439010544027557</c:v>
                </c:pt>
                <c:pt idx="320">
                  <c:v>4.1395625236860463</c:v>
                </c:pt>
                <c:pt idx="321">
                  <c:v>4.1355482910213111</c:v>
                </c:pt>
                <c:pt idx="322">
                  <c:v>4.131834115445205</c:v>
                </c:pt>
                <c:pt idx="323">
                  <c:v>4.1283975679825247</c:v>
                </c:pt>
                <c:pt idx="324">
                  <c:v>4.1252178962018959</c:v>
                </c:pt>
                <c:pt idx="325">
                  <c:v>4.1222758988957908</c:v>
                </c:pt>
                <c:pt idx="326">
                  <c:v>4.1195538101280871</c:v>
                </c:pt>
                <c:pt idx="327">
                  <c:v>4.1170351919489532</c:v>
                </c:pt>
                <c:pt idx="328">
                  <c:v>4.1147048351291931</c:v>
                </c:pt>
                <c:pt idx="329">
                  <c:v>4.1125486673145923</c:v>
                </c:pt>
                <c:pt idx="330">
                  <c:v>4.1105536680456414</c:v>
                </c:pt>
                <c:pt idx="331">
                  <c:v>4.1087077901294462</c:v>
                </c:pt>
                <c:pt idx="332">
                  <c:v>4.1069998868890094</c:v>
                </c:pt>
                <c:pt idx="333">
                  <c:v>4.1054196448505564</c:v>
                </c:pt>
                <c:pt idx="334">
                  <c:v>4.1039575214624167</c:v>
                </c:pt>
                <c:pt idx="335">
                  <c:v>4.1026046874693565</c:v>
                </c:pt>
                <c:pt idx="336">
                  <c:v>4.1013529735943726</c:v>
                </c:pt>
                <c:pt idx="337">
                  <c:v>4.1001948212059682</c:v>
                </c:pt>
                <c:pt idx="338">
                  <c:v>4.0991232366730017</c:v>
                </c:pt>
                <c:pt idx="339">
                  <c:v>4.0981317491314657</c:v>
                </c:pt>
                <c:pt idx="340">
                  <c:v>4.0972143714081559</c:v>
                </c:pt>
                <c:pt idx="341">
                  <c:v>4.0963655638652572</c:v>
                </c:pt>
                <c:pt idx="342">
                  <c:v>4.0955802009475164</c:v>
                </c:pt>
                <c:pt idx="343">
                  <c:v>4.0948535402299688</c:v>
                </c:pt>
                <c:pt idx="344">
                  <c:v>4.0941811937793293</c:v>
                </c:pt>
                <c:pt idx="345">
                  <c:v>4.0935591016560844</c:v>
                </c:pt>
                <c:pt idx="346">
                  <c:v>4.0929835073972773</c:v>
                </c:pt>
                <c:pt idx="347">
                  <c:v>4.0924509353319305</c:v>
                </c:pt>
                <c:pt idx="348">
                  <c:v>4.0919581695921234</c:v>
                </c:pt>
                <c:pt idx="349">
                  <c:v>4.0915022346929613</c:v>
                </c:pt>
                <c:pt idx="350">
                  <c:v>4.0910803775641815</c:v>
                </c:pt>
                <c:pt idx="351">
                  <c:v>4.0906900509248745</c:v>
                </c:pt>
                <c:pt idx="352">
                  <c:v>4.0903288979009309</c:v>
                </c:pt>
                <c:pt idx="353">
                  <c:v>4.0899947377923187</c:v>
                </c:pt>
                <c:pt idx="354">
                  <c:v>4.0896855529042382</c:v>
                </c:pt>
                <c:pt idx="355">
                  <c:v>4.0893994763626429</c:v>
                </c:pt>
                <c:pt idx="356">
                  <c:v>4.0891347808405314</c:v>
                </c:pt>
                <c:pt idx="357">
                  <c:v>4.0888898681269437</c:v>
                </c:pt>
                <c:pt idx="358">
                  <c:v>4.08866325947566</c:v>
                </c:pt>
                <c:pt idx="359">
                  <c:v>4.0884535866753264</c:v>
                </c:pt>
                <c:pt idx="360">
                  <c:v>4.0882595837870817</c:v>
                </c:pt>
                <c:pt idx="361">
                  <c:v>4.088080079499786</c:v>
                </c:pt>
                <c:pt idx="362">
                  <c:v>4.0879139900566912</c:v>
                </c:pt>
                <c:pt idx="363">
                  <c:v>4.0877603127108344</c:v>
                </c:pt>
                <c:pt idx="364">
                  <c:v>4.0876181196696315</c:v>
                </c:pt>
                <c:pt idx="365">
                  <c:v>4.0874865524921127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2E-2942-9C47-800A57635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787600"/>
        <c:axId val="1395508704"/>
      </c:scatterChart>
      <c:valAx>
        <c:axId val="1394787600"/>
        <c:scaling>
          <c:orientation val="minMax"/>
          <c:max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508704"/>
        <c:crosses val="autoZero"/>
        <c:crossBetween val="midCat"/>
      </c:valAx>
      <c:valAx>
        <c:axId val="1395508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78760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7820225901452761"/>
          <c:y val="0.26951322673314732"/>
          <c:w val="0.13358651440418293"/>
          <c:h val="0.314437325487957"/>
        </c:manualLayout>
      </c:layout>
      <c:overlay val="0"/>
      <c:spPr>
        <a:solidFill>
          <a:schemeClr val="bg1"/>
        </a:solidFill>
        <a:ln>
          <a:solidFill>
            <a:schemeClr val="tx1">
              <a:lumMod val="15000"/>
              <a:lumOff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Dead %</a:t>
            </a:r>
          </a:p>
        </c:rich>
      </c:tx>
      <c:layout>
        <c:manualLayout>
          <c:xMode val="edge"/>
          <c:yMode val="edge"/>
          <c:x val="0.13445730990535368"/>
          <c:y val="0.14742560853226067"/>
        </c:manualLayout>
      </c:layout>
      <c:overlay val="0"/>
      <c:spPr>
        <a:solidFill>
          <a:schemeClr val="bg1"/>
        </a:solidFill>
        <a:ln>
          <a:solidFill>
            <a:schemeClr val="tx1">
              <a:lumMod val="15000"/>
              <a:lumOff val="85000"/>
            </a:schemeClr>
          </a:solidFill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Baseline</c:v>
          </c:tx>
          <c:marker>
            <c:symbol val="none"/>
          </c:marker>
          <c:xVal>
            <c:numRef>
              <c:f>Baseline!$A$9:$A$374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Baseline!$W$9:$W$374</c:f>
              <c:numCache>
                <c:formatCode>0.00E+00</c:formatCode>
                <c:ptCount val="366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4.0000380036991729E-3</c:v>
                </c:pt>
                <c:pt idx="9">
                  <c:v>4.0000849475963739E-3</c:v>
                </c:pt>
                <c:pt idx="10">
                  <c:v>4.0001429347966983E-3</c:v>
                </c:pt>
                <c:pt idx="11">
                  <c:v>4.0002145631240146E-3</c:v>
                </c:pt>
                <c:pt idx="12">
                  <c:v>4.0003030414847837E-3</c:v>
                </c:pt>
                <c:pt idx="13">
                  <c:v>4.0004123335970598E-3</c:v>
                </c:pt>
                <c:pt idx="14">
                  <c:v>4.0005473355172677E-3</c:v>
                </c:pt>
                <c:pt idx="15">
                  <c:v>4.000667152838807E-3</c:v>
                </c:pt>
                <c:pt idx="16">
                  <c:v>4.0008041128236898E-3</c:v>
                </c:pt>
                <c:pt idx="17">
                  <c:v>4.0009596501705139E-3</c:v>
                </c:pt>
                <c:pt idx="18">
                  <c:v>4.001134925943734E-3</c:v>
                </c:pt>
                <c:pt idx="19">
                  <c:v>4.001330619463817E-3</c:v>
                </c:pt>
                <c:pt idx="20">
                  <c:v>4.0015466374415847E-3</c:v>
                </c:pt>
                <c:pt idx="21">
                  <c:v>4.0017817129423608E-3</c:v>
                </c:pt>
                <c:pt idx="22">
                  <c:v>4.0020439005863384E-3</c:v>
                </c:pt>
                <c:pt idx="23">
                  <c:v>4.0023355452192943E-3</c:v>
                </c:pt>
                <c:pt idx="24">
                  <c:v>4.002659205707664E-3</c:v>
                </c:pt>
                <c:pt idx="25">
                  <c:v>4.0030177696305982E-3</c:v>
                </c:pt>
                <c:pt idx="26">
                  <c:v>4.0034146438913754E-3</c:v>
                </c:pt>
                <c:pt idx="27">
                  <c:v>4.0038540585637999E-3</c:v>
                </c:pt>
                <c:pt idx="28">
                  <c:v>4.0043415365048612E-3</c:v>
                </c:pt>
                <c:pt idx="29">
                  <c:v>4.0048820048225334E-3</c:v>
                </c:pt>
                <c:pt idx="30">
                  <c:v>4.0054809977246057E-3</c:v>
                </c:pt>
                <c:pt idx="31">
                  <c:v>4.0061447488959102E-3</c:v>
                </c:pt>
                <c:pt idx="32">
                  <c:v>4.0068802786047842E-3</c:v>
                </c:pt>
                <c:pt idx="33">
                  <c:v>4.0076954564403685E-3</c:v>
                </c:pt>
                <c:pt idx="34">
                  <c:v>4.0085990073177764E-3</c:v>
                </c:pt>
                <c:pt idx="35">
                  <c:v>4.0096004084317427E-3</c:v>
                </c:pt>
                <c:pt idx="36">
                  <c:v>4.010710206084506E-3</c:v>
                </c:pt>
                <c:pt idx="37">
                  <c:v>4.0119401240760093E-3</c:v>
                </c:pt>
                <c:pt idx="38">
                  <c:v>4.0133031757967124E-3</c:v>
                </c:pt>
                <c:pt idx="39">
                  <c:v>4.0148137821219287E-3</c:v>
                </c:pt>
                <c:pt idx="40">
                  <c:v>4.016487902184904E-3</c:v>
                </c:pt>
                <c:pt idx="41">
                  <c:v>4.0183431933763893E-3</c:v>
                </c:pt>
                <c:pt idx="42">
                  <c:v>4.0203992330466627E-3</c:v>
                </c:pt>
                <c:pt idx="43">
                  <c:v>4.0226777176634717E-3</c:v>
                </c:pt>
                <c:pt idx="44">
                  <c:v>4.0252026830961216E-3</c:v>
                </c:pt>
                <c:pt idx="45">
                  <c:v>4.0280007500723188E-3</c:v>
                </c:pt>
                <c:pt idx="46">
                  <c:v>4.0311013992998853E-3</c:v>
                </c:pt>
                <c:pt idx="47">
                  <c:v>4.0345372801209806E-3</c:v>
                </c:pt>
                <c:pt idx="48">
                  <c:v>4.0383445536181653E-3</c:v>
                </c:pt>
                <c:pt idx="49">
                  <c:v>4.0425632636545616E-3</c:v>
                </c:pt>
                <c:pt idx="50">
                  <c:v>4.0472377475757621E-3</c:v>
                </c:pt>
                <c:pt idx="51">
                  <c:v>4.0524170907577763E-3</c:v>
                </c:pt>
                <c:pt idx="52">
                  <c:v>4.0581556291813823E-3</c:v>
                </c:pt>
                <c:pt idx="53">
                  <c:v>4.0645135040926466E-3</c:v>
                </c:pt>
                <c:pt idx="54">
                  <c:v>4.0715572727975215E-3</c:v>
                </c:pt>
                <c:pt idx="55">
                  <c:v>4.0793605803075266E-3</c:v>
                </c:pt>
                <c:pt idx="56">
                  <c:v>4.0880048991042096E-3</c:v>
                </c:pt>
                <c:pt idx="57">
                  <c:v>4.0975803431422906E-3</c:v>
                </c:pt>
                <c:pt idx="58">
                  <c:v>4.1081865625408548E-3</c:v>
                </c:pt>
                <c:pt idx="59">
                  <c:v>4.1199337257955115E-3</c:v>
                </c:pt>
                <c:pt idx="60">
                  <c:v>4.1329435968134867E-3</c:v>
                </c:pt>
                <c:pt idx="61">
                  <c:v>4.1473507146192988E-3</c:v>
                </c:pt>
                <c:pt idx="62">
                  <c:v>4.1633036840477916E-3</c:v>
                </c:pt>
                <c:pt idx="63">
                  <c:v>4.1809665856716192E-3</c:v>
                </c:pt>
                <c:pt idx="64">
                  <c:v>4.2005205133290435E-3</c:v>
                </c:pt>
                <c:pt idx="65">
                  <c:v>4.2221652476135355E-3</c:v>
                </c:pt>
                <c:pt idx="66">
                  <c:v>4.2461210735063532E-3</c:v>
                </c:pt>
                <c:pt idx="67">
                  <c:v>4.2726307498960189E-3</c:v>
                </c:pt>
                <c:pt idx="68">
                  <c:v>4.3019616379511814E-3</c:v>
                </c:pt>
                <c:pt idx="69">
                  <c:v>4.334407994105601E-3</c:v>
                </c:pt>
                <c:pt idx="70">
                  <c:v>4.3702934317960762E-3</c:v>
                </c:pt>
                <c:pt idx="71">
                  <c:v>4.4099735538999721E-3</c:v>
                </c:pt>
                <c:pt idx="72">
                  <c:v>4.453838754934077E-3</c:v>
                </c:pt>
                <c:pt idx="73">
                  <c:v>4.5023171883629082E-3</c:v>
                </c:pt>
                <c:pt idx="74">
                  <c:v>4.555877889686929E-3</c:v>
                </c:pt>
                <c:pt idx="75">
                  <c:v>4.6150340401917254E-3</c:v>
                </c:pt>
                <c:pt idx="76">
                  <c:v>4.6803463491965694E-3</c:v>
                </c:pt>
                <c:pt idx="77">
                  <c:v>4.7524265241792058E-3</c:v>
                </c:pt>
                <c:pt idx="78">
                  <c:v>4.831940788136725E-3</c:v>
                </c:pt>
                <c:pt idx="79">
                  <c:v>4.9196133918612108E-3</c:v>
                </c:pt>
                <c:pt idx="80">
                  <c:v>5.0162300553986249E-3</c:v>
                </c:pt>
                <c:pt idx="81">
                  <c:v>5.1226412578399272E-3</c:v>
                </c:pt>
                <c:pt idx="82">
                  <c:v>5.2397652778710122E-3</c:v>
                </c:pt>
                <c:pt idx="83">
                  <c:v>5.3685908694377053E-3</c:v>
                </c:pt>
                <c:pt idx="84">
                  <c:v>5.5101794378959387E-3</c:v>
                </c:pt>
                <c:pt idx="85">
                  <c:v>5.6656665627689388E-3</c:v>
                </c:pt>
                <c:pt idx="86">
                  <c:v>5.8362626946441964E-3</c:v>
                </c:pt>
                <c:pt idx="87">
                  <c:v>6.0232528370329991E-3</c:v>
                </c:pt>
                <c:pt idx="88">
                  <c:v>6.2279950107270781E-3</c:v>
                </c:pt>
                <c:pt idx="89">
                  <c:v>6.4519172901799943E-3</c:v>
                </c:pt>
                <c:pt idx="90">
                  <c:v>6.6965132008627113E-3</c:v>
                </c:pt>
                <c:pt idx="91">
                  <c:v>6.9633352757292669E-3</c:v>
                </c:pt>
                <c:pt idx="92">
                  <c:v>7.2539865902740827E-3</c:v>
                </c:pt>
                <c:pt idx="93">
                  <c:v>7.5701101313918511E-3</c:v>
                </c:pt>
                <c:pt idx="94">
                  <c:v>7.9133759071503343E-3</c:v>
                </c:pt>
                <c:pt idx="95">
                  <c:v>8.2854657736509876E-3</c:v>
                </c:pt>
                <c:pt idx="96">
                  <c:v>8.6880560412221607E-3</c:v>
                </c:pt>
                <c:pt idx="97">
                  <c:v>9.1227980235740087E-3</c:v>
                </c:pt>
                <c:pt idx="98">
                  <c:v>9.5912968067324387E-3</c:v>
                </c:pt>
                <c:pt idx="99">
                  <c:v>1.0095088634063658E-2</c:v>
                </c:pt>
                <c:pt idx="100">
                  <c:v>1.0635617422086421E-2</c:v>
                </c:pt>
                <c:pt idx="101">
                  <c:v>1.1214211030035998E-2</c:v>
                </c:pt>
                <c:pt idx="102">
                  <c:v>1.1832057994351634E-2</c:v>
                </c:pt>
                <c:pt idx="103">
                  <c:v>1.2490185497466293E-2</c:v>
                </c:pt>
                <c:pt idx="104">
                  <c:v>1.3189439359706772E-2</c:v>
                </c:pt>
                <c:pt idx="105">
                  <c:v>1.3930466817385858E-2</c:v>
                </c:pt>
                <c:pt idx="106">
                  <c:v>1.4713702776421957E-2</c:v>
                </c:pt>
                <c:pt idx="107">
                  <c:v>1.5539360110509921E-2</c:v>
                </c:pt>
                <c:pt idx="108">
                  <c:v>1.6407424412041176E-2</c:v>
                </c:pt>
                <c:pt idx="109">
                  <c:v>1.7317653412970351E-2</c:v>
                </c:pt>
                <c:pt idx="110">
                  <c:v>1.8269581085309905E-2</c:v>
                </c:pt>
                <c:pt idx="111">
                  <c:v>1.9262526222435648E-2</c:v>
                </c:pt>
                <c:pt idx="112">
                  <c:v>2.0295605108540306E-2</c:v>
                </c:pt>
                <c:pt idx="113">
                  <c:v>2.1367747718358542E-2</c:v>
                </c:pt>
                <c:pt idx="114">
                  <c:v>2.2477716763495109E-2</c:v>
                </c:pt>
                <c:pt idx="115">
                  <c:v>2.3624128821926035E-2</c:v>
                </c:pt>
                <c:pt idx="116">
                  <c:v>2.480547675550631E-2</c:v>
                </c:pt>
                <c:pt idx="117">
                  <c:v>2.6020152634235669E-2</c:v>
                </c:pt>
                <c:pt idx="118">
                  <c:v>2.7266470439589227E-2</c:v>
                </c:pt>
                <c:pt idx="119">
                  <c:v>2.8542687903867148E-2</c:v>
                </c:pt>
                <c:pt idx="120">
                  <c:v>2.9847026948384675E-2</c:v>
                </c:pt>
                <c:pt idx="121">
                  <c:v>3.1177692300420796E-2</c:v>
                </c:pt>
                <c:pt idx="122">
                  <c:v>3.253288798800745E-2</c:v>
                </c:pt>
                <c:pt idx="123">
                  <c:v>3.3910831525244406E-2</c:v>
                </c:pt>
                <c:pt idx="124">
                  <c:v>3.5309765703135987E-2</c:v>
                </c:pt>
                <c:pt idx="125">
                  <c:v>3.6727967988225904E-2</c:v>
                </c:pt>
                <c:pt idx="126">
                  <c:v>3.8163757601668014E-2</c:v>
                </c:pt>
                <c:pt idx="127">
                  <c:v>3.9615500404502582E-2</c:v>
                </c:pt>
                <c:pt idx="128">
                  <c:v>4.108161175169954E-2</c:v>
                </c:pt>
                <c:pt idx="129">
                  <c:v>4.2560557499716045E-2</c:v>
                </c:pt>
                <c:pt idx="130">
                  <c:v>4.4050853362112383E-2</c:v>
                </c:pt>
                <c:pt idx="131">
                  <c:v>4.5551062807595133E-2</c:v>
                </c:pt>
                <c:pt idx="132">
                  <c:v>4.7059793687111634E-2</c:v>
                </c:pt>
                <c:pt idx="133">
                  <c:v>4.8575693763530062E-2</c:v>
                </c:pt>
                <c:pt idx="134">
                  <c:v>5.0097445300973625E-2</c:v>
                </c:pt>
                <c:pt idx="135">
                  <c:v>5.1623758852696211E-2</c:v>
                </c:pt>
                <c:pt idx="136">
                  <c:v>5.3153366367848148E-2</c:v>
                </c:pt>
                <c:pt idx="137">
                  <c:v>5.4685013719658171E-2</c:v>
                </c:pt>
                <c:pt idx="138">
                  <c:v>5.6217452741271295E-2</c:v>
                </c:pt>
                <c:pt idx="139">
                  <c:v>5.7749432841356474E-2</c:v>
                </c:pt>
                <c:pt idx="140">
                  <c:v>5.9279692260087016E-2</c:v>
                </c:pt>
                <c:pt idx="141">
                  <c:v>6.0806949017547893E-2</c:v>
                </c:pt>
                <c:pt idx="142">
                  <c:v>6.2329891601294346E-2</c:v>
                </c:pt>
                <c:pt idx="143">
                  <c:v>6.3847169437883489E-2</c:v>
                </c:pt>
                <c:pt idx="144">
                  <c:v>6.5357383194904445E-2</c:v>
                </c:pt>
                <c:pt idx="145">
                  <c:v>6.685907496549208E-2</c:v>
                </c:pt>
                <c:pt idx="146">
                  <c:v>6.835071839666873E-2</c:v>
                </c:pt>
                <c:pt idx="147">
                  <c:v>6.9830708836225941E-2</c:v>
                </c:pt>
                <c:pt idx="148">
                  <c:v>7.1297353590303217E-2</c:v>
                </c:pt>
                <c:pt idx="149">
                  <c:v>7.274886240534488E-2</c:v>
                </c:pt>
                <c:pt idx="150">
                  <c:v>7.4183338313598135E-2</c:v>
                </c:pt>
                <c:pt idx="151">
                  <c:v>7.5598769010483777E-2</c:v>
                </c:pt>
                <c:pt idx="152">
                  <c:v>7.6993018964518697E-2</c:v>
                </c:pt>
                <c:pt idx="153">
                  <c:v>7.8363822495201824E-2</c:v>
                </c:pt>
                <c:pt idx="154">
                  <c:v>7.9708778090221186E-2</c:v>
                </c:pt>
                <c:pt idx="155">
                  <c:v>8.1025344268896779E-2</c:v>
                </c:pt>
                <c:pt idx="156">
                  <c:v>8.2310837331823442E-2</c:v>
                </c:pt>
                <c:pt idx="157">
                  <c:v>8.3562431364579845E-2</c:v>
                </c:pt>
                <c:pt idx="158">
                  <c:v>8.4777160882938074E-2</c:v>
                </c:pt>
                <c:pt idx="159">
                  <c:v>8.595192651459975E-2</c:v>
                </c:pt>
                <c:pt idx="160">
                  <c:v>8.7083504104129322E-2</c:v>
                </c:pt>
                <c:pt idx="161">
                  <c:v>8.816855759940162E-2</c:v>
                </c:pt>
                <c:pt idx="162">
                  <c:v>8.9203656025737738E-2</c:v>
                </c:pt>
                <c:pt idx="163">
                  <c:v>9.0185294774887709E-2</c:v>
                </c:pt>
                <c:pt idx="164">
                  <c:v>9.1109921328270463E-2</c:v>
                </c:pt>
                <c:pt idx="165">
                  <c:v>9.1973965397326329E-2</c:v>
                </c:pt>
                <c:pt idx="166">
                  <c:v>9.2773873300699597E-2</c:v>
                </c:pt>
                <c:pt idx="167">
                  <c:v>9.350614621315001E-2</c:v>
                </c:pt>
                <c:pt idx="168">
                  <c:v>9.4167381722351395E-2</c:v>
                </c:pt>
                <c:pt idx="169">
                  <c:v>9.4754317927509241E-2</c:v>
                </c:pt>
                <c:pt idx="170">
                  <c:v>9.526387912062112E-2</c:v>
                </c:pt>
                <c:pt idx="171">
                  <c:v>9.5693221921075947E-2</c:v>
                </c:pt>
                <c:pt idx="172">
                  <c:v>9.6039780601061331E-2</c:v>
                </c:pt>
                <c:pt idx="173">
                  <c:v>9.6301310255543698E-2</c:v>
                </c:pt>
                <c:pt idx="174">
                  <c:v>9.6475926446394841E-2</c:v>
                </c:pt>
                <c:pt idx="175">
                  <c:v>9.6562139991819604E-2</c:v>
                </c:pt>
                <c:pt idx="176">
                  <c:v>9.6558885681403833E-2</c:v>
                </c:pt>
                <c:pt idx="177">
                  <c:v>9.6465543870967174E-2</c:v>
                </c:pt>
                <c:pt idx="178">
                  <c:v>9.6281954142595286E-2</c:v>
                </c:pt>
                <c:pt idx="179">
                  <c:v>9.6008420492431523E-2</c:v>
                </c:pt>
                <c:pt idx="180">
                  <c:v>9.5645707817584871E-2</c:v>
                </c:pt>
                <c:pt idx="181">
                  <c:v>9.5195029797188316E-2</c:v>
                </c:pt>
                <c:pt idx="182">
                  <c:v>9.4658028583340451E-2</c:v>
                </c:pt>
                <c:pt idx="183">
                  <c:v>9.4036747017360409E-2</c:v>
                </c:pt>
                <c:pt idx="184">
                  <c:v>9.3333594348528059E-2</c:v>
                </c:pt>
                <c:pt idx="185">
                  <c:v>9.2551306641650843E-2</c:v>
                </c:pt>
                <c:pt idx="186">
                  <c:v>9.169290320540148E-2</c:v>
                </c:pt>
                <c:pt idx="187">
                  <c:v>9.0761640449093545E-2</c:v>
                </c:pt>
                <c:pt idx="188">
                  <c:v>8.9760964580438765E-2</c:v>
                </c:pt>
                <c:pt idx="189">
                  <c:v>8.8694464495270547E-2</c:v>
                </c:pt>
                <c:pt idx="190">
                  <c:v>8.7565826091401636E-2</c:v>
                </c:pt>
                <c:pt idx="191">
                  <c:v>8.6378789075427523E-2</c:v>
                </c:pt>
                <c:pt idx="192">
                  <c:v>8.5137107138088947E-2</c:v>
                </c:pt>
                <c:pt idx="193">
                  <c:v>8.3844512165769366E-2</c:v>
                </c:pt>
                <c:pt idx="194">
                  <c:v>8.2504682946688071E-2</c:v>
                </c:pt>
                <c:pt idx="195">
                  <c:v>8.1121218632005124E-2</c:v>
                </c:pt>
                <c:pt idx="196">
                  <c:v>7.9697617033209406E-2</c:v>
                </c:pt>
                <c:pt idx="197">
                  <c:v>7.8237257683700989E-2</c:v>
                </c:pt>
                <c:pt idx="198">
                  <c:v>7.6743389467499409E-2</c:v>
                </c:pt>
                <c:pt idx="199">
                  <c:v>7.5219122522271212E-2</c:v>
                </c:pt>
                <c:pt idx="200">
                  <c:v>7.3667424056258271E-2</c:v>
                </c:pt>
                <c:pt idx="201">
                  <c:v>7.2091117676758146E-2</c:v>
                </c:pt>
                <c:pt idx="202">
                  <c:v>7.0492885808220981E-2</c:v>
                </c:pt>
                <c:pt idx="203">
                  <c:v>6.8875274776954251E-2</c:v>
                </c:pt>
                <c:pt idx="204">
                  <c:v>6.7240702152860848E-2</c:v>
                </c:pt>
                <c:pt idx="205">
                  <c:v>6.559146596262555E-2</c:v>
                </c:pt>
                <c:pt idx="206">
                  <c:v>6.3929755419600817E-2</c:v>
                </c:pt>
                <c:pt idx="207">
                  <c:v>6.2257662849973819E-2</c:v>
                </c:pt>
                <c:pt idx="208">
                  <c:v>6.0577196529694899E-2</c:v>
                </c:pt>
                <c:pt idx="209">
                  <c:v>5.8890294179646183E-2</c:v>
                </c:pt>
                <c:pt idx="210">
                  <c:v>5.7198836895608909E-2</c:v>
                </c:pt>
                <c:pt idx="211">
                  <c:v>5.5504663313158439E-2</c:v>
                </c:pt>
                <c:pt idx="212">
                  <c:v>5.3809583824473081E-2</c:v>
                </c:pt>
                <c:pt idx="213">
                  <c:v>5.2115394673339421E-2</c:v>
                </c:pt>
                <c:pt idx="214">
                  <c:v>5.0423891755844261E-2</c:v>
                </c:pt>
                <c:pt idx="215">
                  <c:v>4.8736883947162385E-2</c:v>
                </c:pt>
                <c:pt idx="216">
                  <c:v>4.7056205759605216E-2</c:v>
                </c:pt>
                <c:pt idx="217">
                  <c:v>4.5383729114212554E-2</c:v>
                </c:pt>
                <c:pt idx="218">
                  <c:v>4.3721373978631406E-2</c:v>
                </c:pt>
                <c:pt idx="219">
                  <c:v>4.2071117589392137E-2</c:v>
                </c:pt>
                <c:pt idx="220">
                  <c:v>4.0435001939237936E-2</c:v>
                </c:pt>
                <c:pt idx="221">
                  <c:v>3.8815139172986346E-2</c:v>
                </c:pt>
                <c:pt idx="222">
                  <c:v>3.7213714502565914E-2</c:v>
                </c:pt>
                <c:pt idx="223">
                  <c:v>3.5632986228429656E-2</c:v>
                </c:pt>
                <c:pt idx="224">
                  <c:v>3.4075282446513366E-2</c:v>
                </c:pt>
                <c:pt idx="225">
                  <c:v>3.2542994034033899E-2</c:v>
                </c:pt>
                <c:pt idx="226">
                  <c:v>3.1038563550786075E-2</c:v>
                </c:pt>
                <c:pt idx="227">
                  <c:v>2.9564469771919386E-2</c:v>
                </c:pt>
                <c:pt idx="228">
                  <c:v>2.8123207688872699E-2</c:v>
                </c:pt>
                <c:pt idx="229">
                  <c:v>2.671726398014802E-2</c:v>
                </c:pt>
                <c:pt idx="230">
                  <c:v>2.5349088162022339E-2</c:v>
                </c:pt>
                <c:pt idx="231">
                  <c:v>2.402105987516619E-2</c:v>
                </c:pt>
                <c:pt idx="232">
                  <c:v>2.2735453034450015E-2</c:v>
                </c:pt>
                <c:pt idx="233">
                  <c:v>2.149439784763375E-2</c:v>
                </c:pt>
                <c:pt idx="234">
                  <c:v>2.0299841970104232E-2</c:v>
                </c:pt>
                <c:pt idx="235">
                  <c:v>1.9153512279438453E-2</c:v>
                </c:pt>
                <c:pt idx="236">
                  <c:v>1.8056878896559804E-2</c:v>
                </c:pt>
                <c:pt idx="237">
                  <c:v>1.7011123123973494E-2</c:v>
                </c:pt>
                <c:pt idx="238">
                  <c:v>1.6017110897837021E-2</c:v>
                </c:pt>
                <c:pt idx="239">
                  <c:v>1.5075373152657423E-2</c:v>
                </c:pt>
                <c:pt idx="240">
                  <c:v>1.4186094182442065E-2</c:v>
                </c:pt>
                <c:pt idx="241">
                  <c:v>1.3349108671928201E-2</c:v>
                </c:pt>
                <c:pt idx="242">
                  <c:v>1.2563907600475386E-2</c:v>
                </c:pt>
                <c:pt idx="243">
                  <c:v>1.1829652732093337E-2</c:v>
                </c:pt>
                <c:pt idx="244">
                  <c:v>1.1145198943210449E-2</c:v>
                </c:pt>
                <c:pt idx="245">
                  <c:v>1.0509123246677453E-2</c:v>
                </c:pt>
                <c:pt idx="246">
                  <c:v>9.9197590782624939E-3</c:v>
                </c:pt>
                <c:pt idx="247">
                  <c:v>9.3752342394327198E-3</c:v>
                </c:pt>
                <c:pt idx="248">
                  <c:v>8.8735108418087991E-3</c:v>
                </c:pt>
                <c:pt idx="249">
                  <c:v>8.4124256649708191E-3</c:v>
                </c:pt>
                <c:pt idx="250">
                  <c:v>7.989729500240822E-3</c:v>
                </c:pt>
                <c:pt idx="251">
                  <c:v>7.603124282034579E-3</c:v>
                </c:pt>
                <c:pt idx="252">
                  <c:v>7.2502970764523784E-3</c:v>
                </c:pt>
                <c:pt idx="253">
                  <c:v>6.9289502766002606E-3</c:v>
                </c:pt>
                <c:pt idx="254">
                  <c:v>6.6368276226701529E-3</c:v>
                </c:pt>
                <c:pt idx="255">
                  <c:v>6.371735904927749E-3</c:v>
                </c:pt>
                <c:pt idx="256">
                  <c:v>6.1315624086763568E-3</c:v>
                </c:pt>
                <c:pt idx="257">
                  <c:v>5.9142883170552225E-3</c:v>
                </c:pt>
                <c:pt idx="258">
                  <c:v>5.7179984000978326E-3</c:v>
                </c:pt>
                <c:pt idx="259">
                  <c:v>5.5408873902428862E-3</c:v>
                </c:pt>
                <c:pt idx="260">
                  <c:v>5.3812634810897E-3</c:v>
                </c:pt>
                <c:pt idx="261">
                  <c:v>5.2375493943220266E-3</c:v>
                </c:pt>
                <c:pt idx="262">
                  <c:v>5.108281446246251E-3</c:v>
                </c:pt>
                <c:pt idx="263">
                  <c:v>4.9921070167052405E-3</c:v>
                </c:pt>
                <c:pt idx="264">
                  <c:v>4.8877807847990578E-3</c:v>
                </c:pt>
                <c:pt idx="265">
                  <c:v>4.794160052423879E-3</c:v>
                </c:pt>
                <c:pt idx="266">
                  <c:v>4.7101994316540944E-3</c:v>
                </c:pt>
                <c:pt idx="267">
                  <c:v>4.634945128006991E-3</c:v>
                </c:pt>
                <c:pt idx="268">
                  <c:v>4.5675290103821013E-3</c:v>
                </c:pt>
                <c:pt idx="269">
                  <c:v>4.5071626210249696E-3</c:v>
                </c:pt>
                <c:pt idx="270">
                  <c:v>4.4531312457647626E-3</c:v>
                </c:pt>
                <c:pt idx="271">
                  <c:v>4.40478813616948E-3</c:v>
                </c:pt>
                <c:pt idx="272">
                  <c:v>4.3615489510375203E-3</c:v>
                </c:pt>
                <c:pt idx="273">
                  <c:v>4.322886464505603E-3</c:v>
                </c:pt>
                <c:pt idx="274">
                  <c:v>4.2883255716142056E-3</c:v>
                </c:pt>
                <c:pt idx="275">
                  <c:v>4.2574386089916918E-3</c:v>
                </c:pt>
                <c:pt idx="276">
                  <c:v>4.229840997952543E-3</c:v>
                </c:pt>
                <c:pt idx="277">
                  <c:v>4.205187209328041E-3</c:v>
                </c:pt>
                <c:pt idx="278">
                  <c:v>4.1831670433569706E-3</c:v>
                </c:pt>
                <c:pt idx="279">
                  <c:v>4.1635022136118881E-3</c:v>
                </c:pt>
                <c:pt idx="280">
                  <c:v>4.1459432209051293E-3</c:v>
                </c:pt>
                <c:pt idx="281">
                  <c:v>4.1302665011448388E-3</c:v>
                </c:pt>
                <c:pt idx="282">
                  <c:v>4.116271829966882E-3</c:v>
                </c:pt>
                <c:pt idx="283">
                  <c:v>4.1037799664639741E-3</c:v>
                </c:pt>
                <c:pt idx="284">
                  <c:v>4.092630518315904E-3</c:v>
                </c:pt>
                <c:pt idx="285">
                  <c:v>4.0826800109651029E-3</c:v>
                </c:pt>
                <c:pt idx="286">
                  <c:v>4.0738001440807567E-3</c:v>
                </c:pt>
                <c:pt idx="287">
                  <c:v>4.0658762193305394E-3</c:v>
                </c:pt>
                <c:pt idx="288">
                  <c:v>4.0588057243689576E-3</c:v>
                </c:pt>
                <c:pt idx="289">
                  <c:v>4.0524970589064617E-3</c:v>
                </c:pt>
                <c:pt idx="290">
                  <c:v>4.0468683897064289E-3</c:v>
                </c:pt>
                <c:pt idx="291">
                  <c:v>4.0418466223400042E-3</c:v>
                </c:pt>
                <c:pt idx="292">
                  <c:v>4.0373664784925673E-3</c:v>
                </c:pt>
                <c:pt idx="293">
                  <c:v>4.0333696685426364E-3</c:v>
                </c:pt>
                <c:pt idx="294">
                  <c:v>4.0298041500195225E-3</c:v>
                </c:pt>
                <c:pt idx="295">
                  <c:v>4.0266234633785708E-3</c:v>
                </c:pt>
                <c:pt idx="296">
                  <c:v>4.0237861373132585E-3</c:v>
                </c:pt>
                <c:pt idx="297">
                  <c:v>4.0212551565476009E-3</c:v>
                </c:pt>
                <c:pt idx="298">
                  <c:v>4.0189974857223077E-3</c:v>
                </c:pt>
                <c:pt idx="299">
                  <c:v>4.0169836436040217E-3</c:v>
                </c:pt>
                <c:pt idx="300">
                  <c:v>4.0151873224110778E-3</c:v>
                </c:pt>
                <c:pt idx="301">
                  <c:v>4.0135850475649772E-3</c:v>
                </c:pt>
                <c:pt idx="302">
                  <c:v>4.0121558736458656E-3</c:v>
                </c:pt>
                <c:pt idx="303">
                  <c:v>4.0108811127561751E-3</c:v>
                </c:pt>
                <c:pt idx="304">
                  <c:v>4.009744091883715E-3</c:v>
                </c:pt>
                <c:pt idx="305">
                  <c:v>4.0087299362035079E-3</c:v>
                </c:pt>
                <c:pt idx="306">
                  <c:v>4.0078253755743446E-3</c:v>
                </c:pt>
                <c:pt idx="307">
                  <c:v>4.0070185717703188E-3</c:v>
                </c:pt>
                <c:pt idx="308">
                  <c:v>4.0062989642428021E-3</c:v>
                </c:pt>
                <c:pt idx="309">
                  <c:v>4.0056571324406784E-3</c:v>
                </c:pt>
                <c:pt idx="310">
                  <c:v>4.0050846729220071E-3</c:v>
                </c:pt>
                <c:pt idx="311">
                  <c:v>4.004574089677122E-3</c:v>
                </c:pt>
                <c:pt idx="312">
                  <c:v>4.0041186962505885E-3</c:v>
                </c:pt>
                <c:pt idx="313">
                  <c:v>4.0037125283980905E-3</c:v>
                </c:pt>
                <c:pt idx="314">
                  <c:v>4.0033502661487681E-3</c:v>
                </c:pt>
                <c:pt idx="315">
                  <c:v>4.003027164264184E-3</c:v>
                </c:pt>
                <c:pt idx="316">
                  <c:v>4.0027389901923149E-3</c:v>
                </c:pt>
                <c:pt idx="317">
                  <c:v>4.0024819687103355E-3</c:v>
                </c:pt>
                <c:pt idx="318">
                  <c:v>4.0022527325380515E-3</c:v>
                </c:pt>
                <c:pt idx="319">
                  <c:v>4.0020482782781915E-3</c:v>
                </c:pt>
                <c:pt idx="320">
                  <c:v>4.001865927111479E-3</c:v>
                </c:pt>
                <c:pt idx="321">
                  <c:v>4.0017032897332666E-3</c:v>
                </c:pt>
                <c:pt idx="322">
                  <c:v>4.0015582350751795E-3</c:v>
                </c:pt>
                <c:pt idx="323">
                  <c:v>4.0014288624038519E-3</c:v>
                </c:pt>
                <c:pt idx="324">
                  <c:v>4.0013134764322637E-3</c:v>
                </c:pt>
                <c:pt idx="325">
                  <c:v>4.0012105651191388E-3</c:v>
                </c:pt>
                <c:pt idx="326">
                  <c:v>4.0011187798660672E-3</c:v>
                </c:pt>
                <c:pt idx="327">
                  <c:v>4.0010369178538896E-3</c:v>
                </c:pt>
                <c:pt idx="328">
                  <c:v>4.0009639062871579E-3</c:v>
                </c:pt>
                <c:pt idx="329">
                  <c:v>4.0008987883409829E-3</c:v>
                </c:pt>
                <c:pt idx="330">
                  <c:v>4.0008407106262179E-3</c:v>
                </c:pt>
                <c:pt idx="331">
                  <c:v>4.0007889120091964E-3</c:v>
                </c:pt>
                <c:pt idx="332">
                  <c:v>4.0007427136395527E-3</c:v>
                </c:pt>
                <c:pt idx="333">
                  <c:v>4.0007015100557656E-3</c:v>
                </c:pt>
                <c:pt idx="334">
                  <c:v>4.0006647612520199E-3</c:v>
                </c:pt>
                <c:pt idx="335">
                  <c:v>4.0006319856024713E-3</c:v>
                </c:pt>
                <c:pt idx="336">
                  <c:v>4.0006027535501735E-3</c:v>
                </c:pt>
                <c:pt idx="337">
                  <c:v>4.0005766819782487E-3</c:v>
                </c:pt>
                <c:pt idx="338">
                  <c:v>4.0005534291895177E-3</c:v>
                </c:pt>
                <c:pt idx="339">
                  <c:v>4.0005326904286771E-3</c:v>
                </c:pt>
                <c:pt idx="340">
                  <c:v>4.0005141938886596E-3</c:v>
                </c:pt>
                <c:pt idx="341">
                  <c:v>4.0004976971484956E-3</c:v>
                </c:pt>
                <c:pt idx="342">
                  <c:v>4.0004829839965358E-3</c:v>
                </c:pt>
                <c:pt idx="343">
                  <c:v>4.0004698615968403E-3</c:v>
                </c:pt>
                <c:pt idx="344">
                  <c:v>4.000458157961964E-3</c:v>
                </c:pt>
                <c:pt idx="345">
                  <c:v>4.0004477196990936E-3</c:v>
                </c:pt>
                <c:pt idx="346">
                  <c:v>4.0004384099995502E-3</c:v>
                </c:pt>
                <c:pt idx="347">
                  <c:v>4.0004301068459099E-3</c:v>
                </c:pt>
                <c:pt idx="348">
                  <c:v>4.0004227014129277E-3</c:v>
                </c:pt>
                <c:pt idx="349">
                  <c:v>4.0004160966411167E-3</c:v>
                </c:pt>
                <c:pt idx="350">
                  <c:v>4.0004102059647802E-3</c:v>
                </c:pt>
                <c:pt idx="351">
                  <c:v>4.0004049521774549E-3</c:v>
                </c:pt>
                <c:pt idx="352">
                  <c:v>4.0004002664200478E-3</c:v>
                </c:pt>
                <c:pt idx="353">
                  <c:v>4.0003960872783042E-3</c:v>
                </c:pt>
                <c:pt idx="354">
                  <c:v>4.000392359977901E-3</c:v>
                </c:pt>
                <c:pt idx="355">
                  <c:v>4.000389035666691E-3</c:v>
                </c:pt>
                <c:pt idx="356">
                  <c:v>4.0003860707741659E-3</c:v>
                </c:pt>
                <c:pt idx="357">
                  <c:v>4.0003834264406828E-3</c:v>
                </c:pt>
                <c:pt idx="358">
                  <c:v>4.0003810680079568E-3</c:v>
                </c:pt>
                <c:pt idx="359">
                  <c:v>4.0003789645649164E-3</c:v>
                </c:pt>
                <c:pt idx="360">
                  <c:v>4.0003770885424922E-3</c:v>
                </c:pt>
                <c:pt idx="361">
                  <c:v>4.000375415352378E-3</c:v>
                </c:pt>
                <c:pt idx="362">
                  <c:v>4.0003739230646774E-3</c:v>
                </c:pt>
                <c:pt idx="363">
                  <c:v>4.0003725921205395E-3</c:v>
                </c:pt>
                <c:pt idx="364">
                  <c:v>4.0003714050757169E-3</c:v>
                </c:pt>
                <c:pt idx="365">
                  <c:v>4.0003703463721068E-3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59-6347-9A14-F3A60DE46703}"/>
            </c:ext>
          </c:extLst>
        </c:ser>
        <c:ser>
          <c:idx val="0"/>
          <c:order val="1"/>
          <c:tx>
            <c:v>Slower</c:v>
          </c:tx>
          <c:marker>
            <c:symbol val="none"/>
          </c:marker>
          <c:xVal>
            <c:numRef>
              <c:f>Slower!$A$9:$A$374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Slower!$W$9:$W$374</c:f>
              <c:numCache>
                <c:formatCode>0.00E+00</c:formatCode>
                <c:ptCount val="366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4.000036103516352E-3</c:v>
                </c:pt>
                <c:pt idx="9">
                  <c:v>4.0000802755634883E-3</c:v>
                </c:pt>
                <c:pt idx="10">
                  <c:v>4.0001343192928264E-3</c:v>
                </c:pt>
                <c:pt idx="11">
                  <c:v>4.0002004408082048E-3</c:v>
                </c:pt>
                <c:pt idx="12">
                  <c:v>4.0002813392068584E-3</c:v>
                </c:pt>
                <c:pt idx="13">
                  <c:v>4.0003803167364613E-3</c:v>
                </c:pt>
                <c:pt idx="14">
                  <c:v>4.0005014135607976E-3</c:v>
                </c:pt>
                <c:pt idx="15">
                  <c:v>4.0006054021382367E-3</c:v>
                </c:pt>
                <c:pt idx="16">
                  <c:v>4.0007227583875602E-3</c:v>
                </c:pt>
                <c:pt idx="17">
                  <c:v>4.0008542635189921E-3</c:v>
                </c:pt>
                <c:pt idx="18">
                  <c:v>4.0010003803031711E-3</c:v>
                </c:pt>
                <c:pt idx="19">
                  <c:v>4.001161071742582E-3</c:v>
                </c:pt>
                <c:pt idx="20">
                  <c:v>4.0013355546091025E-3</c:v>
                </c:pt>
                <c:pt idx="21">
                  <c:v>4.0015219677917557E-3</c:v>
                </c:pt>
                <c:pt idx="22">
                  <c:v>4.0017268005188766E-3</c:v>
                </c:pt>
                <c:pt idx="23">
                  <c:v>4.0019511816133408E-3</c:v>
                </c:pt>
                <c:pt idx="24">
                  <c:v>4.0021963175555873E-3</c:v>
                </c:pt>
                <c:pt idx="25">
                  <c:v>4.0024635809944075E-3</c:v>
                </c:pt>
                <c:pt idx="26">
                  <c:v>4.0027546595530353E-3</c:v>
                </c:pt>
                <c:pt idx="27">
                  <c:v>4.003071792955574E-3</c:v>
                </c:pt>
                <c:pt idx="28">
                  <c:v>4.0034181372395313E-3</c:v>
                </c:pt>
                <c:pt idx="29">
                  <c:v>4.0037961035212406E-3</c:v>
                </c:pt>
                <c:pt idx="30">
                  <c:v>4.0042083893741202E-3</c:v>
                </c:pt>
                <c:pt idx="31">
                  <c:v>4.0046580254649881E-3</c:v>
                </c:pt>
                <c:pt idx="32">
                  <c:v>4.005148412827543E-3</c:v>
                </c:pt>
                <c:pt idx="33">
                  <c:v>4.0056833352081749E-3</c:v>
                </c:pt>
                <c:pt idx="34">
                  <c:v>4.0062669211804814E-3</c:v>
                </c:pt>
                <c:pt idx="35">
                  <c:v>4.0069035164142404E-3</c:v>
                </c:pt>
                <c:pt idx="36">
                  <c:v>4.0075978985880953E-3</c:v>
                </c:pt>
                <c:pt idx="37">
                  <c:v>4.0083553098539827E-3</c:v>
                </c:pt>
                <c:pt idx="38">
                  <c:v>4.0091814861241111E-3</c:v>
                </c:pt>
                <c:pt idx="39">
                  <c:v>4.0100826845612773E-3</c:v>
                </c:pt>
                <c:pt idx="40">
                  <c:v>4.0110657144386847E-3</c:v>
                </c:pt>
                <c:pt idx="41">
                  <c:v>4.0121379833413526E-3</c:v>
                </c:pt>
                <c:pt idx="42">
                  <c:v>4.013307582203066E-3</c:v>
                </c:pt>
                <c:pt idx="43">
                  <c:v>4.0145833412989201E-3</c:v>
                </c:pt>
                <c:pt idx="44">
                  <c:v>4.0159748914630877E-3</c:v>
                </c:pt>
                <c:pt idx="45">
                  <c:v>4.0174927324027609E-3</c:v>
                </c:pt>
                <c:pt idx="46">
                  <c:v>4.0191483100869771E-3</c:v>
                </c:pt>
                <c:pt idx="47">
                  <c:v>4.0209541044752281E-3</c:v>
                </c:pt>
                <c:pt idx="48">
                  <c:v>4.0229237264582706E-3</c:v>
                </c:pt>
                <c:pt idx="49">
                  <c:v>4.0250720173812338E-3</c:v>
                </c:pt>
                <c:pt idx="50">
                  <c:v>4.0274151582003351E-3</c:v>
                </c:pt>
                <c:pt idx="51">
                  <c:v>4.0299707892392095E-3</c:v>
                </c:pt>
                <c:pt idx="52">
                  <c:v>4.0327581413068733E-3</c:v>
                </c:pt>
                <c:pt idx="53">
                  <c:v>4.0357981786625623E-3</c:v>
                </c:pt>
                <c:pt idx="54">
                  <c:v>4.039113754135769E-3</c:v>
                </c:pt>
                <c:pt idx="55">
                  <c:v>4.0427297770233815E-3</c:v>
                </c:pt>
                <c:pt idx="56">
                  <c:v>4.0466733959994847E-3</c:v>
                </c:pt>
                <c:pt idx="57">
                  <c:v>4.0509741981902218E-3</c:v>
                </c:pt>
                <c:pt idx="58">
                  <c:v>4.0556644255976722E-3</c:v>
                </c:pt>
                <c:pt idx="59">
                  <c:v>4.0607792101416702E-3</c:v>
                </c:pt>
                <c:pt idx="60">
                  <c:v>4.0663568287487963E-3</c:v>
                </c:pt>
                <c:pt idx="61">
                  <c:v>4.0724389801552394E-3</c:v>
                </c:pt>
                <c:pt idx="62">
                  <c:v>4.0790710853033174E-3</c:v>
                </c:pt>
                <c:pt idx="63">
                  <c:v>4.0863026131120117E-3</c:v>
                </c:pt>
                <c:pt idx="64">
                  <c:v>4.0941874335181112E-3</c:v>
                </c:pt>
                <c:pt idx="65">
                  <c:v>4.1027841998126958E-3</c:v>
                </c:pt>
                <c:pt idx="66">
                  <c:v>4.1121567624339559E-3</c:v>
                </c:pt>
                <c:pt idx="67">
                  <c:v>4.1223746164988423E-3</c:v>
                </c:pt>
                <c:pt idx="68">
                  <c:v>4.1335133854480365E-3</c:v>
                </c:pt>
                <c:pt idx="69">
                  <c:v>4.1456553432322029E-3</c:v>
                </c:pt>
                <c:pt idx="70">
                  <c:v>4.158889977548842E-3</c:v>
                </c:pt>
                <c:pt idx="71">
                  <c:v>4.1733145967001641E-3</c:v>
                </c:pt>
                <c:pt idx="72">
                  <c:v>4.1890349826763842E-3</c:v>
                </c:pt>
                <c:pt idx="73">
                  <c:v>4.2061660930662534E-3</c:v>
                </c:pt>
                <c:pt idx="74">
                  <c:v>4.2248328143505822E-3</c:v>
                </c:pt>
                <c:pt idx="75">
                  <c:v>4.2451707690375927E-3</c:v>
                </c:pt>
                <c:pt idx="76">
                  <c:v>4.2673271789505736E-3</c:v>
                </c:pt>
                <c:pt idx="77">
                  <c:v>4.2914617867528893E-3</c:v>
                </c:pt>
                <c:pt idx="78">
                  <c:v>4.3177478374823207E-3</c:v>
                </c:pt>
                <c:pt idx="79">
                  <c:v>4.3463731214463111E-3</c:v>
                </c:pt>
                <c:pt idx="80">
                  <c:v>4.3775410792860877E-3</c:v>
                </c:pt>
                <c:pt idx="81">
                  <c:v>4.4114719693301172E-3</c:v>
                </c:pt>
                <c:pt idx="82">
                  <c:v>4.4484040965012024E-3</c:v>
                </c:pt>
                <c:pt idx="83">
                  <c:v>4.4885951009928727E-3</c:v>
                </c:pt>
                <c:pt idx="84">
                  <c:v>4.5323233036604488E-3</c:v>
                </c:pt>
                <c:pt idx="85">
                  <c:v>4.5798891035535678E-3</c:v>
                </c:pt>
                <c:pt idx="86">
                  <c:v>4.6316164212193856E-3</c:v>
                </c:pt>
                <c:pt idx="87">
                  <c:v>4.6878541793041783E-3</c:v>
                </c:pt>
                <c:pt idx="88">
                  <c:v>4.7489778095432872E-3</c:v>
                </c:pt>
                <c:pt idx="89">
                  <c:v>4.815390772437143E-3</c:v>
                </c:pt>
                <c:pt idx="90">
                  <c:v>4.8875260727434039E-3</c:v>
                </c:pt>
                <c:pt idx="91">
                  <c:v>4.9658477503632141E-3</c:v>
                </c:pt>
                <c:pt idx="92">
                  <c:v>5.0508523222704185E-3</c:v>
                </c:pt>
                <c:pt idx="93">
                  <c:v>5.1430701468386207E-3</c:v>
                </c:pt>
                <c:pt idx="94">
                  <c:v>5.2430666773114042E-3</c:v>
                </c:pt>
                <c:pt idx="95">
                  <c:v>5.3514435662946388E-3</c:v>
                </c:pt>
                <c:pt idx="96">
                  <c:v>5.4688395781325397E-3</c:v>
                </c:pt>
                <c:pt idx="97">
                  <c:v>5.5959312609942385E-3</c:v>
                </c:pt>
                <c:pt idx="98">
                  <c:v>5.7334333256261368E-3</c:v>
                </c:pt>
                <c:pt idx="99">
                  <c:v>5.8820986732489745E-3</c:v>
                </c:pt>
                <c:pt idx="100">
                  <c:v>6.0427180112737847E-3</c:v>
                </c:pt>
                <c:pt idx="101">
                  <c:v>6.2161189927107986E-3</c:v>
                </c:pt>
                <c:pt idx="102">
                  <c:v>6.4031648137310698E-3</c:v>
                </c:pt>
                <c:pt idx="103">
                  <c:v>6.6047522042286151E-3</c:v>
                </c:pt>
                <c:pt idx="104">
                  <c:v>6.8218087488695397E-3</c:v>
                </c:pt>
                <c:pt idx="105">
                  <c:v>7.0552894814515793E-3</c:v>
                </c:pt>
                <c:pt idx="106">
                  <c:v>7.3061727038572465E-3</c:v>
                </c:pt>
                <c:pt idx="107">
                  <c:v>7.5754549928275334E-3</c:v>
                </c:pt>
                <c:pt idx="108">
                  <c:v>7.8641453734672063E-3</c:v>
                </c:pt>
                <c:pt idx="109">
                  <c:v>8.1732586579115682E-3</c:v>
                </c:pt>
                <c:pt idx="110">
                  <c:v>8.5038079708325241E-3</c:v>
                </c:pt>
                <c:pt idx="111">
                  <c:v>8.8567965100706386E-3</c:v>
                </c:pt>
                <c:pt idx="112">
                  <c:v>9.2332086199915786E-3</c:v>
                </c:pt>
                <c:pt idx="113">
                  <c:v>9.6340002862032436E-3</c:v>
                </c:pt>
                <c:pt idx="114">
                  <c:v>1.0060089191745432E-2</c:v>
                </c:pt>
                <c:pt idx="115">
                  <c:v>1.0512344505204625E-2</c:v>
                </c:pt>
                <c:pt idx="116">
                  <c:v>1.0991576598629375E-2</c:v>
                </c:pt>
                <c:pt idx="117">
                  <c:v>1.1498526915731149E-2</c:v>
                </c:pt>
                <c:pt idx="118">
                  <c:v>1.2033858226782591E-2</c:v>
                </c:pt>
                <c:pt idx="119">
                  <c:v>1.2598145514188301E-2</c:v>
                </c:pt>
                <c:pt idx="120">
                  <c:v>1.3191867730570326E-2</c:v>
                </c:pt>
                <c:pt idx="121">
                  <c:v>1.3815400658564543E-2</c:v>
                </c:pt>
                <c:pt idx="122">
                  <c:v>1.446901107818801E-2</c:v>
                </c:pt>
                <c:pt idx="123">
                  <c:v>1.5152852414155194E-2</c:v>
                </c:pt>
                <c:pt idx="124">
                  <c:v>1.5866961993171044E-2</c:v>
                </c:pt>
                <c:pt idx="125">
                  <c:v>1.6611259991971231E-2</c:v>
                </c:pt>
                <c:pt idx="126">
                  <c:v>1.7385550103216161E-2</c:v>
                </c:pt>
                <c:pt idx="127">
                  <c:v>1.8189521891142195E-2</c:v>
                </c:pt>
                <c:pt idx="128">
                  <c:v>1.9022754755117471E-2</c:v>
                </c:pt>
                <c:pt idx="129">
                  <c:v>1.9884723369810675E-2</c:v>
                </c:pt>
                <c:pt idx="130">
                  <c:v>2.0774804428077595E-2</c:v>
                </c:pt>
                <c:pt idx="131">
                  <c:v>2.1692284478874106E-2</c:v>
                </c:pt>
                <c:pt idx="132">
                  <c:v>2.2636368628817696E-2</c:v>
                </c:pt>
                <c:pt idx="133">
                  <c:v>2.360618986300074E-2</c:v>
                </c:pt>
                <c:pt idx="134">
                  <c:v>2.4600818738154832E-2</c:v>
                </c:pt>
                <c:pt idx="135">
                  <c:v>2.5619273208471297E-2</c:v>
                </c:pt>
                <c:pt idx="136">
                  <c:v>2.6660528359978643E-2</c:v>
                </c:pt>
                <c:pt idx="137">
                  <c:v>2.7723525851692257E-2</c:v>
                </c:pt>
                <c:pt idx="138">
                  <c:v>2.88071828889153E-2</c:v>
                </c:pt>
                <c:pt idx="139">
                  <c:v>2.9910400584189933E-2</c:v>
                </c:pt>
                <c:pt idx="140">
                  <c:v>3.103207159268713E-2</c:v>
                </c:pt>
                <c:pt idx="141">
                  <c:v>3.2171086939702775E-2</c:v>
                </c:pt>
                <c:pt idx="142">
                  <c:v>3.3326341987105851E-2</c:v>
                </c:pt>
                <c:pt idx="143">
                  <c:v>3.4496741512073888E-2</c:v>
                </c:pt>
                <c:pt idx="144">
                  <c:v>3.5681203894593297E-2</c:v>
                </c:pt>
                <c:pt idx="145">
                  <c:v>3.6878664429622884E-2</c:v>
                </c:pt>
                <c:pt idx="146">
                  <c:v>3.8088077795410472E-2</c:v>
                </c:pt>
                <c:pt idx="147">
                  <c:v>3.9308419721313229E-2</c:v>
                </c:pt>
                <c:pt idx="148">
                  <c:v>4.0538687906858079E-2</c:v>
                </c:pt>
                <c:pt idx="149">
                  <c:v>4.1777902249061111E-2</c:v>
                </c:pt>
                <c:pt idx="150">
                  <c:v>4.302510443763273E-2</c:v>
                </c:pt>
                <c:pt idx="151">
                  <c:v>4.4279356978093432E-2</c:v>
                </c:pt>
                <c:pt idx="152">
                  <c:v>4.5539741701471417E-2</c:v>
                </c:pt>
                <c:pt idx="153">
                  <c:v>4.6805357816586013E-2</c:v>
                </c:pt>
                <c:pt idx="154">
                  <c:v>4.8075319557339846E-2</c:v>
                </c:pt>
                <c:pt idx="155">
                  <c:v>4.9348753473304988E-2</c:v>
                </c:pt>
                <c:pt idx="156">
                  <c:v>5.062479540749984E-2</c:v>
                </c:pt>
                <c:pt idx="157">
                  <c:v>5.1902587200876177E-2</c:v>
                </c:pt>
                <c:pt idx="158">
                  <c:v>5.3181273158883893E-2</c:v>
                </c:pt>
                <c:pt idx="159">
                  <c:v>5.4459996311732817E-2</c:v>
                </c:pt>
                <c:pt idx="160">
                  <c:v>5.5737894496767706E-2</c:v>
                </c:pt>
                <c:pt idx="161">
                  <c:v>5.70140962888291E-2</c:v>
                </c:pt>
                <c:pt idx="162">
                  <c:v>5.8287716802681314E-2</c:v>
                </c:pt>
                <c:pt idx="163">
                  <c:v>5.9557853390621862E-2</c:v>
                </c:pt>
                <c:pt idx="164">
                  <c:v>6.0823581258304504E-2</c:v>
                </c:pt>
                <c:pt idx="165">
                  <c:v>6.2083949022658541E-2</c:v>
                </c:pt>
                <c:pt idx="166">
                  <c:v>6.3337974237606384E-2</c:v>
                </c:pt>
                <c:pt idx="167">
                  <c:v>6.4584638916099391E-2</c:v>
                </c:pt>
                <c:pt idx="168">
                  <c:v>6.5822885080821958E-2</c:v>
                </c:pt>
                <c:pt idx="169">
                  <c:v>6.705161038075981E-2</c:v>
                </c:pt>
                <c:pt idx="170">
                  <c:v>6.8269663816672724E-2</c:v>
                </c:pt>
                <c:pt idx="171">
                  <c:v>6.9475841625309509E-2</c:v>
                </c:pt>
                <c:pt idx="172">
                  <c:v>7.0668883379886957E-2</c:v>
                </c:pt>
                <c:pt idx="173">
                  <c:v>7.1847468372802203E-2</c:v>
                </c:pt>
                <c:pt idx="174">
                  <c:v>7.3010212355599804E-2</c:v>
                </c:pt>
                <c:pt idx="175">
                  <c:v>7.4155664720642597E-2</c:v>
                </c:pt>
                <c:pt idx="176">
                  <c:v>7.5282306218443104E-2</c:v>
                </c:pt>
                <c:pt idx="177">
                  <c:v>7.6388547313820471E-2</c:v>
                </c:pt>
                <c:pt idx="178">
                  <c:v>7.7472727292495977E-2</c:v>
                </c:pt>
                <c:pt idx="179">
                  <c:v>7.8533114236867166E-2</c:v>
                </c:pt>
                <c:pt idx="180">
                  <c:v>7.9567905994869292E-2</c:v>
                </c:pt>
                <c:pt idx="181">
                  <c:v>8.0575232268311495E-2</c:v>
                </c:pt>
                <c:pt idx="182">
                  <c:v>8.1553157946088362E-2</c:v>
                </c:pt>
                <c:pt idx="183">
                  <c:v>8.2499687802394958E-2</c:v>
                </c:pt>
                <c:pt idx="184">
                  <c:v>8.34127726697141E-2</c:v>
                </c:pt>
                <c:pt idx="185">
                  <c:v>8.4290317180165261E-2</c:v>
                </c:pt>
                <c:pt idx="186">
                  <c:v>8.5130189146201074E-2</c:v>
                </c:pt>
                <c:pt idx="187">
                  <c:v>8.5930230622220508E-2</c:v>
                </c:pt>
                <c:pt idx="188">
                  <c:v>8.6688270652341554E-2</c:v>
                </c:pt>
                <c:pt idx="189">
                  <c:v>8.7402139666610937E-2</c:v>
                </c:pt>
                <c:pt idx="190">
                  <c:v>8.8069685439042047E-2</c:v>
                </c:pt>
                <c:pt idx="191">
                  <c:v>8.8688790467263509E-2</c:v>
                </c:pt>
                <c:pt idx="192">
                  <c:v>8.9257390576944762E-2</c:v>
                </c:pt>
                <c:pt idx="193">
                  <c:v>8.9773494496727557E-2</c:v>
                </c:pt>
                <c:pt idx="194">
                  <c:v>9.0235204093744123E-2</c:v>
                </c:pt>
                <c:pt idx="195">
                  <c:v>9.064073490884679E-2</c:v>
                </c:pt>
                <c:pt idx="196">
                  <c:v>9.0988436587441948E-2</c:v>
                </c:pt>
                <c:pt idx="197">
                  <c:v>9.1276812769284787E-2</c:v>
                </c:pt>
                <c:pt idx="198">
                  <c:v>9.1504539981434027E-2</c:v>
                </c:pt>
                <c:pt idx="199">
                  <c:v>9.1670485074961824E-2</c:v>
                </c:pt>
                <c:pt idx="200">
                  <c:v>9.1773720759437113E-2</c:v>
                </c:pt>
                <c:pt idx="201">
                  <c:v>9.1813538820257543E-2</c:v>
                </c:pt>
                <c:pt idx="202">
                  <c:v>9.178946065223656E-2</c:v>
                </c:pt>
                <c:pt idx="203">
                  <c:v>9.170124480710333E-2</c:v>
                </c:pt>
                <c:pt idx="204">
                  <c:v>9.1548891330436422E-2</c:v>
                </c:pt>
                <c:pt idx="205">
                  <c:v>9.1332642751869697E-2</c:v>
                </c:pt>
                <c:pt idx="206">
                  <c:v>9.1052981687366197E-2</c:v>
                </c:pt>
                <c:pt idx="207">
                  <c:v>9.0710625109690649E-2</c:v>
                </c:pt>
                <c:pt idx="208">
                  <c:v>9.0306515438484281E-2</c:v>
                </c:pt>
                <c:pt idx="209">
                  <c:v>8.9841808690222763E-2</c:v>
                </c:pt>
                <c:pt idx="210">
                  <c:v>8.9317860006854141E-2</c:v>
                </c:pt>
                <c:pt idx="211">
                  <c:v>8.8736206946737645E-2</c:v>
                </c:pt>
                <c:pt idx="212">
                  <c:v>8.8098550970142117E-2</c:v>
                </c:pt>
                <c:pt idx="213">
                  <c:v>8.7406737582491956E-2</c:v>
                </c:pt>
                <c:pt idx="214">
                  <c:v>8.6662735611305747E-2</c:v>
                </c:pt>
                <c:pt idx="215">
                  <c:v>8.5868616087909619E-2</c:v>
                </c:pt>
                <c:pt idx="216">
                  <c:v>8.5026531184015805E-2</c:v>
                </c:pt>
                <c:pt idx="217">
                  <c:v>8.4138693618385829E-2</c:v>
                </c:pt>
                <c:pt idx="218">
                  <c:v>8.3207356902842547E-2</c:v>
                </c:pt>
                <c:pt idx="219">
                  <c:v>8.2234796742965383E-2</c:v>
                </c:pt>
                <c:pt idx="220">
                  <c:v>8.1223293850066047E-2</c:v>
                </c:pt>
                <c:pt idx="221">
                  <c:v>8.0175118360539935E-2</c:v>
                </c:pt>
                <c:pt idx="222">
                  <c:v>7.9092515999131766E-2</c:v>
                </c:pt>
                <c:pt idx="223">
                  <c:v>7.7977696066335936E-2</c:v>
                </c:pt>
                <c:pt idx="224">
                  <c:v>7.6832821278848759E-2</c:v>
                </c:pt>
                <c:pt idx="225">
                  <c:v>7.5659999446962334E-2</c:v>
                </c:pt>
                <c:pt idx="226">
                  <c:v>7.4461276934790294E-2</c:v>
                </c:pt>
                <c:pt idx="227">
                  <c:v>7.323863381853965E-2</c:v>
                </c:pt>
                <c:pt idx="228">
                  <c:v>7.199398063460101E-2</c:v>
                </c:pt>
                <c:pt idx="229">
                  <c:v>7.0729156592618081E-2</c:v>
                </c:pt>
                <c:pt idx="230">
                  <c:v>6.9445929118286037E-2</c:v>
                </c:pt>
                <c:pt idx="231">
                  <c:v>6.8145994585629865E-2</c:v>
                </c:pt>
                <c:pt idx="232">
                  <c:v>6.6830980098056728E-2</c:v>
                </c:pt>
                <c:pt idx="233">
                  <c:v>6.5502446180656468E-2</c:v>
                </c:pt>
                <c:pt idx="234">
                  <c:v>6.4161890252160222E-2</c:v>
                </c:pt>
                <c:pt idx="235">
                  <c:v>6.2810750752820194E-2</c:v>
                </c:pt>
                <c:pt idx="236">
                  <c:v>6.1450411813488565E-2</c:v>
                </c:pt>
                <c:pt idx="237">
                  <c:v>6.0082208360677694E-2</c:v>
                </c:pt>
                <c:pt idx="238">
                  <c:v>5.8707431561799417E-2</c:v>
                </c:pt>
                <c:pt idx="239">
                  <c:v>5.7327334523632645E-2</c:v>
                </c:pt>
                <c:pt idx="240">
                  <c:v>5.5943138164960202E-2</c:v>
                </c:pt>
                <c:pt idx="241">
                  <c:v>5.4556037190946177E-2</c:v>
                </c:pt>
                <c:pt idx="242">
                  <c:v>5.3167206101965805E-2</c:v>
                </c:pt>
                <c:pt idx="243">
                  <c:v>5.1777805173091287E-2</c:v>
                </c:pt>
                <c:pt idx="244">
                  <c:v>5.0388986342188302E-2</c:v>
                </c:pt>
                <c:pt idx="245">
                  <c:v>4.9001898944554825E-2</c:v>
                </c:pt>
                <c:pt idx="246">
                  <c:v>4.761769523026782E-2</c:v>
                </c:pt>
                <c:pt idx="247">
                  <c:v>4.6237535596986887E-2</c:v>
                </c:pt>
                <c:pt idx="248">
                  <c:v>4.4862593466060655E-2</c:v>
                </c:pt>
                <c:pt idx="249">
                  <c:v>4.3494059723638151E-2</c:v>
                </c:pt>
                <c:pt idx="250">
                  <c:v>4.2133146641436373E-2</c:v>
                </c:pt>
                <c:pt idx="251">
                  <c:v>4.0781091184301482E-2</c:v>
                </c:pt>
                <c:pt idx="252">
                  <c:v>3.9439157604279032E-2</c:v>
                </c:pt>
                <c:pt idx="253">
                  <c:v>3.8108639214264092E-2</c:v>
                </c:pt>
                <c:pt idx="254">
                  <c:v>3.6790859229253167E-2</c:v>
                </c:pt>
                <c:pt idx="255">
                  <c:v>3.5487170560696654E-2</c:v>
                </c:pt>
                <c:pt idx="256">
                  <c:v>3.4198954450507552E-2</c:v>
                </c:pt>
                <c:pt idx="257">
                  <c:v>3.2927617837018211E-2</c:v>
                </c:pt>
                <c:pt idx="258">
                  <c:v>3.1674589356715632E-2</c:v>
                </c:pt>
                <c:pt idx="259">
                  <c:v>3.044131390396394E-2</c:v>
                </c:pt>
                <c:pt idx="260">
                  <c:v>2.9229245696995827E-2</c:v>
                </c:pt>
                <c:pt idx="261">
                  <c:v>2.8039839832767144E-2</c:v>
                </c:pt>
                <c:pt idx="262">
                  <c:v>2.6874542355899547E-2</c:v>
                </c:pt>
                <c:pt idx="263">
                  <c:v>2.5734778917377195E-2</c:v>
                </c:pt>
                <c:pt idx="264">
                  <c:v>2.4621942155666987E-2</c:v>
                </c:pt>
                <c:pt idx="265">
                  <c:v>2.3537377994450007E-2</c:v>
                </c:pt>
                <c:pt idx="266">
                  <c:v>2.2482371114299324E-2</c:v>
                </c:pt>
                <c:pt idx="267">
                  <c:v>2.1458129916774822E-2</c:v>
                </c:pt>
                <c:pt idx="268">
                  <c:v>2.0465771354298501E-2</c:v>
                </c:pt>
                <c:pt idx="269">
                  <c:v>1.9506306043296336E-2</c:v>
                </c:pt>
                <c:pt idx="270">
                  <c:v>1.8580624107011164E-2</c:v>
                </c:pt>
                <c:pt idx="271">
                  <c:v>1.7689482204207602E-2</c:v>
                </c:pt>
                <c:pt idx="272">
                  <c:v>1.6833492187840894E-2</c:v>
                </c:pt>
                <c:pt idx="273">
                  <c:v>1.6013111802229432E-2</c:v>
                </c:pt>
                <c:pt idx="274">
                  <c:v>1.5228637768716857E-2</c:v>
                </c:pt>
                <c:pt idx="275">
                  <c:v>1.4480201530516318E-2</c:v>
                </c:pt>
                <c:pt idx="276">
                  <c:v>1.376776783152359E-2</c:v>
                </c:pt>
                <c:pt idx="277">
                  <c:v>1.3091136197049767E-2</c:v>
                </c:pt>
                <c:pt idx="278">
                  <c:v>1.2449945273388774E-2</c:v>
                </c:pt>
                <c:pt idx="279">
                  <c:v>1.1843679875044718E-2</c:v>
                </c:pt>
                <c:pt idx="280">
                  <c:v>1.1271680490152161E-2</c:v>
                </c:pt>
                <c:pt idx="281">
                  <c:v>1.073315491204669E-2</c:v>
                </c:pt>
                <c:pt idx="282">
                  <c:v>1.0227191602515888E-2</c:v>
                </c:pt>
                <c:pt idx="283">
                  <c:v>9.7527743526151685E-3</c:v>
                </c:pt>
                <c:pt idx="284">
                  <c:v>9.308797790764909E-3</c:v>
                </c:pt>
                <c:pt idx="285">
                  <c:v>8.8940832940464822E-3</c:v>
                </c:pt>
                <c:pt idx="286">
                  <c:v>8.5073948845437574E-3</c:v>
                </c:pt>
                <c:pt idx="287">
                  <c:v>8.1474547344918598E-3</c:v>
                </c:pt>
                <c:pt idx="288">
                  <c:v>7.8129579575145387E-3</c:v>
                </c:pt>
                <c:pt idx="289">
                  <c:v>7.5025864238131325E-3</c:v>
                </c:pt>
                <c:pt idx="290">
                  <c:v>7.2150214004943827E-3</c:v>
                </c:pt>
                <c:pt idx="291">
                  <c:v>6.9489548805221511E-3</c:v>
                </c:pt>
                <c:pt idx="292">
                  <c:v>6.7030995220079999E-3</c:v>
                </c:pt>
                <c:pt idx="293">
                  <c:v>6.4761971715034507E-3</c:v>
                </c:pt>
                <c:pt idx="294">
                  <c:v>6.2670259892229612E-3</c:v>
                </c:pt>
                <c:pt idx="295">
                  <c:v>6.0744062300582529E-3</c:v>
                </c:pt>
                <c:pt idx="296">
                  <c:v>5.8972047618032651E-3</c:v>
                </c:pt>
                <c:pt idx="297">
                  <c:v>5.7343384216414972E-3</c:v>
                </c:pt>
                <c:pt idx="298">
                  <c:v>5.584776324434171E-3</c:v>
                </c:pt>
                <c:pt idx="299">
                  <c:v>5.4475412426661088E-3</c:v>
                </c:pt>
                <c:pt idx="300">
                  <c:v>5.3217101791306915E-3</c:v>
                </c:pt>
                <c:pt idx="301">
                  <c:v>5.2064142506325801E-3</c:v>
                </c:pt>
                <c:pt idx="302">
                  <c:v>5.1008379951681827E-3</c:v>
                </c:pt>
                <c:pt idx="303">
                  <c:v>5.004218207106682E-3</c:v>
                </c:pt>
                <c:pt idx="304">
                  <c:v>4.9158423956192068E-3</c:v>
                </c:pt>
                <c:pt idx="305">
                  <c:v>4.835046951626551E-3</c:v>
                </c:pt>
                <c:pt idx="306">
                  <c:v>4.7612150983646342E-3</c:v>
                </c:pt>
                <c:pt idx="307">
                  <c:v>4.6937746906920361E-3</c:v>
                </c:pt>
                <c:pt idx="308">
                  <c:v>4.6321959187594483E-3</c:v>
                </c:pt>
                <c:pt idx="309">
                  <c:v>4.5759889628195381E-3</c:v>
                </c:pt>
                <c:pt idx="310">
                  <c:v>4.5247016378894356E-3</c:v>
                </c:pt>
                <c:pt idx="311">
                  <c:v>4.4779170597446863E-3</c:v>
                </c:pt>
                <c:pt idx="312">
                  <c:v>4.4352513573327635E-3</c:v>
                </c:pt>
                <c:pt idx="313">
                  <c:v>4.3963514511257277E-3</c:v>
                </c:pt>
                <c:pt idx="314">
                  <c:v>4.3608929121432341E-3</c:v>
                </c:pt>
                <c:pt idx="315">
                  <c:v>4.3285779123071093E-3</c:v>
                </c:pt>
                <c:pt idx="316">
                  <c:v>4.2991332733760936E-3</c:v>
                </c:pt>
                <c:pt idx="317">
                  <c:v>4.2723086188802568E-3</c:v>
                </c:pt>
                <c:pt idx="318">
                  <c:v>4.2478746311626799E-3</c:v>
                </c:pt>
                <c:pt idx="319">
                  <c:v>4.2256214137738205E-3</c:v>
                </c:pt>
                <c:pt idx="320">
                  <c:v>4.20535695798923E-3</c:v>
                </c:pt>
                <c:pt idx="321">
                  <c:v>4.186905711075932E-3</c:v>
                </c:pt>
                <c:pt idx="322">
                  <c:v>4.1701072430677293E-3</c:v>
                </c:pt>
                <c:pt idx="323">
                  <c:v>4.1548150081758958E-3</c:v>
                </c:pt>
                <c:pt idx="324">
                  <c:v>4.1408951965208355E-3</c:v>
                </c:pt>
                <c:pt idx="325">
                  <c:v>4.128225671587697E-3</c:v>
                </c:pt>
                <c:pt idx="326">
                  <c:v>4.1166949886528113E-3</c:v>
                </c:pt>
                <c:pt idx="327">
                  <c:v>4.1062014893731855E-3</c:v>
                </c:pt>
                <c:pt idx="328">
                  <c:v>4.0966524677586366E-3</c:v>
                </c:pt>
                <c:pt idx="329">
                  <c:v>4.0879634028324514E-3</c:v>
                </c:pt>
                <c:pt idx="330">
                  <c:v>4.0800572534220323E-3</c:v>
                </c:pt>
                <c:pt idx="331">
                  <c:v>4.0728638106894742E-3</c:v>
                </c:pt>
                <c:pt idx="332">
                  <c:v>4.0663191042043974E-3</c:v>
                </c:pt>
                <c:pt idx="333">
                  <c:v>4.0603648575708003E-3</c:v>
                </c:pt>
                <c:pt idx="334">
                  <c:v>4.0549479898362769E-3</c:v>
                </c:pt>
                <c:pt idx="335">
                  <c:v>4.050020159134274E-3</c:v>
                </c:pt>
                <c:pt idx="336">
                  <c:v>4.0455373452310478E-3</c:v>
                </c:pt>
                <c:pt idx="337">
                  <c:v>4.0414594678664963E-3</c:v>
                </c:pt>
                <c:pt idx="338">
                  <c:v>4.0377500379905522E-3</c:v>
                </c:pt>
                <c:pt idx="339">
                  <c:v>4.034375839200805E-3</c:v>
                </c:pt>
                <c:pt idx="340">
                  <c:v>4.0313066368829848E-3</c:v>
                </c:pt>
                <c:pt idx="341">
                  <c:v>4.028514912741761E-3</c:v>
                </c:pt>
                <c:pt idx="342">
                  <c:v>4.0259756225854981E-3</c:v>
                </c:pt>
                <c:pt idx="343">
                  <c:v>4.0236659753942559E-3</c:v>
                </c:pt>
                <c:pt idx="344">
                  <c:v>4.0215652318553938E-3</c:v>
                </c:pt>
                <c:pt idx="345">
                  <c:v>4.0196545206969856E-3</c:v>
                </c:pt>
                <c:pt idx="346">
                  <c:v>4.017916671284147E-3</c:v>
                </c:pt>
                <c:pt idx="347">
                  <c:v>4.016336061069061E-3</c:v>
                </c:pt>
                <c:pt idx="348">
                  <c:v>4.0148984766028685E-3</c:v>
                </c:pt>
                <c:pt idx="349">
                  <c:v>4.0135909869242377E-3</c:v>
                </c:pt>
                <c:pt idx="350">
                  <c:v>4.0124018282410717E-3</c:v>
                </c:pt>
                <c:pt idx="351">
                  <c:v>4.011320298911482E-3</c:v>
                </c:pt>
                <c:pt idx="352">
                  <c:v>4.0103366638170358E-3</c:v>
                </c:pt>
                <c:pt idx="353">
                  <c:v>4.0094420672979166E-3</c:v>
                </c:pt>
                <c:pt idx="354">
                  <c:v>4.0086284538915929E-3</c:v>
                </c:pt>
                <c:pt idx="355">
                  <c:v>4.0078884961822353E-3</c:v>
                </c:pt>
                <c:pt idx="356">
                  <c:v>4.0072155291293087E-3</c:v>
                </c:pt>
                <c:pt idx="357">
                  <c:v>4.0066034902970253E-3</c:v>
                </c:pt>
                <c:pt idx="358">
                  <c:v>4.0060468654592365E-3</c:v>
                </c:pt>
                <c:pt idx="359">
                  <c:v>4.0055406390991739E-3</c:v>
                </c:pt>
                <c:pt idx="360">
                  <c:v>4.0050802493661062E-3</c:v>
                </c:pt>
                <c:pt idx="361">
                  <c:v>4.0046615470898227E-3</c:v>
                </c:pt>
                <c:pt idx="362">
                  <c:v>4.004280758489547E-3</c:v>
                </c:pt>
                <c:pt idx="363">
                  <c:v>4.0039344512450298E-3</c:v>
                </c:pt>
                <c:pt idx="364">
                  <c:v>4.0036195036287272E-3</c:v>
                </c:pt>
                <c:pt idx="365">
                  <c:v>4.0033330764234158E-3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59-6347-9A14-F3A60DE46703}"/>
            </c:ext>
          </c:extLst>
        </c:ser>
        <c:ser>
          <c:idx val="2"/>
          <c:order val="2"/>
          <c:tx>
            <c:v>TwoTypes</c:v>
          </c:tx>
          <c:marker>
            <c:symbol val="none"/>
          </c:marker>
          <c:xVal>
            <c:numRef>
              <c:f>TwoTypes!$A$9:$A$374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TwoTypes!$W$9:$W$374</c:f>
              <c:numCache>
                <c:formatCode>0.00E+00</c:formatCode>
                <c:ptCount val="366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4.0000380036991729E-3</c:v>
                </c:pt>
                <c:pt idx="9">
                  <c:v>4.0000849475963409E-3</c:v>
                </c:pt>
                <c:pt idx="10">
                  <c:v>4.0001429347966315E-3</c:v>
                </c:pt>
                <c:pt idx="11">
                  <c:v>4.0002145631238828E-3</c:v>
                </c:pt>
                <c:pt idx="12">
                  <c:v>4.000303041484487E-3</c:v>
                </c:pt>
                <c:pt idx="13">
                  <c:v>4.0004123335964977E-3</c:v>
                </c:pt>
                <c:pt idx="14">
                  <c:v>4.0005473355161775E-3</c:v>
                </c:pt>
                <c:pt idx="15">
                  <c:v>4.000667152836858E-3</c:v>
                </c:pt>
                <c:pt idx="16">
                  <c:v>4.000804112820419E-3</c:v>
                </c:pt>
                <c:pt idx="17">
                  <c:v>4.0009596501652273E-3</c:v>
                </c:pt>
                <c:pt idx="18">
                  <c:v>4.0011349259354411E-3</c:v>
                </c:pt>
                <c:pt idx="19">
                  <c:v>4.001330619451164E-3</c:v>
                </c:pt>
                <c:pt idx="20">
                  <c:v>4.0015466374226866E-3</c:v>
                </c:pt>
                <c:pt idx="21">
                  <c:v>4.0017817129147405E-3</c:v>
                </c:pt>
                <c:pt idx="22">
                  <c:v>4.0020439005465942E-3</c:v>
                </c:pt>
                <c:pt idx="23">
                  <c:v>4.0023355451629314E-3</c:v>
                </c:pt>
                <c:pt idx="24">
                  <c:v>4.0026592056288356E-3</c:v>
                </c:pt>
                <c:pt idx="25">
                  <c:v>4.0030177695214728E-3</c:v>
                </c:pt>
                <c:pt idx="26">
                  <c:v>4.0034146437419446E-3</c:v>
                </c:pt>
                <c:pt idx="27">
                  <c:v>4.0038540583609466E-3</c:v>
                </c:pt>
                <c:pt idx="28">
                  <c:v>4.004341536231801E-3</c:v>
                </c:pt>
                <c:pt idx="29">
                  <c:v>4.0048820044576274E-3</c:v>
                </c:pt>
                <c:pt idx="30">
                  <c:v>4.0054809972401677E-3</c:v>
                </c:pt>
                <c:pt idx="31">
                  <c:v>4.006144748256656E-3</c:v>
                </c:pt>
                <c:pt idx="32">
                  <c:v>4.0068802777659136E-3</c:v>
                </c:pt>
                <c:pt idx="33">
                  <c:v>4.0076954553449904E-3</c:v>
                </c:pt>
                <c:pt idx="34">
                  <c:v>4.0085990058939666E-3</c:v>
                </c:pt>
                <c:pt idx="35">
                  <c:v>4.0096004065887786E-3</c:v>
                </c:pt>
                <c:pt idx="36">
                  <c:v>4.0107102037081751E-3</c:v>
                </c:pt>
                <c:pt idx="37">
                  <c:v>4.0119401210227277E-3</c:v>
                </c:pt>
                <c:pt idx="38">
                  <c:v>4.0133031718864887E-3</c:v>
                </c:pt>
                <c:pt idx="39">
                  <c:v>4.0148137771291786E-3</c:v>
                </c:pt>
                <c:pt idx="40">
                  <c:v>4.0164878958276803E-3</c:v>
                </c:pt>
                <c:pt idx="41">
                  <c:v>4.0183431853025057E-3</c:v>
                </c:pt>
                <c:pt idx="42">
                  <c:v>4.0203992228169446E-3</c:v>
                </c:pt>
                <c:pt idx="43">
                  <c:v>4.0226777047308402E-3</c:v>
                </c:pt>
                <c:pt idx="44">
                  <c:v>4.0252026667797949E-3</c:v>
                </c:pt>
                <c:pt idx="45">
                  <c:v>4.0280007295261247E-3</c:v>
                </c:pt>
                <c:pt idx="46">
                  <c:v>4.0311013734728816E-3</c:v>
                </c:pt>
                <c:pt idx="47">
                  <c:v>4.0345372477092857E-3</c:v>
                </c:pt>
                <c:pt idx="48">
                  <c:v>4.0383445130051923E-3</c:v>
                </c:pt>
                <c:pt idx="49">
                  <c:v>4.0425632128377725E-3</c:v>
                </c:pt>
                <c:pt idx="50">
                  <c:v>4.0472376840761095E-3</c:v>
                </c:pt>
                <c:pt idx="51">
                  <c:v>4.0524170115085988E-3</c:v>
                </c:pt>
                <c:pt idx="52">
                  <c:v>4.0581555303914919E-3</c:v>
                </c:pt>
                <c:pt idx="53">
                  <c:v>4.0645133810779024E-3</c:v>
                </c:pt>
                <c:pt idx="54">
                  <c:v>4.0715571197739425E-3</c:v>
                </c:pt>
                <c:pt idx="55">
                  <c:v>4.0793603901369355E-3</c:v>
                </c:pt>
                <c:pt idx="56">
                  <c:v>4.0880046629818544E-3</c:v>
                </c:pt>
                <c:pt idx="57">
                  <c:v>4.0975800502131409E-3</c:v>
                </c:pt>
                <c:pt idx="58">
                  <c:v>4.1081861994289081E-3</c:v>
                </c:pt>
                <c:pt idx="59">
                  <c:v>4.1199332760259904E-3</c:v>
                </c:pt>
                <c:pt idx="60">
                  <c:v>4.1329430401046341E-3</c:v>
                </c:pt>
                <c:pt idx="61">
                  <c:v>4.1473500260141693E-3</c:v>
                </c:pt>
                <c:pt idx="62">
                  <c:v>4.1633028328506554E-3</c:v>
                </c:pt>
                <c:pt idx="63">
                  <c:v>4.1809655341458335E-3</c:v>
                </c:pt>
                <c:pt idx="64">
                  <c:v>4.200519215103558E-3</c:v>
                </c:pt>
                <c:pt idx="65">
                  <c:v>4.2221636457344027E-3</c:v>
                </c:pt>
                <c:pt idx="66">
                  <c:v>4.2461190980553464E-3</c:v>
                </c:pt>
                <c:pt idx="67">
                  <c:v>4.2726283150828128E-3</c:v>
                </c:pt>
                <c:pt idx="68">
                  <c:v>4.3019586385651312E-3</c:v>
                </c:pt>
                <c:pt idx="69">
                  <c:v>4.3344043011900261E-3</c:v>
                </c:pt>
                <c:pt idx="70">
                  <c:v>4.3702888873796463E-3</c:v>
                </c:pt>
                <c:pt idx="71">
                  <c:v>4.4099679645863551E-3</c:v>
                </c:pt>
                <c:pt idx="72">
                  <c:v>4.4538318841110614E-3</c:v>
                </c:pt>
                <c:pt idx="73">
                  <c:v>4.502308746745347E-3</c:v>
                </c:pt>
                <c:pt idx="74">
                  <c:v>4.5558675238529835E-3</c:v>
                </c:pt>
                <c:pt idx="75">
                  <c:v>4.6150213187066639E-3</c:v>
                </c:pt>
                <c:pt idx="76">
                  <c:v>4.6803307458437859E-3</c:v>
                </c:pt>
                <c:pt idx="77">
                  <c:v>4.7524073977312595E-3</c:v>
                </c:pt>
                <c:pt idx="78">
                  <c:v>4.8319173579997529E-3</c:v>
                </c:pt>
                <c:pt idx="79">
                  <c:v>4.9195847088123234E-3</c:v>
                </c:pt>
                <c:pt idx="80">
                  <c:v>5.0161949665095918E-3</c:v>
                </c:pt>
                <c:pt idx="81">
                  <c:v>5.1225983645373629E-3</c:v>
                </c:pt>
                <c:pt idx="82">
                  <c:v>5.2397128859278264E-3</c:v>
                </c:pt>
                <c:pt idx="83">
                  <c:v>5.3685269295217098E-3</c:v>
                </c:pt>
                <c:pt idx="84">
                  <c:v>5.5101014751211281E-3</c:v>
                </c:pt>
                <c:pt idx="85">
                  <c:v>5.665571593509099E-3</c:v>
                </c:pt>
                <c:pt idx="86">
                  <c:v>5.8361471286783465E-3</c:v>
                </c:pt>
                <c:pt idx="87">
                  <c:v>6.02311236290793E-3</c:v>
                </c:pt>
                <c:pt idx="88">
                  <c:v>6.2278244620496553E-3</c:v>
                </c:pt>
                <c:pt idx="89">
                  <c:v>6.4517104904019008E-3</c:v>
                </c:pt>
                <c:pt idx="90">
                  <c:v>6.6962627840039708E-3</c:v>
                </c:pt>
                <c:pt idx="91">
                  <c:v>6.9630324804150125E-3</c:v>
                </c:pt>
                <c:pt idx="92">
                  <c:v>7.2536210244443615E-3</c:v>
                </c:pt>
                <c:pt idx="93">
                  <c:v>7.5696695050946894E-3</c:v>
                </c:pt>
                <c:pt idx="94">
                  <c:v>7.9128457309513116E-3</c:v>
                </c:pt>
                <c:pt idx="95">
                  <c:v>8.2848290203878482E-3</c:v>
                </c:pt>
                <c:pt idx="96">
                  <c:v>8.6872927690939804E-3</c:v>
                </c:pt>
                <c:pt idx="97">
                  <c:v>9.1218849588651299E-3</c:v>
                </c:pt>
                <c:pt idx="98">
                  <c:v>9.5902068848039458E-3</c:v>
                </c:pt>
                <c:pt idx="99">
                  <c:v>1.0093790497562278E-2</c:v>
                </c:pt>
                <c:pt idx="100">
                  <c:v>1.0634074875572847E-2</c:v>
                </c:pt>
                <c:pt idx="101">
                  <c:v>1.1212382450368246E-2</c:v>
                </c:pt>
                <c:pt idx="102">
                  <c:v>1.1829895696112596E-2</c:v>
                </c:pt>
                <c:pt idx="103">
                  <c:v>1.2487635052444917E-2</c:v>
                </c:pt>
                <c:pt idx="104">
                  <c:v>1.3186438868879935E-2</c:v>
                </c:pt>
                <c:pt idx="105">
                  <c:v>1.3926946132974714E-2</c:v>
                </c:pt>
                <c:pt idx="106">
                  <c:v>1.4709582670402527E-2</c:v>
                </c:pt>
                <c:pt idx="107">
                  <c:v>1.5534551384456205E-2</c:v>
                </c:pt>
                <c:pt idx="108">
                  <c:v>1.6401826941413657E-2</c:v>
                </c:pt>
                <c:pt idx="109">
                  <c:v>1.7311155116990988E-2</c:v>
                </c:pt>
                <c:pt idx="110">
                  <c:v>1.8262056811463825E-2</c:v>
                </c:pt>
                <c:pt idx="111">
                  <c:v>1.9253836532488793E-2</c:v>
                </c:pt>
                <c:pt idx="112">
                  <c:v>2.0285594950840497E-2</c:v>
                </c:pt>
                <c:pt idx="113">
                  <c:v>2.1356244969153632E-2</c:v>
                </c:pt>
                <c:pt idx="114">
                  <c:v>2.2464530618103506E-2</c:v>
                </c:pt>
                <c:pt idx="115">
                  <c:v>2.3609048014847589E-2</c:v>
                </c:pt>
                <c:pt idx="116">
                  <c:v>2.4788267586962193E-2</c:v>
                </c:pt>
                <c:pt idx="117">
                  <c:v>2.6000556779147494E-2</c:v>
                </c:pt>
                <c:pt idx="118">
                  <c:v>2.7244202513610805E-2</c:v>
                </c:pt>
                <c:pt idx="119">
                  <c:v>2.8517432759715782E-2</c:v>
                </c:pt>
                <c:pt idx="120">
                  <c:v>2.9818436674336639E-2</c:v>
                </c:pt>
                <c:pt idx="121">
                  <c:v>3.1145382891390454E-2</c:v>
                </c:pt>
                <c:pt idx="122">
                  <c:v>3.2496435658095263E-2</c:v>
                </c:pt>
                <c:pt idx="123">
                  <c:v>3.3869768628997918E-2</c:v>
                </c:pt>
                <c:pt idx="124">
                  <c:v>3.5263576231028229E-2</c:v>
                </c:pt>
                <c:pt idx="125">
                  <c:v>3.6676082600041682E-2</c:v>
                </c:pt>
                <c:pt idx="126">
                  <c:v>3.8105548159653571E-2</c:v>
                </c:pt>
                <c:pt idx="127">
                  <c:v>3.9550273966347138E-2</c:v>
                </c:pt>
                <c:pt idx="128">
                  <c:v>4.1008603981782327E-2</c:v>
                </c:pt>
                <c:pt idx="129">
                  <c:v>4.2478925455692387E-2</c:v>
                </c:pt>
                <c:pt idx="130">
                  <c:v>4.3959667612985268E-2</c:v>
                </c:pt>
                <c:pt idx="131">
                  <c:v>4.5449298839114236E-2</c:v>
                </c:pt>
                <c:pt idx="132">
                  <c:v>4.694632255089122E-2</c:v>
                </c:pt>
                <c:pt idx="133">
                  <c:v>4.8449271927951287E-2</c:v>
                </c:pt>
                <c:pt idx="134">
                  <c:v>4.9956703665060859E-2</c:v>
                </c:pt>
                <c:pt idx="135">
                  <c:v>5.1467190889112349E-2</c:v>
                </c:pt>
                <c:pt idx="136">
                  <c:v>5.2979315368383073E-2</c:v>
                </c:pt>
                <c:pt idx="137">
                  <c:v>5.4491659126599687E-2</c:v>
                </c:pt>
                <c:pt idx="138">
                  <c:v>5.60027955614356E-2</c:v>
                </c:pt>
                <c:pt idx="139">
                  <c:v>5.7511280156969352E-2</c:v>
                </c:pt>
                <c:pt idx="140">
                  <c:v>5.9015640872877792E-2</c:v>
                </c:pt>
                <c:pt idx="141">
                  <c:v>6.0514368290128698E-2</c:v>
                </c:pt>
                <c:pt idx="142">
                  <c:v>6.2005905593975175E-2</c:v>
                </c:pt>
                <c:pt idx="143">
                  <c:v>6.3488638480355006E-2</c:v>
                </c:pt>
                <c:pt idx="144">
                  <c:v>6.496088508150312E-2</c:v>
                </c:pt>
                <c:pt idx="145">
                  <c:v>6.6420886020750913E-2</c:v>
                </c:pt>
                <c:pt idx="146">
                  <c:v>6.7866794725058993E-2</c:v>
                </c:pt>
                <c:pt idx="147">
                  <c:v>6.9296668146629589E-2</c:v>
                </c:pt>
                <c:pt idx="148">
                  <c:v>7.0708458071594468E-2</c:v>
                </c:pt>
                <c:pt idx="149">
                  <c:v>7.2100003223665068E-2</c:v>
                </c:pt>
                <c:pt idx="150">
                  <c:v>7.3469022402845197E-2</c:v>
                </c:pt>
                <c:pt idx="151">
                  <c:v>7.4813108932544892E-2</c:v>
                </c:pt>
                <c:pt idx="152">
                  <c:v>7.6129726720964158E-2</c:v>
                </c:pt>
                <c:pt idx="153">
                  <c:v>7.7416208272201026E-2</c:v>
                </c:pt>
                <c:pt idx="154">
                  <c:v>7.866975500643808E-2</c:v>
                </c:pt>
                <c:pt idx="155">
                  <c:v>7.9887440263524664E-2</c:v>
                </c:pt>
                <c:pt idx="156">
                  <c:v>8.1066215366648972E-2</c:v>
                </c:pt>
                <c:pt idx="157">
                  <c:v>8.2202919108677983E-2</c:v>
                </c:pt>
                <c:pt idx="158">
                  <c:v>8.3294290989249273E-2</c:v>
                </c:pt>
                <c:pt idx="159">
                  <c:v>8.4336988472318977E-2</c:v>
                </c:pt>
                <c:pt idx="160">
                  <c:v>8.5327608448927658E-2</c:v>
                </c:pt>
                <c:pt idx="161">
                  <c:v>8.6262712977124067E-2</c:v>
                </c:pt>
                <c:pt idx="162">
                  <c:v>8.7138859230854585E-2</c:v>
                </c:pt>
                <c:pt idx="163">
                  <c:v>8.7952633425120205E-2</c:v>
                </c:pt>
                <c:pt idx="164">
                  <c:v>8.8700688301442912E-2</c:v>
                </c:pt>
                <c:pt idx="165">
                  <c:v>8.9379783564050658E-2</c:v>
                </c:pt>
                <c:pt idx="166">
                  <c:v>8.9986828464068608E-2</c:v>
                </c:pt>
                <c:pt idx="167">
                  <c:v>9.0518925549158677E-2</c:v>
                </c:pt>
                <c:pt idx="168">
                  <c:v>9.0973414443144413E-2</c:v>
                </c:pt>
                <c:pt idx="169">
                  <c:v>9.1347914407517578E-2</c:v>
                </c:pt>
                <c:pt idx="170">
                  <c:v>9.1640364375975697E-2</c:v>
                </c:pt>
                <c:pt idx="171">
                  <c:v>9.1849059152942905E-2</c:v>
                </c:pt>
                <c:pt idx="172">
                  <c:v>9.1972680532063283E-2</c:v>
                </c:pt>
                <c:pt idx="173">
                  <c:v>9.2010322221042329E-2</c:v>
                </c:pt>
                <c:pt idx="174">
                  <c:v>9.1961507650377861E-2</c:v>
                </c:pt>
                <c:pt idx="175">
                  <c:v>9.1826199986539583E-2</c:v>
                </c:pt>
                <c:pt idx="176">
                  <c:v>9.1604803952415964E-2</c:v>
                </c:pt>
                <c:pt idx="177">
                  <c:v>9.129815936396031E-2</c:v>
                </c:pt>
                <c:pt idx="178">
                  <c:v>9.090752660480135E-2</c:v>
                </c:pt>
                <c:pt idx="179">
                  <c:v>9.0434564562366843E-2</c:v>
                </c:pt>
                <c:pt idx="180">
                  <c:v>8.9881301822573686E-2</c:v>
                </c:pt>
                <c:pt idx="181">
                  <c:v>8.9250102149882229E-2</c:v>
                </c:pt>
                <c:pt idx="182">
                  <c:v>8.8543625453000541E-2</c:v>
                </c:pt>
                <c:pt idx="183">
                  <c:v>8.7764785545303869E-2</c:v>
                </c:pt>
                <c:pt idx="184">
                  <c:v>8.6916706049514278E-2</c:v>
                </c:pt>
                <c:pt idx="185">
                  <c:v>8.6002675769922141E-2</c:v>
                </c:pt>
                <c:pt idx="186">
                  <c:v>8.5026104768889429E-2</c:v>
                </c:pt>
                <c:pt idx="187">
                  <c:v>8.3990482248063519E-2</c:v>
                </c:pt>
                <c:pt idx="188">
                  <c:v>8.2899337161927711E-2</c:v>
                </c:pt>
                <c:pt idx="189">
                  <c:v>8.1756202296537364E-2</c:v>
                </c:pt>
                <c:pt idx="190">
                  <c:v>8.0564582343790783E-2</c:v>
                </c:pt>
                <c:pt idx="191">
                  <c:v>7.9327926304089164E-2</c:v>
                </c:pt>
                <c:pt idx="192">
                  <c:v>7.8049604368058342E-2</c:v>
                </c:pt>
                <c:pt idx="193">
                  <c:v>7.6732889268563212E-2</c:v>
                </c:pt>
                <c:pt idx="194">
                  <c:v>7.5380941962039344E-2</c:v>
                </c:pt>
                <c:pt idx="195">
                  <c:v>7.3996801394986517E-2</c:v>
                </c:pt>
                <c:pt idx="196">
                  <c:v>7.2583378036873064E-2</c:v>
                </c:pt>
                <c:pt idx="197">
                  <c:v>7.1143450812543904E-2</c:v>
                </c:pt>
                <c:pt idx="198">
                  <c:v>6.967966704222596E-2</c:v>
                </c:pt>
                <c:pt idx="199">
                  <c:v>6.8194544991466793E-2</c:v>
                </c:pt>
                <c:pt idx="200">
                  <c:v>6.6690478642688691E-2</c:v>
                </c:pt>
                <c:pt idx="201">
                  <c:v>6.5169744320459744E-2</c:v>
                </c:pt>
                <c:pt idx="202">
                  <c:v>6.3634508830359399E-2</c:v>
                </c:pt>
                <c:pt idx="203">
                  <c:v>6.2086838803187452E-2</c:v>
                </c:pt>
                <c:pt idx="204">
                  <c:v>6.0528710969475708E-2</c:v>
                </c:pt>
                <c:pt idx="205">
                  <c:v>5.8962023121578749E-2</c:v>
                </c:pt>
                <c:pt idx="206">
                  <c:v>5.7388605550286909E-2</c:v>
                </c:pt>
                <c:pt idx="207">
                  <c:v>5.5810232768612869E-2</c:v>
                </c:pt>
                <c:pt idx="208">
                  <c:v>5.4228635356205687E-2</c:v>
                </c:pt>
                <c:pt idx="209">
                  <c:v>5.2645511773124154E-2</c:v>
                </c:pt>
                <c:pt idx="210">
                  <c:v>5.1062540001094267E-2</c:v>
                </c:pt>
                <c:pt idx="211">
                  <c:v>4.9481388873761745E-2</c:v>
                </c:pt>
                <c:pt idx="212">
                  <c:v>4.7903728954918817E-2</c:v>
                </c:pt>
                <c:pt idx="213">
                  <c:v>4.6331242815540505E-2</c:v>
                </c:pt>
                <c:pt idx="214">
                  <c:v>4.4765634547258251E-2</c:v>
                </c:pt>
                <c:pt idx="215">
                  <c:v>4.3208638332448548E-2</c:v>
                </c:pt>
                <c:pt idx="216">
                  <c:v>4.1662025870585803E-2</c:v>
                </c:pt>
                <c:pt idx="217">
                  <c:v>4.012761243845292E-2</c:v>
                </c:pt>
                <c:pt idx="218">
                  <c:v>3.8607261340243504E-2</c:v>
                </c:pt>
                <c:pt idx="219">
                  <c:v>3.7102886485047309E-2</c:v>
                </c:pt>
                <c:pt idx="220">
                  <c:v>3.5616452816733105E-2</c:v>
                </c:pt>
                <c:pt idx="221">
                  <c:v>3.4149974318359401E-2</c:v>
                </c:pt>
                <c:pt idx="222">
                  <c:v>3.2705509323835383E-2</c:v>
                </c:pt>
                <c:pt idx="223">
                  <c:v>3.128515289764635E-2</c:v>
                </c:pt>
                <c:pt idx="224">
                  <c:v>2.9891026092847186E-2</c:v>
                </c:pt>
                <c:pt idx="225">
                  <c:v>2.8525261971327133E-2</c:v>
                </c:pt>
                <c:pt idx="226">
                  <c:v>2.718998837038001E-2</c:v>
                </c:pt>
                <c:pt idx="227">
                  <c:v>2.5887307525751264E-2</c:v>
                </c:pt>
                <c:pt idx="228">
                  <c:v>2.461927281085639E-2</c:v>
                </c:pt>
                <c:pt idx="229">
                  <c:v>2.3387863018929742E-2</c:v>
                </c:pt>
                <c:pt idx="230">
                  <c:v>2.2194954790249397E-2</c:v>
                </c:pt>
                <c:pt idx="231">
                  <c:v>2.1042293957854806E-2</c:v>
                </c:pt>
                <c:pt idx="232">
                  <c:v>1.9931466737361382E-2</c:v>
                </c:pt>
                <c:pt idx="233">
                  <c:v>1.8863871803360605E-2</c:v>
                </c:pt>
                <c:pt idx="234">
                  <c:v>1.7840694360784927E-2</c:v>
                </c:pt>
                <c:pt idx="235">
                  <c:v>1.6862883321504714E-2</c:v>
                </c:pt>
                <c:pt idx="236">
                  <c:v>1.5931132626121527E-2</c:v>
                </c:pt>
                <c:pt idx="237">
                  <c:v>1.504586760687213E-2</c:v>
                </c:pt>
                <c:pt idx="238">
                  <c:v>1.420723707586786E-2</c:v>
                </c:pt>
                <c:pt idx="239">
                  <c:v>1.3415111557312405E-2</c:v>
                </c:pt>
                <c:pt idx="240">
                  <c:v>1.2669087783053203E-2</c:v>
                </c:pt>
                <c:pt idx="241">
                  <c:v>1.1968499262176366E-2</c:v>
                </c:pt>
                <c:pt idx="242">
                  <c:v>1.1312432442884449E-2</c:v>
                </c:pt>
                <c:pt idx="243">
                  <c:v>1.0699747732109133E-2</c:v>
                </c:pt>
                <c:pt idx="244">
                  <c:v>1.0129104443865732E-2</c:v>
                </c:pt>
                <c:pt idx="245">
                  <c:v>9.5989886230304702E-3</c:v>
                </c:pt>
                <c:pt idx="246">
                  <c:v>9.1077426410438398E-3</c:v>
                </c:pt>
                <c:pt idx="247">
                  <c:v>8.6535954805394694E-3</c:v>
                </c:pt>
                <c:pt idx="248">
                  <c:v>8.2346927074069334E-3</c:v>
                </c:pt>
                <c:pt idx="249">
                  <c:v>7.8491252573572416E-3</c:v>
                </c:pt>
                <c:pt idx="250">
                  <c:v>7.4949563236404431E-3</c:v>
                </c:pt>
                <c:pt idx="251">
                  <c:v>7.1702458070995673E-3</c:v>
                </c:pt>
                <c:pt idx="252">
                  <c:v>6.8730719648203969E-3</c:v>
                </c:pt>
                <c:pt idx="253">
                  <c:v>6.6015500575977272E-3</c:v>
                </c:pt>
                <c:pt idx="254">
                  <c:v>6.3538479409318803E-3</c:v>
                </c:pt>
                <c:pt idx="255">
                  <c:v>6.1281986642755734E-3</c:v>
                </c:pt>
                <c:pt idx="256">
                  <c:v>5.9229102367402836E-3</c:v>
                </c:pt>
                <c:pt idx="257">
                  <c:v>5.7363727848341213E-3</c:v>
                </c:pt>
                <c:pt idx="258">
                  <c:v>5.5670633711776274E-3</c:v>
                </c:pt>
                <c:pt idx="259">
                  <c:v>5.4135487657770249E-3</c:v>
                </c:pt>
                <c:pt idx="260">
                  <c:v>5.2744864670977304E-3</c:v>
                </c:pt>
                <c:pt idx="261">
                  <c:v>5.1486242627397337E-3</c:v>
                </c:pt>
                <c:pt idx="262">
                  <c:v>5.0347986026022754E-3</c:v>
                </c:pt>
                <c:pt idx="263">
                  <c:v>4.9319320342393787E-3</c:v>
                </c:pt>
                <c:pt idx="264">
                  <c:v>4.839029923331053E-3</c:v>
                </c:pt>
                <c:pt idx="265">
                  <c:v>4.7551766539469641E-3</c:v>
                </c:pt>
                <c:pt idx="266">
                  <c:v>4.6795314751693169E-3</c:v>
                </c:pt>
                <c:pt idx="267">
                  <c:v>4.6113241338016243E-3</c:v>
                </c:pt>
                <c:pt idx="268">
                  <c:v>4.5498504080735708E-3</c:v>
                </c:pt>
                <c:pt idx="269">
                  <c:v>4.4944676348867259E-3</c:v>
                </c:pt>
                <c:pt idx="270">
                  <c:v>4.4445903034307857E-3</c:v>
                </c:pt>
                <c:pt idx="271">
                  <c:v>4.399685770946387E-3</c:v>
                </c:pt>
                <c:pt idx="272">
                  <c:v>4.3592701419160286E-3</c:v>
                </c:pt>
                <c:pt idx="273">
                  <c:v>4.3229043398463696E-3</c:v>
                </c:pt>
                <c:pt idx="274">
                  <c:v>4.2901903908306605E-3</c:v>
                </c:pt>
                <c:pt idx="275">
                  <c:v>4.2607679300069147E-3</c:v>
                </c:pt>
                <c:pt idx="276">
                  <c:v>4.2343109356014937E-3</c:v>
                </c:pt>
                <c:pt idx="277">
                  <c:v>4.2105246902321824E-3</c:v>
                </c:pt>
                <c:pt idx="278">
                  <c:v>4.1891429653162122E-3</c:v>
                </c:pt>
                <c:pt idx="279">
                  <c:v>4.1699254215869196E-3</c:v>
                </c:pt>
                <c:pt idx="280">
                  <c:v>4.152655216690288E-3</c:v>
                </c:pt>
                <c:pt idx="281">
                  <c:v>4.13713680945706E-3</c:v>
                </c:pt>
                <c:pt idx="282">
                  <c:v>4.1231939495924999E-3</c:v>
                </c:pt>
                <c:pt idx="283">
                  <c:v>4.1106678410863318E-3</c:v>
                </c:pt>
                <c:pt idx="284">
                  <c:v>4.0994154675243772E-3</c:v>
                </c:pt>
                <c:pt idx="285">
                  <c:v>4.0893080676058574E-3</c:v>
                </c:pt>
                <c:pt idx="286">
                  <c:v>4.0802297494711851E-3</c:v>
                </c:pt>
                <c:pt idx="287">
                  <c:v>4.0720762328774786E-3</c:v>
                </c:pt>
                <c:pt idx="288">
                  <c:v>4.064753708777135E-3</c:v>
                </c:pt>
                <c:pt idx="289">
                  <c:v>4.058177806431743E-3</c:v>
                </c:pt>
                <c:pt idx="290">
                  <c:v>4.0522726588006217E-3</c:v>
                </c:pt>
                <c:pt idx="291">
                  <c:v>4.0469700575626105E-3</c:v>
                </c:pt>
                <c:pt idx="292">
                  <c:v>4.0422086897465535E-3</c:v>
                </c:pt>
                <c:pt idx="293">
                  <c:v>4.0379334485502807E-3</c:v>
                </c:pt>
                <c:pt idx="294">
                  <c:v>4.0340948115093062E-3</c:v>
                </c:pt>
                <c:pt idx="295">
                  <c:v>4.0306482797337027E-3</c:v>
                </c:pt>
                <c:pt idx="296">
                  <c:v>4.0275538724571991E-3</c:v>
                </c:pt>
                <c:pt idx="297">
                  <c:v>4.0247756716382324E-3</c:v>
                </c:pt>
                <c:pt idx="298">
                  <c:v>4.0222814118126161E-3</c:v>
                </c:pt>
                <c:pt idx="299">
                  <c:v>4.0200421108290791E-3</c:v>
                </c:pt>
                <c:pt idx="300">
                  <c:v>4.0180317374937033E-3</c:v>
                </c:pt>
                <c:pt idx="301">
                  <c:v>4.0162269125172288E-3</c:v>
                </c:pt>
                <c:pt idx="302">
                  <c:v>4.014606639493659E-3</c:v>
                </c:pt>
                <c:pt idx="303">
                  <c:v>4.0131520629486973E-3</c:v>
                </c:pt>
                <c:pt idx="304">
                  <c:v>4.0118462507767409E-3</c:v>
                </c:pt>
                <c:pt idx="305">
                  <c:v>4.0106739986428882E-3</c:v>
                </c:pt>
                <c:pt idx="306">
                  <c:v>4.0096216541604659E-3</c:v>
                </c:pt>
                <c:pt idx="307">
                  <c:v>4.0086769588672322E-3</c:v>
                </c:pt>
                <c:pt idx="308">
                  <c:v>4.0078289062168626E-3</c:v>
                </c:pt>
                <c:pt idx="309">
                  <c:v>4.0070676139767379E-3</c:v>
                </c:pt>
                <c:pt idx="310">
                  <c:v>4.0063842095829343E-3</c:v>
                </c:pt>
                <c:pt idx="311">
                  <c:v>4.0057707271460401E-3</c:v>
                </c:pt>
                <c:pt idx="312">
                  <c:v>4.0052200149312336E-3</c:v>
                </c:pt>
                <c:pt idx="313">
                  <c:v>4.0047256522538566E-3</c:v>
                </c:pt>
                <c:pt idx="314">
                  <c:v>4.0042818748371699E-3</c:v>
                </c:pt>
                <c:pt idx="315">
                  <c:v>4.0038835077746519E-3</c:v>
                </c:pt>
                <c:pt idx="316">
                  <c:v>4.0035259053253312E-3</c:v>
                </c:pt>
                <c:pt idx="317">
                  <c:v>4.0032048968481017E-3</c:v>
                </c:pt>
                <c:pt idx="318">
                  <c:v>4.0029167382516738E-3</c:v>
                </c:pt>
                <c:pt idx="319">
                  <c:v>4.0026580683984597E-3</c:v>
                </c:pt>
                <c:pt idx="320">
                  <c:v>4.0024258699585926E-3</c:v>
                </c:pt>
                <c:pt idx="321">
                  <c:v>4.0022174342613567E-3</c:v>
                </c:pt>
                <c:pt idx="322">
                  <c:v>4.0020303297356409E-3</c:v>
                </c:pt>
                <c:pt idx="323">
                  <c:v>4.0018623735750139E-3</c:v>
                </c:pt>
                <c:pt idx="324">
                  <c:v>4.0017116062971364E-3</c:v>
                </c:pt>
                <c:pt idx="325">
                  <c:v>4.00157626890363E-3</c:v>
                </c:pt>
                <c:pt idx="326">
                  <c:v>4.0014547823737931E-3</c:v>
                </c:pt>
                <c:pt idx="327">
                  <c:v>4.0013457292548838E-3</c:v>
                </c:pt>
                <c:pt idx="328">
                  <c:v>4.0012478371344766E-3</c:v>
                </c:pt>
                <c:pt idx="329">
                  <c:v>4.0011599638023953E-3</c:v>
                </c:pt>
                <c:pt idx="330">
                  <c:v>4.0010810839304807E-3</c:v>
                </c:pt>
                <c:pt idx="331">
                  <c:v>4.0010102771140827E-3</c:v>
                </c:pt>
                <c:pt idx="332">
                  <c:v>4.0009467171368994E-3</c:v>
                </c:pt>
                <c:pt idx="333">
                  <c:v>4.0008896623337223E-3</c:v>
                </c:pt>
                <c:pt idx="334">
                  <c:v>4.0008384469390895E-3</c:v>
                </c:pt>
                <c:pt idx="335">
                  <c:v>4.0007924733207814E-3</c:v>
                </c:pt>
                <c:pt idx="336">
                  <c:v>4.0007512050079614E-3</c:v>
                </c:pt>
                <c:pt idx="337">
                  <c:v>4.0007141604325343E-3</c:v>
                </c:pt>
                <c:pt idx="338">
                  <c:v>4.0006809073108883E-3</c:v>
                </c:pt>
                <c:pt idx="339">
                  <c:v>4.000651057600362E-3</c:v>
                </c:pt>
                <c:pt idx="340">
                  <c:v>4.0006242629719076E-3</c:v>
                </c:pt>
                <c:pt idx="341">
                  <c:v>4.0006002107458687E-3</c:v>
                </c:pt>
                <c:pt idx="342">
                  <c:v>4.0005786202436553E-3</c:v>
                </c:pt>
                <c:pt idx="343">
                  <c:v>4.000559239512807E-3</c:v>
                </c:pt>
                <c:pt idx="344">
                  <c:v>4.000541842387231E-3</c:v>
                </c:pt>
                <c:pt idx="345">
                  <c:v>4.0005262258479522E-3</c:v>
                </c:pt>
                <c:pt idx="346">
                  <c:v>4.000512207654414E-3</c:v>
                </c:pt>
                <c:pt idx="347">
                  <c:v>4.0004996242178192E-3</c:v>
                </c:pt>
                <c:pt idx="348">
                  <c:v>4.0004883286922487E-3</c:v>
                </c:pt>
                <c:pt idx="349">
                  <c:v>4.0004781892611146E-3</c:v>
                </c:pt>
                <c:pt idx="350">
                  <c:v>4.0004690875990326E-3</c:v>
                </c:pt>
                <c:pt idx="351">
                  <c:v>4.0004609174909668E-3</c:v>
                </c:pt>
                <c:pt idx="352">
                  <c:v>4.0004535835928652E-3</c:v>
                </c:pt>
                <c:pt idx="353">
                  <c:v>4.0004470003190094E-3</c:v>
                </c:pt>
                <c:pt idx="354">
                  <c:v>4.0004410908432361E-3</c:v>
                </c:pt>
                <c:pt idx="355">
                  <c:v>4.0004357862024826E-3</c:v>
                </c:pt>
                <c:pt idx="356">
                  <c:v>4.0004310244920425E-3</c:v>
                </c:pt>
                <c:pt idx="357">
                  <c:v>4.0004267501430602E-3</c:v>
                </c:pt>
                <c:pt idx="358">
                  <c:v>4.0004229132740866E-3</c:v>
                </c:pt>
                <c:pt idx="359">
                  <c:v>4.0004194691091186E-3</c:v>
                </c:pt>
                <c:pt idx="360">
                  <c:v>4.0004163774548657E-3</c:v>
                </c:pt>
                <c:pt idx="361">
                  <c:v>4.0004136022318421E-3</c:v>
                </c:pt>
                <c:pt idx="362">
                  <c:v>4.0004111110532644E-3</c:v>
                </c:pt>
                <c:pt idx="363">
                  <c:v>4.0004088748471925E-3</c:v>
                </c:pt>
                <c:pt idx="364">
                  <c:v>4.0004068675170978E-3</c:v>
                </c:pt>
                <c:pt idx="365">
                  <c:v>4.0004050656375486E-3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59-6347-9A14-F3A60DE46703}"/>
            </c:ext>
          </c:extLst>
        </c:ser>
        <c:ser>
          <c:idx val="3"/>
          <c:order val="3"/>
          <c:tx>
            <c:v>Deliberate</c:v>
          </c:tx>
          <c:marker>
            <c:symbol val="none"/>
          </c:marker>
          <c:xVal>
            <c:numRef>
              <c:f>Deliberate!$A$9:$A$374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Deliberate!$W$9:$W$374</c:f>
              <c:numCache>
                <c:formatCode>0.00E+00</c:formatCode>
                <c:ptCount val="366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4.6633204011791524E-2</c:v>
                </c:pt>
                <c:pt idx="9">
                  <c:v>5.7280965328222008E-2</c:v>
                </c:pt>
                <c:pt idx="10">
                  <c:v>6.3674884074666649E-2</c:v>
                </c:pt>
                <c:pt idx="11">
                  <c:v>6.8272656031035078E-2</c:v>
                </c:pt>
                <c:pt idx="12">
                  <c:v>7.1876364913080248E-2</c:v>
                </c:pt>
                <c:pt idx="13">
                  <c:v>7.4850609986675434E-2</c:v>
                </c:pt>
                <c:pt idx="14">
                  <c:v>7.7392886607495215E-2</c:v>
                </c:pt>
                <c:pt idx="15">
                  <c:v>7.7548895560224651E-2</c:v>
                </c:pt>
                <c:pt idx="16">
                  <c:v>7.7725916602844433E-2</c:v>
                </c:pt>
                <c:pt idx="17">
                  <c:v>7.7925141600808573E-2</c:v>
                </c:pt>
                <c:pt idx="18">
                  <c:v>7.8147235962704745E-2</c:v>
                </c:pt>
                <c:pt idx="19">
                  <c:v>7.839208290513415E-2</c:v>
                </c:pt>
                <c:pt idx="20">
                  <c:v>7.8658459559857216E-2</c:v>
                </c:pt>
                <c:pt idx="21">
                  <c:v>7.8943630540635704E-2</c:v>
                </c:pt>
                <c:pt idx="22">
                  <c:v>7.924283878767345E-2</c:v>
                </c:pt>
                <c:pt idx="23">
                  <c:v>7.9564405972384594E-2</c:v>
                </c:pt>
                <c:pt idx="24">
                  <c:v>7.9907686584405543E-2</c:v>
                </c:pt>
                <c:pt idx="25">
                  <c:v>8.027175836334452E-2</c:v>
                </c:pt>
                <c:pt idx="26">
                  <c:v>8.0655538767376037E-2</c:v>
                </c:pt>
                <c:pt idx="27">
                  <c:v>8.105798090630939E-2</c:v>
                </c:pt>
                <c:pt idx="28">
                  <c:v>8.1478373395011003E-2</c:v>
                </c:pt>
                <c:pt idx="29">
                  <c:v>8.1916773881047636E-2</c:v>
                </c:pt>
                <c:pt idx="30">
                  <c:v>8.2371615546435031E-2</c:v>
                </c:pt>
                <c:pt idx="31">
                  <c:v>8.2841182795683393E-2</c:v>
                </c:pt>
                <c:pt idx="32">
                  <c:v>8.3323643602053091E-2</c:v>
                </c:pt>
                <c:pt idx="33">
                  <c:v>8.3817064446635295E-2</c:v>
                </c:pt>
                <c:pt idx="34">
                  <c:v>8.4319391798036811E-2</c:v>
                </c:pt>
                <c:pt idx="35">
                  <c:v>8.4828378301643984E-2</c:v>
                </c:pt>
                <c:pt idx="36">
                  <c:v>8.5341424499381396E-2</c:v>
                </c:pt>
                <c:pt idx="37">
                  <c:v>8.5855820668289839E-2</c:v>
                </c:pt>
                <c:pt idx="38">
                  <c:v>8.5062295618299769E-2</c:v>
                </c:pt>
                <c:pt idx="39">
                  <c:v>8.4237467945164207E-2</c:v>
                </c:pt>
                <c:pt idx="40">
                  <c:v>8.3373164007004341E-2</c:v>
                </c:pt>
                <c:pt idx="41">
                  <c:v>8.2458667140657874E-2</c:v>
                </c:pt>
                <c:pt idx="42">
                  <c:v>8.1479972046138632E-2</c:v>
                </c:pt>
                <c:pt idx="43">
                  <c:v>8.0418790089811565E-2</c:v>
                </c:pt>
                <c:pt idx="44">
                  <c:v>7.9251043593771248E-2</c:v>
                </c:pt>
                <c:pt idx="45">
                  <c:v>7.9923736822844149E-2</c:v>
                </c:pt>
                <c:pt idx="46">
                  <c:v>8.0545639414341799E-2</c:v>
                </c:pt>
                <c:pt idx="47">
                  <c:v>8.1117979373238877E-2</c:v>
                </c:pt>
                <c:pt idx="48">
                  <c:v>8.1642669074897034E-2</c:v>
                </c:pt>
                <c:pt idx="49">
                  <c:v>8.2122472524131365E-2</c:v>
                </c:pt>
                <c:pt idx="50">
                  <c:v>8.2561189190688208E-2</c:v>
                </c:pt>
                <c:pt idx="51">
                  <c:v>8.2963862331053559E-2</c:v>
                </c:pt>
                <c:pt idx="52">
                  <c:v>8.3344260499098197E-2</c:v>
                </c:pt>
                <c:pt idx="53">
                  <c:v>8.3681038229113824E-2</c:v>
                </c:pt>
                <c:pt idx="54">
                  <c:v>8.3975162662683553E-2</c:v>
                </c:pt>
                <c:pt idx="55">
                  <c:v>8.4227530842961293E-2</c:v>
                </c:pt>
                <c:pt idx="56">
                  <c:v>8.4438814089811298E-2</c:v>
                </c:pt>
                <c:pt idx="57">
                  <c:v>8.460924381958311E-2</c:v>
                </c:pt>
                <c:pt idx="58">
                  <c:v>8.4738323629465526E-2</c:v>
                </c:pt>
                <c:pt idx="59">
                  <c:v>8.4823272517259227E-2</c:v>
                </c:pt>
                <c:pt idx="60">
                  <c:v>8.4864324848895334E-2</c:v>
                </c:pt>
                <c:pt idx="61">
                  <c:v>8.4861626827651374E-2</c:v>
                </c:pt>
                <c:pt idx="62">
                  <c:v>8.4815223697323708E-2</c:v>
                </c:pt>
                <c:pt idx="63">
                  <c:v>8.4725070641715569E-2</c:v>
                </c:pt>
                <c:pt idx="64">
                  <c:v>8.4591082470530141E-2</c:v>
                </c:pt>
                <c:pt idx="65">
                  <c:v>8.4413243259485321E-2</c:v>
                </c:pt>
                <c:pt idx="66">
                  <c:v>8.4192009310866872E-2</c:v>
                </c:pt>
                <c:pt idx="67">
                  <c:v>8.3927870227824539E-2</c:v>
                </c:pt>
                <c:pt idx="68">
                  <c:v>8.3621364084613653E-2</c:v>
                </c:pt>
                <c:pt idx="69">
                  <c:v>8.3273098645174001E-2</c:v>
                </c:pt>
                <c:pt idx="70">
                  <c:v>8.2883775765696804E-2</c:v>
                </c:pt>
                <c:pt idx="71">
                  <c:v>8.2454212674234681E-2</c:v>
                </c:pt>
                <c:pt idx="72">
                  <c:v>8.1985348436159206E-2</c:v>
                </c:pt>
                <c:pt idx="73">
                  <c:v>8.1478178081762484E-2</c:v>
                </c:pt>
                <c:pt idx="74">
                  <c:v>8.0933754793317908E-2</c:v>
                </c:pt>
                <c:pt idx="75">
                  <c:v>8.0353190553563394E-2</c:v>
                </c:pt>
                <c:pt idx="76">
                  <c:v>7.9737653733543259E-2</c:v>
                </c:pt>
                <c:pt idx="77">
                  <c:v>7.9088362279174207E-2</c:v>
                </c:pt>
                <c:pt idx="78">
                  <c:v>7.8406572053796808E-2</c:v>
                </c:pt>
                <c:pt idx="79">
                  <c:v>7.7693562057561477E-2</c:v>
                </c:pt>
                <c:pt idx="80">
                  <c:v>7.6950629834230677E-2</c:v>
                </c:pt>
                <c:pt idx="81">
                  <c:v>7.6179085996594079E-2</c:v>
                </c:pt>
                <c:pt idx="82">
                  <c:v>7.538024789022052E-2</c:v>
                </c:pt>
                <c:pt idx="83">
                  <c:v>7.4555432723852441E-2</c:v>
                </c:pt>
                <c:pt idx="84">
                  <c:v>7.3705950841476922E-2</c:v>
                </c:pt>
                <c:pt idx="85">
                  <c:v>7.2833100058875527E-2</c:v>
                </c:pt>
                <c:pt idx="86">
                  <c:v>7.1938161855769664E-2</c:v>
                </c:pt>
                <c:pt idx="87">
                  <c:v>7.1022397712448795E-2</c:v>
                </c:pt>
                <c:pt idx="88">
                  <c:v>7.0087045737030035E-2</c:v>
                </c:pt>
                <c:pt idx="89">
                  <c:v>6.913331776730143E-2</c:v>
                </c:pt>
                <c:pt idx="90">
                  <c:v>6.816239711401019E-2</c:v>
                </c:pt>
                <c:pt idx="91">
                  <c:v>6.7175437019612233E-2</c:v>
                </c:pt>
                <c:pt idx="92">
                  <c:v>6.6173559740949642E-2</c:v>
                </c:pt>
                <c:pt idx="93">
                  <c:v>6.5157855988202271E-2</c:v>
                </c:pt>
                <c:pt idx="94">
                  <c:v>6.4129384753130389E-2</c:v>
                </c:pt>
                <c:pt idx="95">
                  <c:v>6.3089173543052657E-2</c:v>
                </c:pt>
                <c:pt idx="96">
                  <c:v>6.2038219007880813E-2</c:v>
                </c:pt>
                <c:pt idx="97">
                  <c:v>6.0977487914578798E-2</c:v>
                </c:pt>
                <c:pt idx="98">
                  <c:v>5.9907918401709476E-2</c:v>
                </c:pt>
                <c:pt idx="99">
                  <c:v>5.8830421454058493E-2</c:v>
                </c:pt>
                <c:pt idx="100">
                  <c:v>5.774588258228977E-2</c:v>
                </c:pt>
                <c:pt idx="101">
                  <c:v>5.6655163683873175E-2</c:v>
                </c:pt>
                <c:pt idx="102">
                  <c:v>5.5559105053767197E-2</c:v>
                </c:pt>
                <c:pt idx="103">
                  <c:v>5.4458527509491678E-2</c:v>
                </c:pt>
                <c:pt idx="104">
                  <c:v>5.3354234597037711E-2</c:v>
                </c:pt>
                <c:pt idx="105">
                  <c:v>5.2247014850466358E-2</c:v>
                </c:pt>
                <c:pt idx="106">
                  <c:v>5.1137644084000872E-2</c:v>
                </c:pt>
                <c:pt idx="107">
                  <c:v>5.0026887693026045E-2</c:v>
                </c:pt>
                <c:pt idx="108">
                  <c:v>4.8915502939211403E-2</c:v>
                </c:pt>
                <c:pt idx="109">
                  <c:v>4.7804241195094924E-2</c:v>
                </c:pt>
                <c:pt idx="110">
                  <c:v>4.6693850124406577E-2</c:v>
                </c:pt>
                <c:pt idx="111">
                  <c:v>4.5585075775212341E-2</c:v>
                </c:pt>
                <c:pt idx="112">
                  <c:v>4.447866456267853E-2</c:v>
                </c:pt>
                <c:pt idx="113">
                  <c:v>4.3375365116812808E-2</c:v>
                </c:pt>
                <c:pt idx="114">
                  <c:v>4.2275929969475406E-2</c:v>
                </c:pt>
                <c:pt idx="115">
                  <c:v>4.118111705414286E-2</c:v>
                </c:pt>
                <c:pt idx="116">
                  <c:v>4.0091690991156323E-2</c:v>
                </c:pt>
                <c:pt idx="117">
                  <c:v>3.9008424130382163E-2</c:v>
                </c:pt>
                <c:pt idx="118">
                  <c:v>3.7932097322408681E-2</c:v>
                </c:pt>
                <c:pt idx="119">
                  <c:v>3.686350038886084E-2</c:v>
                </c:pt>
                <c:pt idx="120">
                  <c:v>3.5803432262456261E-2</c:v>
                </c:pt>
                <c:pt idx="121">
                  <c:v>3.4752700768110628E-2</c:v>
                </c:pt>
                <c:pt idx="122">
                  <c:v>3.3712122017823046E-2</c:v>
                </c:pt>
                <c:pt idx="123">
                  <c:v>3.2682519394363119E-2</c:v>
                </c:pt>
                <c:pt idx="124">
                  <c:v>3.1664722102108633E-2</c:v>
                </c:pt>
                <c:pt idx="125">
                  <c:v>3.0659563267913425E-2</c:v>
                </c:pt>
                <c:pt idx="126">
                  <c:v>2.9667877580727635E-2</c:v>
                </c:pt>
                <c:pt idx="127">
                  <c:v>2.8690498465892812E-2</c:v>
                </c:pt>
                <c:pt idx="128">
                  <c:v>2.7728254798586469E-2</c:v>
                </c:pt>
                <c:pt idx="129">
                  <c:v>2.6781967170740984E-2</c:v>
                </c:pt>
                <c:pt idx="130">
                  <c:v>2.5852443736777961E-2</c:v>
                </c:pt>
                <c:pt idx="131">
                  <c:v>2.4940475675459851E-2</c:v>
                </c:pt>
                <c:pt idx="132">
                  <c:v>2.4046832317746788E-2</c:v>
                </c:pt>
                <c:pt idx="133">
                  <c:v>2.3172256003338908E-2</c:v>
                </c:pt>
                <c:pt idx="134">
                  <c:v>2.2317456741095015E-2</c:v>
                </c:pt>
                <c:pt idx="135">
                  <c:v>2.1483106760176437E-2</c:v>
                </c:pt>
                <c:pt idx="136">
                  <c:v>2.0669835048972712E-2</c:v>
                </c:pt>
                <c:pt idx="137">
                  <c:v>1.9878221987000091E-2</c:v>
                </c:pt>
                <c:pt idx="138">
                  <c:v>1.9108794180435713E-2</c:v>
                </c:pt>
                <c:pt idx="139">
                  <c:v>1.8362019614240804E-2</c:v>
                </c:pt>
                <c:pt idx="140">
                  <c:v>1.7638303232529018E-2</c:v>
                </c:pt>
                <c:pt idx="141">
                  <c:v>1.6937983053704128E-2</c:v>
                </c:pt>
                <c:pt idx="142">
                  <c:v>1.6261326917862601E-2</c:v>
                </c:pt>
                <c:pt idx="143">
                  <c:v>1.5608529951180379E-2</c:v>
                </c:pt>
                <c:pt idx="144">
                  <c:v>1.4979712815840155E-2</c:v>
                </c:pt>
                <c:pt idx="145">
                  <c:v>1.4374920795079705E-2</c:v>
                </c:pt>
                <c:pt idx="146">
                  <c:v>1.3794123741893306E-2</c:v>
                </c:pt>
                <c:pt idx="147">
                  <c:v>1.3237216897679233E-2</c:v>
                </c:pt>
                <c:pt idx="148">
                  <c:v>1.2704022564656232E-2</c:v>
                </c:pt>
                <c:pt idx="149">
                  <c:v>1.2194292594139265E-2</c:v>
                </c:pt>
                <c:pt idx="150">
                  <c:v>1.1707711632697647E-2</c:v>
                </c:pt>
                <c:pt idx="151">
                  <c:v>1.1243901050634173E-2</c:v>
                </c:pt>
                <c:pt idx="152">
                  <c:v>1.0802423462774779E-2</c:v>
                </c:pt>
                <c:pt idx="153">
                  <c:v>1.0382787740718135E-2</c:v>
                </c:pt>
                <c:pt idx="154">
                  <c:v>9.9844544087053701E-3</c:v>
                </c:pt>
                <c:pt idx="155">
                  <c:v>9.6068413121800748E-3</c:v>
                </c:pt>
                <c:pt idx="156">
                  <c:v>9.2493294487443513E-3</c:v>
                </c:pt>
                <c:pt idx="157">
                  <c:v>8.9112688552534253E-3</c:v>
                </c:pt>
                <c:pt idx="158">
                  <c:v>8.5919844517503771E-3</c:v>
                </c:pt>
                <c:pt idx="159">
                  <c:v>8.2907817522671467E-3</c:v>
                </c:pt>
                <c:pt idx="160">
                  <c:v>8.0069523635930527E-3</c:v>
                </c:pt>
                <c:pt idx="161">
                  <c:v>7.7397792053226257E-3</c:v>
                </c:pt>
                <c:pt idx="162">
                  <c:v>7.4885413972467264E-3</c:v>
                </c:pt>
                <c:pt idx="163">
                  <c:v>7.2525187729166243E-3</c:v>
                </c:pt>
                <c:pt idx="164">
                  <c:v>7.0309959905294848E-3</c:v>
                </c:pt>
                <c:pt idx="165">
                  <c:v>6.8232662237934739E-3</c:v>
                </c:pt>
                <c:pt idx="166">
                  <c:v>6.6286344258524267E-3</c:v>
                </c:pt>
                <c:pt idx="167">
                  <c:v>6.4464201685066058E-3</c:v>
                </c:pt>
                <c:pt idx="168">
                  <c:v>6.2759600667499351E-3</c:v>
                </c:pt>
                <c:pt idx="169">
                  <c:v>6.1166098050352523E-3</c:v>
                </c:pt>
                <c:pt idx="170">
                  <c:v>5.9677457867021669E-3</c:v>
                </c:pt>
                <c:pt idx="171">
                  <c:v>5.8287664317418974E-3</c:v>
                </c:pt>
                <c:pt idx="172">
                  <c:v>5.6990931506354934E-3</c:v>
                </c:pt>
                <c:pt idx="173">
                  <c:v>5.578171023525264E-3</c:v>
                </c:pt>
                <c:pt idx="174">
                  <c:v>5.4654692146021162E-3</c:v>
                </c:pt>
                <c:pt idx="175">
                  <c:v>5.360481151466214E-3</c:v>
                </c:pt>
                <c:pt idx="176">
                  <c:v>5.2627244984822814E-3</c:v>
                </c:pt>
                <c:pt idx="177">
                  <c:v>5.1717409519429674E-3</c:v>
                </c:pt>
                <c:pt idx="178">
                  <c:v>5.0870958832894162E-3</c:v>
                </c:pt>
                <c:pt idx="179">
                  <c:v>5.0083778548301134E-3</c:v>
                </c:pt>
                <c:pt idx="180">
                  <c:v>4.9351980304362499E-3</c:v>
                </c:pt>
                <c:pt idx="181">
                  <c:v>4.8671895016513984E-3</c:v>
                </c:pt>
                <c:pt idx="182">
                  <c:v>4.8040065476005729E-3</c:v>
                </c:pt>
                <c:pt idx="183">
                  <c:v>4.745323845065548E-3</c:v>
                </c:pt>
                <c:pt idx="184">
                  <c:v>4.6908356431497444E-3</c:v>
                </c:pt>
                <c:pt idx="185">
                  <c:v>4.6402549151151164E-3</c:v>
                </c:pt>
                <c:pt idx="186">
                  <c:v>4.5933124982511786E-3</c:v>
                </c:pt>
                <c:pt idx="187">
                  <c:v>4.5497562310492616E-3</c:v>
                </c:pt>
                <c:pt idx="188">
                  <c:v>4.509350095504623E-3</c:v>
                </c:pt>
                <c:pt idx="189">
                  <c:v>4.4718733710589244E-3</c:v>
                </c:pt>
                <c:pt idx="190">
                  <c:v>4.437119805522232E-3</c:v>
                </c:pt>
                <c:pt idx="191">
                  <c:v>4.4048968072728035E-3</c:v>
                </c:pt>
                <c:pt idx="192">
                  <c:v>4.3750246621156634E-3</c:v>
                </c:pt>
                <c:pt idx="193">
                  <c:v>4.3473357773818706E-3</c:v>
                </c:pt>
                <c:pt idx="194">
                  <c:v>4.3216739551577808E-3</c:v>
                </c:pt>
                <c:pt idx="195">
                  <c:v>4.2978936959379684E-3</c:v>
                </c:pt>
                <c:pt idx="196">
                  <c:v>4.2758595334919779E-3</c:v>
                </c:pt>
                <c:pt idx="197">
                  <c:v>4.2554454013059156E-3</c:v>
                </c:pt>
                <c:pt idx="198">
                  <c:v>4.236534030607279E-3</c:v>
                </c:pt>
                <c:pt idx="199">
                  <c:v>4.2190163796854098E-3</c:v>
                </c:pt>
                <c:pt idx="200">
                  <c:v>4.2027910939838094E-3</c:v>
                </c:pt>
                <c:pt idx="201">
                  <c:v>4.1877639962483526E-3</c:v>
                </c:pt>
                <c:pt idx="202">
                  <c:v>4.1738476058664278E-3</c:v>
                </c:pt>
                <c:pt idx="203">
                  <c:v>4.1609606864185453E-3</c:v>
                </c:pt>
                <c:pt idx="204">
                  <c:v>4.1490278203786249E-3</c:v>
                </c:pt>
                <c:pt idx="205">
                  <c:v>4.1379790098430682E-3</c:v>
                </c:pt>
                <c:pt idx="206">
                  <c:v>4.1277493021305541E-3</c:v>
                </c:pt>
                <c:pt idx="207">
                  <c:v>4.118278439076594E-3</c:v>
                </c:pt>
                <c:pt idx="208">
                  <c:v>4.109510528843281E-3</c:v>
                </c:pt>
                <c:pt idx="209">
                  <c:v>4.1013937390722817E-3</c:v>
                </c:pt>
                <c:pt idx="210">
                  <c:v>4.0938800102285943E-3</c:v>
                </c:pt>
                <c:pt idx="211">
                  <c:v>4.0869247880072285E-3</c:v>
                </c:pt>
                <c:pt idx="212">
                  <c:v>4.0804867737076495E-3</c:v>
                </c:pt>
                <c:pt idx="213">
                  <c:v>4.0745276915176171E-3</c:v>
                </c:pt>
                <c:pt idx="214">
                  <c:v>4.0690120716872615E-3</c:v>
                </c:pt>
                <c:pt idx="215">
                  <c:v>4.0639070486169476E-3</c:v>
                </c:pt>
                <c:pt idx="216">
                  <c:v>4.0591821729263405E-3</c:v>
                </c:pt>
                <c:pt idx="217">
                  <c:v>4.0548092366159989E-3</c:v>
                </c:pt>
                <c:pt idx="218">
                  <c:v>4.0507621104774851E-3</c:v>
                </c:pt>
                <c:pt idx="219">
                  <c:v>4.0470165929527603E-3</c:v>
                </c:pt>
                <c:pt idx="220">
                  <c:v>4.0435502696864545E-3</c:v>
                </c:pt>
                <c:pt idx="221">
                  <c:v>4.0403423830573364E-3</c:v>
                </c:pt>
                <c:pt idx="222">
                  <c:v>4.0373737110169349E-3</c:v>
                </c:pt>
                <c:pt idx="223">
                  <c:v>4.0346264546027169E-3</c:v>
                </c:pt>
                <c:pt idx="224">
                  <c:v>4.0320841335316181E-3</c:v>
                </c:pt>
                <c:pt idx="225">
                  <c:v>4.0297314893168214E-3</c:v>
                </c:pt>
                <c:pt idx="226">
                  <c:v>4.0275543953853903E-3</c:v>
                </c:pt>
                <c:pt idx="227">
                  <c:v>4.025539773707499E-3</c:v>
                </c:pt>
                <c:pt idx="228">
                  <c:v>4.0236755174807024E-3</c:v>
                </c:pt>
                <c:pt idx="229">
                  <c:v>4.021950419441072E-3</c:v>
                </c:pt>
                <c:pt idx="230">
                  <c:v>4.0203541054029939E-3</c:v>
                </c:pt>
                <c:pt idx="231">
                  <c:v>4.0188769726552465E-3</c:v>
                </c:pt>
                <c:pt idx="232">
                  <c:v>4.0175101328658452E-3</c:v>
                </c:pt>
                <c:pt idx="233">
                  <c:v>4.0162453591731555E-3</c:v>
                </c:pt>
                <c:pt idx="234">
                  <c:v>4.0150750371612809E-3</c:v>
                </c:pt>
                <c:pt idx="235">
                  <c:v>4.0139921194398192E-3</c:v>
                </c:pt>
                <c:pt idx="236">
                  <c:v>4.0129900835675358E-3</c:v>
                </c:pt>
                <c:pt idx="237">
                  <c:v>4.0120628930763883E-3</c:v>
                </c:pt>
                <c:pt idx="238">
                  <c:v>4.0112049613716307E-3</c:v>
                </c:pt>
                <c:pt idx="239">
                  <c:v>4.0104111182976843E-3</c:v>
                </c:pt>
                <c:pt idx="240">
                  <c:v>4.0096765791753962E-3</c:v>
                </c:pt>
                <c:pt idx="241">
                  <c:v>4.0089969161299609E-3</c:v>
                </c:pt>
                <c:pt idx="242">
                  <c:v>4.0083680315417987E-3</c:v>
                </c:pt>
                <c:pt idx="243">
                  <c:v>4.0077861334641696E-3</c:v>
                </c:pt>
                <c:pt idx="244">
                  <c:v>4.007247712863783E-3</c:v>
                </c:pt>
                <c:pt idx="245">
                  <c:v>4.0067495225494659E-3</c:v>
                </c:pt>
                <c:pt idx="246">
                  <c:v>4.0062885576650853E-3</c:v>
                </c:pt>
                <c:pt idx="247">
                  <c:v>4.0058620376312486E-3</c:v>
                </c:pt>
                <c:pt idx="248">
                  <c:v>4.0054673894287926E-3</c:v>
                </c:pt>
                <c:pt idx="249">
                  <c:v>4.0051022321248237E-3</c:v>
                </c:pt>
                <c:pt idx="250">
                  <c:v>4.0047643625495503E-3</c:v>
                </c:pt>
                <c:pt idx="251">
                  <c:v>4.004451742038919E-3</c:v>
                </c:pt>
                <c:pt idx="252">
                  <c:v>4.0041624841635048E-3</c:v>
                </c:pt>
                <c:pt idx="253">
                  <c:v>4.0038948433713702E-3</c:v>
                </c:pt>
                <c:pt idx="254">
                  <c:v>4.0036472044764279E-3</c:v>
                </c:pt>
                <c:pt idx="255">
                  <c:v>4.0034180729298513E-3</c:v>
                </c:pt>
                <c:pt idx="256">
                  <c:v>4.0032060658164266E-3</c:v>
                </c:pt>
                <c:pt idx="257">
                  <c:v>4.0030099035219544E-3</c:v>
                </c:pt>
                <c:pt idx="258">
                  <c:v>4.0028284020216572E-3</c:v>
                </c:pt>
                <c:pt idx="259">
                  <c:v>4.0026604657437534E-3</c:v>
                </c:pt>
                <c:pt idx="260">
                  <c:v>4.0025050809650124E-3</c:v>
                </c:pt>
                <c:pt idx="261">
                  <c:v>4.002361309699198E-3</c:v>
                </c:pt>
                <c:pt idx="262">
                  <c:v>4.0022282840409835E-3</c:v>
                </c:pt>
                <c:pt idx="263">
                  <c:v>4.0021052009324492E-3</c:v>
                </c:pt>
                <c:pt idx="264">
                  <c:v>4.0019913173195984E-3</c:v>
                </c:pt>
                <c:pt idx="265">
                  <c:v>4.0018859456706106E-3</c:v>
                </c:pt>
                <c:pt idx="266">
                  <c:v>4.0017884498285338E-3</c:v>
                </c:pt>
                <c:pt idx="267">
                  <c:v>4.0016982411735453E-3</c:v>
                </c:pt>
                <c:pt idx="268">
                  <c:v>4.0016147750718545E-3</c:v>
                </c:pt>
                <c:pt idx="269">
                  <c:v>4.0015375475894992E-3</c:v>
                </c:pt>
                <c:pt idx="270">
                  <c:v>4.0014660924517203E-3</c:v>
                </c:pt>
                <c:pt idx="271">
                  <c:v>4.0013999782293362E-3</c:v>
                </c:pt>
                <c:pt idx="272">
                  <c:v>4.0013388057351124E-3</c:v>
                </c:pt>
                <c:pt idx="273">
                  <c:v>4.001282205614849E-3</c:v>
                </c:pt>
                <c:pt idx="274">
                  <c:v>4.0012298361181428E-3</c:v>
                </c:pt>
                <c:pt idx="275">
                  <c:v>4.0011813810358126E-3</c:v>
                </c:pt>
                <c:pt idx="276">
                  <c:v>4.0011365477912245E-3</c:v>
                </c:pt>
                <c:pt idx="277">
                  <c:v>4.0010950656745063E-3</c:v>
                </c:pt>
                <c:pt idx="278">
                  <c:v>4.0010566842082484E-3</c:v>
                </c:pt>
                <c:pt idx="279">
                  <c:v>4.0010211716357512E-3</c:v>
                </c:pt>
                <c:pt idx="280">
                  <c:v>4.0009883135218895E-3</c:v>
                </c:pt>
                <c:pt idx="281">
                  <c:v>4.0009579114586172E-3</c:v>
                </c:pt>
                <c:pt idx="282">
                  <c:v>4.000929781867303E-3</c:v>
                </c:pt>
                <c:pt idx="283">
                  <c:v>4.0009037548903344E-3</c:v>
                </c:pt>
                <c:pt idx="284">
                  <c:v>4.0008796733657145E-3</c:v>
                </c:pt>
                <c:pt idx="285">
                  <c:v>4.0008573918782408E-3</c:v>
                </c:pt>
                <c:pt idx="286">
                  <c:v>4.0008367758816504E-3</c:v>
                </c:pt>
                <c:pt idx="287">
                  <c:v>4.0008177008860803E-3</c:v>
                </c:pt>
                <c:pt idx="288">
                  <c:v>4.0008000517066829E-3</c:v>
                </c:pt>
                <c:pt idx="289">
                  <c:v>4.0007837217680411E-3</c:v>
                </c:pt>
                <c:pt idx="290">
                  <c:v>4.0007686124607185E-3</c:v>
                </c:pt>
                <c:pt idx="291">
                  <c:v>4.0007546325458799E-3</c:v>
                </c:pt>
                <c:pt idx="292">
                  <c:v>4.0007416976043809E-3</c:v>
                </c:pt>
                <c:pt idx="293">
                  <c:v>4.0007297295270913E-3</c:v>
                </c:pt>
                <c:pt idx="294">
                  <c:v>4.0007186560432374E-3</c:v>
                </c:pt>
                <c:pt idx="295">
                  <c:v>4.0007084102839435E-3</c:v>
                </c:pt>
                <c:pt idx="296">
                  <c:v>4.0006989303786314E-3</c:v>
                </c:pt>
                <c:pt idx="297">
                  <c:v>4.0006901590813326E-3</c:v>
                </c:pt>
                <c:pt idx="298">
                  <c:v>4.000682043425006E-3</c:v>
                </c:pt>
                <c:pt idx="299">
                  <c:v>4.0006745344017972E-3</c:v>
                </c:pt>
                <c:pt idx="300">
                  <c:v>4.0006675866669505E-3</c:v>
                </c:pt>
                <c:pt idx="301">
                  <c:v>4.0006611582652212E-3</c:v>
                </c:pt>
                <c:pt idx="302">
                  <c:v>4.0006552103773411E-3</c:v>
                </c:pt>
                <c:pt idx="303">
                  <c:v>4.0006497070856784E-3</c:v>
                </c:pt>
                <c:pt idx="304">
                  <c:v>4.0006446151574417E-3</c:v>
                </c:pt>
                <c:pt idx="305">
                  <c:v>4.0006399038438768E-3</c:v>
                </c:pt>
                <c:pt idx="306">
                  <c:v>4.0006355446945566E-3</c:v>
                </c:pt>
                <c:pt idx="307">
                  <c:v>4.0006315113857499E-3</c:v>
                </c:pt>
                <c:pt idx="308">
                  <c:v>4.0006277795614064E-3</c:v>
                </c:pt>
                <c:pt idx="309">
                  <c:v>4.0006243266859105E-3</c:v>
                </c:pt>
                <c:pt idx="310">
                  <c:v>4.0006211319082918E-3</c:v>
                </c:pt>
                <c:pt idx="311">
                  <c:v>4.0006181759360531E-3</c:v>
                </c:pt>
                <c:pt idx="312">
                  <c:v>4.0006154409188074E-3</c:v>
                </c:pt>
                <c:pt idx="313">
                  <c:v>4.0006129103404486E-3</c:v>
                </c:pt>
                <c:pt idx="314">
                  <c:v>4.0006105689194688E-3</c:v>
                </c:pt>
                <c:pt idx="315">
                  <c:v>4.0006084025165532E-3</c:v>
                </c:pt>
                <c:pt idx="316">
                  <c:v>4.0006063980493412E-3</c:v>
                </c:pt>
                <c:pt idx="317">
                  <c:v>4.0006045434133036E-3</c:v>
                </c:pt>
                <c:pt idx="318">
                  <c:v>4.0006028274087889E-3</c:v>
                </c:pt>
                <c:pt idx="319">
                  <c:v>4.0006012396731992E-3</c:v>
                </c:pt>
                <c:pt idx="320">
                  <c:v>4.0005997706186484E-3</c:v>
                </c:pt>
                <c:pt idx="321">
                  <c:v>4.000598411373779E-3</c:v>
                </c:pt>
                <c:pt idx="322">
                  <c:v>4.0005971537305403E-3</c:v>
                </c:pt>
                <c:pt idx="323">
                  <c:v>4.000595990094234E-3</c:v>
                </c:pt>
                <c:pt idx="324">
                  <c:v>4.0005949134380193E-3</c:v>
                </c:pt>
                <c:pt idx="325">
                  <c:v>4.0005939172601647E-3</c:v>
                </c:pt>
                <c:pt idx="326">
                  <c:v>4.0005929955450603E-3</c:v>
                </c:pt>
                <c:pt idx="327">
                  <c:v>4.0005921427266784E-3</c:v>
                </c:pt>
                <c:pt idx="328">
                  <c:v>4.0005913536550405E-3</c:v>
                </c:pt>
                <c:pt idx="329">
                  <c:v>4.0005906235651614E-3</c:v>
                </c:pt>
                <c:pt idx="330">
                  <c:v>4.0005899480482065E-3</c:v>
                </c:pt>
                <c:pt idx="331">
                  <c:v>4.0005893230249268E-3</c:v>
                </c:pt>
                <c:pt idx="332">
                  <c:v>4.0005887447209535E-3</c:v>
                </c:pt>
                <c:pt idx="333">
                  <c:v>4.0005882096440593E-3</c:v>
                </c:pt>
                <c:pt idx="334">
                  <c:v>4.0005877145631186E-3</c:v>
                </c:pt>
                <c:pt idx="335">
                  <c:v>4.0005872564884155E-3</c:v>
                </c:pt>
                <c:pt idx="336">
                  <c:v>4.0005868326537675E-3</c:v>
                </c:pt>
                <c:pt idx="337">
                  <c:v>4.0005864404998141E-3</c:v>
                </c:pt>
                <c:pt idx="338">
                  <c:v>4.0005860776584495E-3</c:v>
                </c:pt>
                <c:pt idx="339">
                  <c:v>4.0005857419385541E-3</c:v>
                </c:pt>
                <c:pt idx="340">
                  <c:v>4.0005854313128449E-3</c:v>
                </c:pt>
                <c:pt idx="341">
                  <c:v>4.0005851439055507E-3</c:v>
                </c:pt>
                <c:pt idx="342">
                  <c:v>4.0005848779811138E-3</c:v>
                </c:pt>
                <c:pt idx="343">
                  <c:v>4.0005846319337178E-3</c:v>
                </c:pt>
                <c:pt idx="344">
                  <c:v>4.000584404277573E-3</c:v>
                </c:pt>
                <c:pt idx="345">
                  <c:v>4.0005841936379648E-3</c:v>
                </c:pt>
                <c:pt idx="346">
                  <c:v>4.0005839987428925E-3</c:v>
                </c:pt>
                <c:pt idx="347">
                  <c:v>4.0005838184155066E-3</c:v>
                </c:pt>
                <c:pt idx="348">
                  <c:v>4.0005836515668719E-3</c:v>
                </c:pt>
                <c:pt idx="349">
                  <c:v>4.0005834971894253E-3</c:v>
                </c:pt>
                <c:pt idx="350">
                  <c:v>4.0005833543510288E-3</c:v>
                </c:pt>
                <c:pt idx="351">
                  <c:v>4.000583222189092E-3</c:v>
                </c:pt>
                <c:pt idx="352">
                  <c:v>4.0005830999055797E-3</c:v>
                </c:pt>
                <c:pt idx="353">
                  <c:v>4.0005829867621233E-3</c:v>
                </c:pt>
                <c:pt idx="354">
                  <c:v>4.0005828820754612E-3</c:v>
                </c:pt>
                <c:pt idx="355">
                  <c:v>4.0005827852134428E-3</c:v>
                </c:pt>
                <c:pt idx="356">
                  <c:v>4.0005826955912607E-3</c:v>
                </c:pt>
                <c:pt idx="357">
                  <c:v>4.0005826126676526E-3</c:v>
                </c:pt>
                <c:pt idx="358">
                  <c:v>4.0005825359419904E-3</c:v>
                </c:pt>
                <c:pt idx="359">
                  <c:v>4.0005824649509501E-3</c:v>
                </c:pt>
                <c:pt idx="360">
                  <c:v>4.0005823992658607E-3</c:v>
                </c:pt>
                <c:pt idx="361">
                  <c:v>4.0005823384901005E-3</c:v>
                </c:pt>
                <c:pt idx="362">
                  <c:v>4.0005822822567153E-3</c:v>
                </c:pt>
                <c:pt idx="363">
                  <c:v>4.0005822302262052E-3</c:v>
                </c:pt>
                <c:pt idx="364">
                  <c:v>4.0005821820843458E-3</c:v>
                </c:pt>
                <c:pt idx="365">
                  <c:v>4.0005821375404997E-3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59-6347-9A14-F3A60DE46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787600"/>
        <c:axId val="1395508704"/>
      </c:scatterChart>
      <c:valAx>
        <c:axId val="1394787600"/>
        <c:scaling>
          <c:orientation val="minMax"/>
          <c:max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508704"/>
        <c:crosses val="autoZero"/>
        <c:crossBetween val="midCat"/>
      </c:valAx>
      <c:valAx>
        <c:axId val="1395508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78760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0750954102027184"/>
          <c:y val="0.11988086729450269"/>
          <c:w val="0.13358651440418293"/>
          <c:h val="0.314437325487957"/>
        </c:manualLayout>
      </c:layout>
      <c:overlay val="0"/>
      <c:spPr>
        <a:solidFill>
          <a:schemeClr val="bg1"/>
        </a:solidFill>
        <a:ln>
          <a:solidFill>
            <a:schemeClr val="tx1">
              <a:lumMod val="15000"/>
              <a:lumOff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Dead</a:t>
            </a:r>
          </a:p>
        </c:rich>
      </c:tx>
      <c:layout>
        <c:manualLayout>
          <c:xMode val="edge"/>
          <c:yMode val="edge"/>
          <c:x val="0.28685517633522367"/>
          <c:y val="0.16562413873425799"/>
        </c:manualLayout>
      </c:layout>
      <c:overlay val="0"/>
      <c:spPr>
        <a:solidFill>
          <a:schemeClr val="bg1"/>
        </a:solidFill>
        <a:ln>
          <a:solidFill>
            <a:schemeClr val="tx1">
              <a:lumMod val="15000"/>
              <a:lumOff val="85000"/>
            </a:schemeClr>
          </a:solidFill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Baseline</c:v>
          </c:tx>
          <c:marker>
            <c:symbol val="none"/>
          </c:marker>
          <c:xVal>
            <c:numRef>
              <c:f>Baseline!$A$9:$A$374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Baseline!$X$9:$X$374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E+00">
                  <c:v>0</c:v>
                </c:pt>
                <c:pt idx="8" formatCode="0.00E+00">
                  <c:v>0</c:v>
                </c:pt>
                <c:pt idx="9" formatCode="0.00E+00">
                  <c:v>0</c:v>
                </c:pt>
                <c:pt idx="10" formatCode="0.00E+00">
                  <c:v>0</c:v>
                </c:pt>
                <c:pt idx="11" formatCode="0.00E+00">
                  <c:v>0</c:v>
                </c:pt>
                <c:pt idx="12" formatCode="0.00E+00">
                  <c:v>0</c:v>
                </c:pt>
                <c:pt idx="13" formatCode="0.00E+00">
                  <c:v>0</c:v>
                </c:pt>
                <c:pt idx="14" formatCode="0.00E+00">
                  <c:v>9.4112362501875819E-4</c:v>
                </c:pt>
                <c:pt idx="15" formatCode="0.00E+00">
                  <c:v>1.1625565666070687E-3</c:v>
                </c:pt>
                <c:pt idx="16" formatCode="0.00E+00">
                  <c:v>1.4360956670365459E-3</c:v>
                </c:pt>
                <c:pt idx="17" formatCode="0.00E+00">
                  <c:v>1.7740042910795069E-3</c:v>
                </c:pt>
                <c:pt idx="18" formatCode="0.00E+00">
                  <c:v>2.1914325181173998E-3</c:v>
                </c:pt>
                <c:pt idx="19" formatCode="0.00E+00">
                  <c:v>2.7070965944247594E-3</c:v>
                </c:pt>
                <c:pt idx="20" formatCode="0.00E+00">
                  <c:v>3.3441181100955066E-3</c:v>
                </c:pt>
                <c:pt idx="21" formatCode="0.00E+00">
                  <c:v>3.9095938201308541E-3</c:v>
                </c:pt>
                <c:pt idx="22" formatCode="0.00E+00">
                  <c:v>4.5560530771215496E-3</c:v>
                </c:pt>
                <c:pt idx="23" formatCode="0.00E+00">
                  <c:v>5.2902998294818183E-3</c:v>
                </c:pt>
                <c:pt idx="24" formatCode="0.00E+00">
                  <c:v>6.1178549828091698E-3</c:v>
                </c:pt>
                <c:pt idx="25" formatCode="0.00E+00">
                  <c:v>7.0419751497790778E-3</c:v>
                </c:pt>
                <c:pt idx="26" formatCode="0.00E+00">
                  <c:v>8.0622804176452775E-3</c:v>
                </c:pt>
                <c:pt idx="27" formatCode="0.00E+00">
                  <c:v>9.1728614054457196E-3</c:v>
                </c:pt>
                <c:pt idx="28" formatCode="0.00E+00">
                  <c:v>1.0411829449444346E-2</c:v>
                </c:pt>
                <c:pt idx="29" formatCode="0.00E+00">
                  <c:v>1.1790368963592413E-2</c:v>
                </c:pt>
                <c:pt idx="30" formatCode="0.00E+00">
                  <c:v>1.3320701872680179E-2</c:v>
                </c:pt>
                <c:pt idx="31" formatCode="0.00E+00">
                  <c:v>1.5016635481203201E-2</c:v>
                </c:pt>
                <c:pt idx="32" formatCode="0.00E+00">
                  <c:v>1.6894470938853979E-2</c:v>
                </c:pt>
                <c:pt idx="33" formatCode="0.00E+00">
                  <c:v>1.8974449591433417E-2</c:v>
                </c:pt>
                <c:pt idx="34" formatCode="0.00E+00">
                  <c:v>2.1282986992559087E-2</c:v>
                </c:pt>
                <c:pt idx="35" formatCode="0.00E+00">
                  <c:v>2.384376295924228E-2</c:v>
                </c:pt>
                <c:pt idx="36" formatCode="0.00E+00">
                  <c:v>2.6683423253183142E-2</c:v>
                </c:pt>
                <c:pt idx="37" formatCode="0.00E+00">
                  <c:v>2.9832039596535839E-2</c:v>
                </c:pt>
                <c:pt idx="38" formatCode="0.00E+00">
                  <c:v>3.3323550417309201E-2</c:v>
                </c:pt>
                <c:pt idx="39" formatCode="0.00E+00">
                  <c:v>3.7196093053720861E-2</c:v>
                </c:pt>
                <c:pt idx="40" formatCode="0.00E+00">
                  <c:v>4.149207523980316E-2</c:v>
                </c:pt>
                <c:pt idx="41" formatCode="0.00E+00">
                  <c:v>4.6257738738890761E-2</c:v>
                </c:pt>
                <c:pt idx="42" formatCode="0.00E+00">
                  <c:v>5.1544723804906413E-2</c:v>
                </c:pt>
                <c:pt idx="43" formatCode="0.00E+00">
                  <c:v>5.7410662159397538E-2</c:v>
                </c:pt>
                <c:pt idx="44" formatCode="0.00E+00">
                  <c:v>6.3919805815141575E-2</c:v>
                </c:pt>
                <c:pt idx="45" formatCode="0.00E+00">
                  <c:v>7.1143705719375894E-2</c:v>
                </c:pt>
                <c:pt idx="46" formatCode="0.00E+00">
                  <c:v>7.9161978803341013E-2</c:v>
                </c:pt>
                <c:pt idx="47" formatCode="0.00E+00">
                  <c:v>8.8063247443347703E-2</c:v>
                </c:pt>
                <c:pt idx="48" formatCode="0.00E+00">
                  <c:v>9.7946414170387297E-2</c:v>
                </c:pt>
                <c:pt idx="49" formatCode="0.00E+00">
                  <c:v>0.10892188047746026</c:v>
                </c:pt>
                <c:pt idx="50" formatCode="0.00E+00">
                  <c:v>0.12111292875631531</c:v>
                </c:pt>
                <c:pt idx="51" formatCode="0.00E+00">
                  <c:v>0.13465730094575809</c:v>
                </c:pt>
                <c:pt idx="52" formatCode="0.00E+00">
                  <c:v>0.14970901293494313</c:v>
                </c:pt>
                <c:pt idx="53" formatCode="0.00E+00">
                  <c:v>0.16644044487339113</c:v>
                </c:pt>
                <c:pt idx="54" formatCode="0.00E+00">
                  <c:v>0.18504473832780505</c:v>
                </c:pt>
                <c:pt idx="55" formatCode="0.00E+00">
                  <c:v>0.20573850125481835</c:v>
                </c:pt>
                <c:pt idx="56" formatCode="0.00E+00">
                  <c:v>0.22876491647337621</c:v>
                </c:pt>
                <c:pt idx="57" formatCode="0.00E+00">
                  <c:v>0.25439732224056916</c:v>
                </c:pt>
                <c:pt idx="58" formatCode="0.00E+00">
                  <c:v>0.28294334441414715</c:v>
                </c:pt>
                <c:pt idx="59" formatCode="0.00E+00">
                  <c:v>0.31474967238605639</c:v>
                </c:pt>
                <c:pt idx="60" formatCode="0.00E+00">
                  <c:v>0.3502075870686136</c:v>
                </c:pt>
                <c:pt idx="61" formatCode="0.00E+00">
                  <c:v>0.3897593721236241</c:v>
                </c:pt>
                <c:pt idx="62" formatCode="0.00E+00">
                  <c:v>0.43390577615821641</c:v>
                </c:pt>
                <c:pt idx="63" formatCode="0.00E+00">
                  <c:v>0.48321471738491295</c:v>
                </c:pt>
                <c:pt idx="64" formatCode="0.00E+00">
                  <c:v>0.5383314594860974</c:v>
                </c:pt>
                <c:pt idx="65" formatCode="0.00E+00">
                  <c:v>0.59999053256363433</c:v>
                </c:pt>
                <c:pt idx="66" formatCode="0.00E+00">
                  <c:v>0.66902972784993742</c:v>
                </c:pt>
                <c:pt idx="67" formatCode="0.00E+00">
                  <c:v>0.74640656115708981</c:v>
                </c:pt>
                <c:pt idx="68" formatCode="0.00E+00">
                  <c:v>0.83321767936363078</c:v>
                </c:pt>
                <c:pt idx="69" formatCode="0.00E+00">
                  <c:v>0.93072177682992763</c:v>
                </c:pt>
                <c:pt idx="70" formatCode="0.00E+00">
                  <c:v>1.0403667012495668</c:v>
                </c:pt>
                <c:pt idx="71" formatCode="0.00E+00">
                  <c:v>1.1638215631837716</c:v>
                </c:pt>
                <c:pt idx="72" formatCode="0.00E+00">
                  <c:v>1.3030148243683386</c:v>
                </c:pt>
                <c:pt idx="73" formatCode="0.00E+00">
                  <c:v>1.4601795313568873</c:v>
                </c:pt>
                <c:pt idx="74" formatCode="0.00E+00">
                  <c:v>1.637907088334738</c:v>
                </c:pt>
                <c:pt idx="75" formatCode="0.00E+00">
                  <c:v>1.8392112320001857</c:v>
                </c:pt>
                <c:pt idx="76" formatCode="0.00E+00">
                  <c:v>2.067604189578677</c:v>
                </c:pt>
                <c:pt idx="77" formatCode="0.00E+00">
                  <c:v>2.3271873755753649</c:v>
                </c:pt>
                <c:pt idx="78" formatCode="0.00E+00">
                  <c:v>2.6227594220438188</c:v>
                </c:pt>
                <c:pt idx="79" formatCode="0.00E+00">
                  <c:v>2.9599448498760057</c:v>
                </c:pt>
                <c:pt idx="80" formatCode="0.00E+00">
                  <c:v>3.3453472843680241</c:v>
                </c:pt>
                <c:pt idx="81" formatCode="0.00E+00">
                  <c:v>3.7867318069205762</c:v>
                </c:pt>
                <c:pt idx="82" formatCode="0.00E+00">
                  <c:v>4.2932418260752305</c:v>
                </c:pt>
                <c:pt idx="83" formatCode="0.00E+00">
                  <c:v>4.8756567545876397</c:v>
                </c:pt>
                <c:pt idx="84" formatCode="0.00E+00">
                  <c:v>5.5466978035544745</c:v>
                </c:pt>
                <c:pt idx="85" formatCode="0.00E+00">
                  <c:v>6.3213903570330841</c:v>
                </c:pt>
                <c:pt idx="86" formatCode="0.00E+00">
                  <c:v>7.2174926764503162</c:v>
                </c:pt>
                <c:pt idx="87" formatCode="0.00E+00">
                  <c:v>8.2560021061503122</c:v>
                </c:pt>
                <c:pt idx="88" formatCode="0.00E+00">
                  <c:v>9.461751509351668</c:v>
                </c:pt>
                <c:pt idx="89" formatCode="0.00E+00">
                  <c:v>10.86411035382327</c:v>
                </c:pt>
                <c:pt idx="90" formatCode="0.00E+00">
                  <c:v>12.497806681642883</c:v>
                </c:pt>
                <c:pt idx="91" formatCode="0.00E+00">
                  <c:v>14.403888127535112</c:v>
                </c:pt>
                <c:pt idx="92" formatCode="0.00E+00">
                  <c:v>16.630842183978189</c:v>
                </c:pt>
                <c:pt idx="93" formatCode="0.00E+00">
                  <c:v>19.235898037504263</c:v>
                </c:pt>
                <c:pt idx="94" formatCode="0.00E+00">
                  <c:v>22.286534511951469</c:v>
                </c:pt>
                <c:pt idx="95" formatCode="0.00E+00">
                  <c:v>25.862220950982564</c:v>
                </c:pt>
                <c:pt idx="96" formatCode="0.00E+00">
                  <c:v>30.056420266479194</c:v>
                </c:pt>
                <c:pt idx="97" formatCode="0.00E+00">
                  <c:v>34.978885901540316</c:v>
                </c:pt>
                <c:pt idx="98" formatCode="0.00E+00">
                  <c:v>40.75828715944872</c:v>
                </c:pt>
                <c:pt idx="99" formatCode="0.00E+00">
                  <c:v>47.545200312386598</c:v>
                </c:pt>
                <c:pt idx="100" formatCode="0.00E+00">
                  <c:v>55.515506233819984</c:v>
                </c:pt>
                <c:pt idx="101" formatCode="0.00E+00">
                  <c:v>64.874239132104435</c:v>
                </c:pt>
                <c:pt idx="102" formatCode="0.00E+00">
                  <c:v>75.859935459334835</c:v>
                </c:pt>
                <c:pt idx="103" formatCode="0.00E+00">
                  <c:v>88.749537403566791</c:v>
                </c:pt>
                <c:pt idx="104" formatCode="0.00E+00">
                  <c:v>103.86391172311941</c:v>
                </c:pt>
                <c:pt idx="105" formatCode="0.00E+00">
                  <c:v>121.57405221798953</c:v>
                </c:pt>
                <c:pt idx="106" formatCode="0.00E+00">
                  <c:v>142.30804300103401</c:v>
                </c:pt>
                <c:pt idx="107" formatCode="0.00E+00">
                  <c:v>166.55887004006854</c:v>
                </c:pt>
                <c:pt idx="108" formatCode="0.00E+00">
                  <c:v>194.89318025630539</c:v>
                </c:pt>
                <c:pt idx="109" formatCode="0.00E+00">
                  <c:v>227.96110080183499</c:v>
                </c:pt>
                <c:pt idx="110" formatCode="0.00E+00">
                  <c:v>266.50724597139032</c:v>
                </c:pt>
                <c:pt idx="111" formatCode="0.00E+00">
                  <c:v>311.38305546691993</c:v>
                </c:pt>
                <c:pt idx="112" formatCode="0.00E+00">
                  <c:v>363.56062533774195</c:v>
                </c:pt>
                <c:pt idx="113" formatCode="0.00E+00">
                  <c:v>424.14821176164145</c:v>
                </c:pt>
                <c:pt idx="114" formatCode="0.00E+00">
                  <c:v>494.4076078072182</c:v>
                </c:pt>
                <c:pt idx="115" formatCode="0.00E+00">
                  <c:v>575.77361432046382</c:v>
                </c:pt>
                <c:pt idx="116" formatCode="0.00E+00">
                  <c:v>669.87584800200659</c:v>
                </c:pt>
                <c:pt idx="117" formatCode="0.00E+00">
                  <c:v>778.5631524647531</c:v>
                </c:pt>
                <c:pt idx="118" formatCode="0.00E+00">
                  <c:v>903.9309014281514</c:v>
                </c:pt>
                <c:pt idx="119" formatCode="0.00E+00">
                  <c:v>1048.3515069935988</c:v>
                </c:pt>
                <c:pt idx="120" formatCode="0.00E+00">
                  <c:v>1214.5084698313055</c:v>
                </c:pt>
                <c:pt idx="121" formatCode="0.00E+00">
                  <c:v>1405.4343316215479</c:v>
                </c:pt>
                <c:pt idx="122" formatCode="0.00E+00">
                  <c:v>1624.5529125639111</c:v>
                </c:pt>
                <c:pt idx="123" formatCode="0.00E+00">
                  <c:v>1875.7262372727753</c:v>
                </c:pt>
                <c:pt idx="124" formatCode="0.00E+00">
                  <c:v>2163.3065696700205</c:v>
                </c:pt>
                <c:pt idx="125" formatCode="0.00E+00">
                  <c:v>2492.1939899235308</c:v>
                </c:pt>
                <c:pt idx="126" formatCode="0.00E+00">
                  <c:v>2867.899951933673</c:v>
                </c:pt>
                <c:pt idx="127" formatCode="0.00E+00">
                  <c:v>3296.6172556230858</c:v>
                </c:pt>
                <c:pt idx="128" formatCode="0.00E+00">
                  <c:v>3785.2968509136831</c:v>
                </c:pt>
                <c:pt idx="129" formatCode="0.00E+00">
                  <c:v>4341.7318555096172</c:v>
                </c:pt>
                <c:pt idx="130" formatCode="0.00E+00">
                  <c:v>4974.6491111731193</c:v>
                </c:pt>
                <c:pt idx="131" formatCode="0.00E+00">
                  <c:v>5693.8085166269511</c:v>
                </c:pt>
                <c:pt idx="132" formatCode="0.00E+00">
                  <c:v>6510.1102517104709</c:v>
                </c:pt>
                <c:pt idx="133" formatCode="0.00E+00">
                  <c:v>7435.7098375370215</c:v>
                </c:pt>
                <c:pt idx="134" formatCode="0.00E+00">
                  <c:v>8484.1407499292527</c:v>
                </c:pt>
                <c:pt idx="135" formatCode="0.00E+00">
                  <c:v>9670.4440051231468</c:v>
                </c:pt>
                <c:pt idx="136" formatCode="0.00E+00">
                  <c:v>11011.303752232408</c:v>
                </c:pt>
                <c:pt idx="137" formatCode="0.00E+00">
                  <c:v>12525.187418571486</c:v>
                </c:pt>
                <c:pt idx="138" formatCode="0.00E+00">
                  <c:v>14232.48834168471</c:v>
                </c:pt>
                <c:pt idx="139" formatCode="0.00E+00">
                  <c:v>16155.668063752373</c:v>
                </c:pt>
                <c:pt idx="140" formatCode="0.00E+00">
                  <c:v>18319.394536197273</c:v>
                </c:pt>
                <c:pt idx="141" formatCode="0.00E+00">
                  <c:v>20750.671360180095</c:v>
                </c:pt>
                <c:pt idx="142" formatCode="0.00E+00">
                  <c:v>23478.951848067718</c:v>
                </c:pt>
                <c:pt idx="143" formatCode="0.00E+00">
                  <c:v>26536.230110142424</c:v>
                </c:pt>
                <c:pt idx="144" formatCode="0.00E+00">
                  <c:v>29957.099533390156</c:v>
                </c:pt>
                <c:pt idx="145" formatCode="0.00E+00">
                  <c:v>33778.766918148627</c:v>
                </c:pt>
                <c:pt idx="146" formatCode="0.00E+00">
                  <c:v>38041.008181557088</c:v>
                </c:pt>
                <c:pt idx="147" formatCode="0.00E+00">
                  <c:v>42786.048953979553</c:v>
                </c:pt>
                <c:pt idx="148" formatCode="0.00E+00">
                  <c:v>48058.350646791208</c:v>
                </c:pt>
                <c:pt idx="149" formatCode="0.00E+00">
                  <c:v>53904.279760204096</c:v>
                </c:pt>
                <c:pt idx="150" formatCode="0.00E+00">
                  <c:v>60371.635486444196</c:v>
                </c:pt>
                <c:pt idx="151" formatCode="0.00E+00">
                  <c:v>67509.008274645254</c:v>
                </c:pt>
                <c:pt idx="152" formatCode="0.00E+00">
                  <c:v>75364.940272319553</c:v>
                </c:pt>
                <c:pt idx="153" formatCode="0.00E+00">
                  <c:v>83986.857856291361</c:v>
                </c:pt>
                <c:pt idx="154" formatCode="0.00E+00">
                  <c:v>93419.747335036911</c:v>
                </c:pt>
                <c:pt idx="155" formatCode="0.00E+00">
                  <c:v>103704.54797810416</c:v>
                </c:pt>
                <c:pt idx="156" formatCode="0.00E+00">
                  <c:v>114876.24254213696</c:v>
                </c:pt>
                <c:pt idx="157" formatCode="0.00E+00">
                  <c:v>126961.63522426136</c:v>
                </c:pt>
                <c:pt idx="158" formatCode="0.00E+00">
                  <c:v>139976.82130347352</c:v>
                </c:pt>
                <c:pt idx="159" formatCode="0.00E+00">
                  <c:v>153924.3723708404</c:v>
                </c:pt>
                <c:pt idx="160" formatCode="0.00E+00">
                  <c:v>168790.28652512783</c:v>
                </c:pt>
                <c:pt idx="161" formatCode="0.00E+00">
                  <c:v>184540.78434799676</c:v>
                </c:pt>
                <c:pt idx="162" formatCode="0.00E+00">
                  <c:v>201119.06837354653</c:v>
                </c:pt>
                <c:pt idx="163" formatCode="0.00E+00">
                  <c:v>218442.2047548148</c:v>
                </c:pt>
                <c:pt idx="164" formatCode="0.00E+00">
                  <c:v>236398.32840315715</c:v>
                </c:pt>
                <c:pt idx="165" formatCode="0.00E+00">
                  <c:v>254844.41321437582</c:v>
                </c:pt>
                <c:pt idx="166" formatCode="0.00E+00">
                  <c:v>273604.88189078169</c:v>
                </c:pt>
                <c:pt idx="167" formatCode="0.00E+00">
                  <c:v>292471.3488724989</c:v>
                </c:pt>
                <c:pt idx="168" formatCode="0.00E+00">
                  <c:v>311203.78776040394</c:v>
                </c:pt>
                <c:pt idx="169" formatCode="0.00E+00">
                  <c:v>329533.3841223403</c:v>
                </c:pt>
                <c:pt idx="170" formatCode="0.00E+00">
                  <c:v>347167.26971545123</c:v>
                </c:pt>
                <c:pt idx="171" formatCode="0.00E+00">
                  <c:v>363795.2316449249</c:v>
                </c:pt>
                <c:pt idx="172" formatCode="0.00E+00">
                  <c:v>379098.35086997872</c:v>
                </c:pt>
                <c:pt idx="173" formatCode="0.00E+00">
                  <c:v>392759.35557199223</c:v>
                </c:pt>
                <c:pt idx="174" formatCode="0.00E+00">
                  <c:v>404474.28956161242</c:v>
                </c:pt>
                <c:pt idx="175" formatCode="0.00E+00">
                  <c:v>413964.91370682884</c:v>
                </c:pt>
                <c:pt idx="176" formatCode="0.00E+00">
                  <c:v>420991.10344050714</c:v>
                </c:pt>
                <c:pt idx="177" formatCode="0.00E+00">
                  <c:v>425362.40324617556</c:v>
                </c:pt>
                <c:pt idx="178" formatCode="0.00E+00">
                  <c:v>426947.87213742064</c:v>
                </c:pt>
                <c:pt idx="179" formatCode="0.00E+00">
                  <c:v>425683.41730176221</c:v>
                </c:pt>
                <c:pt idx="180" formatCode="0.00E+00">
                  <c:v>421575.96916419861</c:v>
                </c:pt>
                <c:pt idx="181" formatCode="0.00E+00">
                  <c:v>414704.08883554366</c:v>
                </c:pt>
                <c:pt idx="182" formatCode="0.00E+00">
                  <c:v>405214.89312515146</c:v>
                </c:pt>
                <c:pt idx="183" formatCode="0.00E+00">
                  <c:v>393317.49744032195</c:v>
                </c:pt>
                <c:pt idx="184" formatCode="0.00E+00">
                  <c:v>379273.47278368077</c:v>
                </c:pt>
                <c:pt idx="185" formatCode="0.00E+00">
                  <c:v>363385.05200861528</c:v>
                </c:pt>
                <c:pt idx="186" formatCode="0.00E+00">
                  <c:v>345981.97401140089</c:v>
                </c:pt>
                <c:pt idx="187" formatCode="0.00E+00">
                  <c:v>327407.90805315855</c:v>
                </c:pt>
                <c:pt idx="188" formatCode="0.00E+00">
                  <c:v>308007.35496134532</c:v>
                </c:pt>
                <c:pt idx="189" formatCode="0.00E+00">
                  <c:v>288113.7927136909</c:v>
                </c:pt>
                <c:pt idx="190" formatCode="0.00E+00">
                  <c:v>268039.64603435434</c:v>
                </c:pt>
                <c:pt idx="191" formatCode="0.00E+00">
                  <c:v>248068.44288258741</c:v>
                </c:pt>
                <c:pt idx="192" formatCode="0.00E+00">
                  <c:v>228449.30396958909</c:v>
                </c:pt>
                <c:pt idx="193" formatCode="0.00E+00">
                  <c:v>209393.71840899379</c:v>
                </c:pt>
                <c:pt idx="194" formatCode="0.00E+00">
                  <c:v>191074.40530522884</c:v>
                </c:pt>
                <c:pt idx="195" formatCode="0.00E+00">
                  <c:v>173625.95518324195</c:v>
                </c:pt>
                <c:pt idx="196" formatCode="0.00E+00">
                  <c:v>157146.88687850549</c:v>
                </c:pt>
                <c:pt idx="197" formatCode="0.00E+00">
                  <c:v>141702.73944847094</c:v>
                </c:pt>
                <c:pt idx="198" formatCode="0.00E+00">
                  <c:v>127329.83605090703</c:v>
                </c:pt>
                <c:pt idx="199" formatCode="0.00E+00">
                  <c:v>114039.39745931006</c:v>
                </c:pt>
                <c:pt idx="200" formatCode="0.00E+00">
                  <c:v>101821.737174061</c:v>
                </c:pt>
                <c:pt idx="201" formatCode="0.00E+00">
                  <c:v>90650.329570158254</c:v>
                </c:pt>
                <c:pt idx="202" formatCode="0.00E+00">
                  <c:v>80485.600776630134</c:v>
                </c:pt>
                <c:pt idx="203" formatCode="0.00E+00">
                  <c:v>71278.344643431163</c:v>
                </c:pt>
                <c:pt idx="204" formatCode="0.00E+00">
                  <c:v>62972.71071976205</c:v>
                </c:pt>
                <c:pt idx="205" formatCode="0.00E+00">
                  <c:v>55508.74665903626</c:v>
                </c:pt>
                <c:pt idx="206" formatCode="0.00E+00">
                  <c:v>48824.504003101887</c:v>
                </c:pt>
                <c:pt idx="207" formatCode="0.00E+00">
                  <c:v>42857.734723054178</c:v>
                </c:pt>
                <c:pt idx="208" formatCode="0.00E+00">
                  <c:v>37547.217437423271</c:v>
                </c:pt>
                <c:pt idx="209" formatCode="0.00E+00">
                  <c:v>32833.758261922536</c:v>
                </c:pt>
                <c:pt idx="210" formatCode="0.00E+00">
                  <c:v>28660.91310672952</c:v>
                </c:pt>
                <c:pt idx="211" formatCode="0.00E+00">
                  <c:v>24975.477127856233</c:v>
                </c:pt>
                <c:pt idx="212" formatCode="0.00E+00">
                  <c:v>21727.783968547054</c:v>
                </c:pt>
                <c:pt idx="213" formatCode="0.00E+00">
                  <c:v>18871.853199772188</c:v>
                </c:pt>
                <c:pt idx="214" formatCode="0.00E+00">
                  <c:v>16365.419595405547</c:v>
                </c:pt>
                <c:pt idx="215" formatCode="0.00E+00">
                  <c:v>14169.872995396381</c:v>
                </c:pt>
                <c:pt idx="216" formatCode="0.00E+00">
                  <c:v>12250.132814524206</c:v>
                </c:pt>
                <c:pt idx="217" formatCode="0.00E+00">
                  <c:v>10574.476928239201</c:v>
                </c:pt>
                <c:pt idx="218" formatCode="0.00E+00">
                  <c:v>9114.3408091888341</c:v>
                </c:pt>
                <c:pt idx="219" formatCode="0.00E+00">
                  <c:v>7844.0994362121592</c:v>
                </c:pt>
                <c:pt idx="220" formatCode="0.00E+00">
                  <c:v>6740.8416484806958</c:v>
                </c:pt>
                <c:pt idx="221" formatCode="0.00E+00">
                  <c:v>5784.144241525878</c:v>
                </c:pt>
                <c:pt idx="222" formatCode="0.00E+00">
                  <c:v>4955.8511546144955</c:v>
                </c:pt>
                <c:pt idx="223" formatCode="0.00E+00">
                  <c:v>4239.8615288754781</c:v>
                </c:pt>
                <c:pt idx="224" formatCode="0.00E+00">
                  <c:v>3621.9291698353727</c:v>
                </c:pt>
                <c:pt idx="225" formatCode="0.00E+00">
                  <c:v>3089.474975711229</c:v>
                </c:pt>
                <c:pt idx="226" formatCode="0.00E+00">
                  <c:v>2631.4131471686683</c:v>
                </c:pt>
                <c:pt idx="227" formatCode="0.00E+00">
                  <c:v>2237.9914336637007</c:v>
                </c:pt>
                <c:pt idx="228" formatCode="0.00E+00">
                  <c:v>1900.6452598492708</c:v>
                </c:pt>
                <c:pt idx="229" formatCode="0.00E+00">
                  <c:v>1611.8652821741778</c:v>
                </c:pt>
                <c:pt idx="230" formatCode="0.00E+00">
                  <c:v>1365.077725147913</c:v>
                </c:pt>
                <c:pt idx="231" formatCode="0.00E+00">
                  <c:v>1154.5367177956839</c:v>
                </c:pt>
                <c:pt idx="232" formatCode="0.00E+00">
                  <c:v>975.22777662079898</c:v>
                </c:pt>
                <c:pt idx="233" formatCode="0.00E+00">
                  <c:v>822.78154842721847</c:v>
                </c:pt>
                <c:pt idx="234" formatCode="0.00E+00">
                  <c:v>693.39692404010714</c:v>
                </c:pt>
                <c:pt idx="235" formatCode="0.00E+00">
                  <c:v>583.77265408617927</c:v>
                </c:pt>
                <c:pt idx="236" formatCode="0.00E+00">
                  <c:v>491.04663424545384</c:v>
                </c:pt>
                <c:pt idx="237" formatCode="0.00E+00">
                  <c:v>412.74207491075867</c:v>
                </c:pt>
                <c:pt idx="238" formatCode="0.00E+00">
                  <c:v>346.7198252224174</c:v>
                </c:pt>
                <c:pt idx="239" formatCode="0.00E+00">
                  <c:v>291.13618098497676</c:v>
                </c:pt>
                <c:pt idx="240" formatCode="0.00E+00">
                  <c:v>244.40556755718885</c:v>
                </c:pt>
                <c:pt idx="241" formatCode="0.00E+00">
                  <c:v>205.1675503508128</c:v>
                </c:pt>
                <c:pt idx="242" formatCode="0.00E+00">
                  <c:v>172.25768529397624</c:v>
                </c:pt>
                <c:pt idx="243" formatCode="0.00E+00">
                  <c:v>144.6817780123788</c:v>
                </c:pt>
                <c:pt idx="244" formatCode="0.00E+00">
                  <c:v>121.59317237208644</c:v>
                </c:pt>
                <c:pt idx="245" formatCode="0.00E+00">
                  <c:v>102.27273558345308</c:v>
                </c:pt>
                <c:pt idx="246" formatCode="0.00E+00">
                  <c:v>86.111247848353671</c:v>
                </c:pt>
                <c:pt idx="247" formatCode="0.00E+00">
                  <c:v>72.593939494813256</c:v>
                </c:pt>
                <c:pt idx="248" formatCode="0.00E+00">
                  <c:v>61.286947990127516</c:v>
                </c:pt>
                <c:pt idx="249" formatCode="0.00E+00">
                  <c:v>51.825491740963848</c:v>
                </c:pt>
                <c:pt idx="250" formatCode="0.00E+00">
                  <c:v>43.903577942834758</c:v>
                </c:pt>
                <c:pt idx="251" formatCode="0.00E+00">
                  <c:v>37.265078772862594</c:v>
                </c:pt>
                <c:pt idx="252" formatCode="0.00E+00">
                  <c:v>31.696024748148901</c:v>
                </c:pt>
                <c:pt idx="253" formatCode="0.00E+00">
                  <c:v>27.017976820118133</c:v>
                </c:pt>
                <c:pt idx="254" formatCode="0.00E+00">
                  <c:v>23.082350323103636</c:v>
                </c:pt>
                <c:pt idx="255" formatCode="0.00E+00">
                  <c:v>19.7655746631896</c:v>
                </c:pt>
                <c:pt idx="256" formatCode="0.00E+00">
                  <c:v>16.964982887331558</c:v>
                </c:pt>
                <c:pt idx="257" formatCode="0.00E+00">
                  <c:v>14.595335148826186</c:v>
                </c:pt>
                <c:pt idx="258" formatCode="0.00E+00">
                  <c:v>12.585889620244211</c:v>
                </c:pt>
                <c:pt idx="259" formatCode="0.00E+00">
                  <c:v>10.877943570540516</c:v>
                </c:pt>
                <c:pt idx="260" formatCode="0.00E+00">
                  <c:v>9.4227760556986517</c:v>
                </c:pt>
                <c:pt idx="261" formatCode="0.00E+00">
                  <c:v>8.1799318976155568</c:v>
                </c:pt>
                <c:pt idx="262" formatCode="0.00E+00">
                  <c:v>7.1157942759482413</c:v>
                </c:pt>
                <c:pt idx="263" formatCode="0.00E+00">
                  <c:v>6.2024002810395098</c:v>
                </c:pt>
                <c:pt idx="264" formatCode="0.00E+00">
                  <c:v>5.4164601430177148</c:v>
                </c:pt>
                <c:pt idx="265" formatCode="0.00E+00">
                  <c:v>4.7385465550229586</c:v>
                </c:pt>
                <c:pt idx="266" formatCode="0.00E+00">
                  <c:v>4.1524255594648691</c:v>
                </c:pt>
                <c:pt idx="267" formatCode="0.00E+00">
                  <c:v>3.644504893723314</c:v>
                </c:pt>
                <c:pt idx="268" formatCode="0.00E+00">
                  <c:v>3.2033795362160142</c:v>
                </c:pt>
                <c:pt idx="269" formatCode="0.00E+00">
                  <c:v>2.8194575035709497</c:v>
                </c:pt>
                <c:pt idx="270" formatCode="0.00E+00">
                  <c:v>2.4846517772014942</c:v>
                </c:pt>
                <c:pt idx="271" formatCode="0.00E+00">
                  <c:v>2.192126636476424</c:v>
                </c:pt>
                <c:pt idx="272" formatCode="0.00E+00">
                  <c:v>1.9360886983355552</c:v>
                </c:pt>
                <c:pt idx="273" formatCode="0.00E+00">
                  <c:v>1.7116146592664929</c:v>
                </c:pt>
                <c:pt idx="274" formatCode="0.00E+00">
                  <c:v>1.5145091508484532</c:v>
                </c:pt>
                <c:pt idx="275" formatCode="0.00E+00">
                  <c:v>1.3411872960013185</c:v>
                </c:pt>
                <c:pt idx="276" formatCode="0.00E+00">
                  <c:v>1.1885775264635818</c:v>
                </c:pt>
                <c:pt idx="277" formatCode="0.00E+00">
                  <c:v>1.0540410251165508</c:v>
                </c:pt>
                <c:pt idx="278" formatCode="0.00E+00">
                  <c:v>0.93530481749699057</c:v>
                </c:pt>
                <c:pt idx="279" formatCode="0.00E+00">
                  <c:v>0.83040607913112829</c:v>
                </c:pt>
                <c:pt idx="280" formatCode="0.00E+00">
                  <c:v>0.73764566950923705</c:v>
                </c:pt>
                <c:pt idx="281" formatCode="0.00E+00">
                  <c:v>0.65554926674770964</c:v>
                </c:pt>
                <c:pt idx="282" formatCode="0.00E+00">
                  <c:v>0.5828347736173044</c:v>
                </c:pt>
                <c:pt idx="283" formatCode="0.00E+00">
                  <c:v>0.51838490761845279</c:v>
                </c:pt>
                <c:pt idx="284" formatCode="0.00E+00">
                  <c:v>0.46122408507894969</c:v>
                </c:pt>
                <c:pt idx="285" formatCode="0.00E+00">
                  <c:v>0.4104988700270803</c:v>
                </c:pt>
                <c:pt idx="286" formatCode="0.00E+00">
                  <c:v>0.36546138959376456</c:v>
                </c:pt>
                <c:pt idx="287" formatCode="0.00E+00">
                  <c:v>0.32545522444741265</c:v>
                </c:pt>
                <c:pt idx="288" formatCode="0.00E+00">
                  <c:v>0.28990336978587433</c:v>
                </c:pt>
                <c:pt idx="289" formatCode="0.00E+00">
                  <c:v>0.25829793339082457</c:v>
                </c:pt>
                <c:pt idx="290" formatCode="0.00E+00">
                  <c:v>0.23019129519676648</c:v>
                </c:pt>
                <c:pt idx="291" formatCode="0.00E+00">
                  <c:v>0.20518850018414597</c:v>
                </c:pt>
                <c:pt idx="292" formatCode="0.00E+00">
                  <c:v>0.18294069515967676</c:v>
                </c:pt>
                <c:pt idx="293" formatCode="0.00E+00">
                  <c:v>0.16313945174818367</c:v>
                </c:pt>
                <c:pt idx="294" formatCode="0.00E+00">
                  <c:v>0.14551184399618394</c:v>
                </c:pt>
                <c:pt idx="295" formatCode="0.00E+00">
                  <c:v>0.12981617043697199</c:v>
                </c:pt>
                <c:pt idx="296" formatCode="0.00E+00">
                  <c:v>0.11583822814876793</c:v>
                </c:pt>
                <c:pt idx="297" formatCode="0.00E+00">
                  <c:v>0.10338806094693821</c:v>
                </c:pt>
                <c:pt idx="298" formatCode="0.00E+00">
                  <c:v>9.2297115952236941E-2</c:v>
                </c:pt>
                <c:pt idx="299" formatCode="0.00E+00">
                  <c:v>8.2415752826500321E-2</c:v>
                </c:pt>
                <c:pt idx="300" formatCode="0.00E+00">
                  <c:v>7.3611058336113977E-2</c:v>
                </c:pt>
                <c:pt idx="301" formatCode="0.00E+00">
                  <c:v>6.5764925893002729E-2</c:v>
                </c:pt>
                <c:pt idx="302" formatCode="0.00E+00">
                  <c:v>5.8772365577566002E-2</c:v>
                </c:pt>
                <c:pt idx="303" formatCode="0.00E+00">
                  <c:v>5.2540015067075133E-2</c:v>
                </c:pt>
                <c:pt idx="304" formatCode="0.00E+00">
                  <c:v>4.6984826038869019E-2</c:v>
                </c:pt>
                <c:pt idx="305" formatCode="0.00E+00">
                  <c:v>4.203290412263181E-2</c:v>
                </c:pt>
                <c:pt idx="306" formatCode="0.00E+00">
                  <c:v>3.7618483448487665E-2</c:v>
                </c:pt>
                <c:pt idx="307" formatCode="0.00E+00">
                  <c:v>3.3683019366257151E-2</c:v>
                </c:pt>
                <c:pt idx="308" formatCode="0.00E+00">
                  <c:v>3.0174385068846322E-2</c:v>
                </c:pt>
                <c:pt idx="309" formatCode="0.00E+00">
                  <c:v>2.704615969934809E-2</c:v>
                </c:pt>
                <c:pt idx="310" formatCode="0.00E+00">
                  <c:v>2.4256997106401373E-2</c:v>
                </c:pt>
                <c:pt idx="311" formatCode="0.00E+00">
                  <c:v>2.1770065776627667E-2</c:v>
                </c:pt>
                <c:pt idx="312" formatCode="0.00E+00">
                  <c:v>1.9552551650422644E-2</c:v>
                </c:pt>
                <c:pt idx="313" formatCode="0.00E+00">
                  <c:v>1.7575216546223401E-2</c:v>
                </c:pt>
                <c:pt idx="314" formatCode="0.00E+00">
                  <c:v>1.5812005802144848E-2</c:v>
                </c:pt>
                <c:pt idx="315" formatCode="0.00E+00">
                  <c:v>1.4239699512255439E-2</c:v>
                </c:pt>
                <c:pt idx="316" formatCode="0.00E+00">
                  <c:v>1.28376024042624E-2</c:v>
                </c:pt>
                <c:pt idx="317" formatCode="0.00E+00">
                  <c:v>1.1587267989915807E-2</c:v>
                </c:pt>
                <c:pt idx="318" formatCode="0.00E+00">
                  <c:v>1.0472253130782041E-2</c:v>
                </c:pt>
                <c:pt idx="319" formatCode="0.00E+00">
                  <c:v>9.4778996101106995E-3</c:v>
                </c:pt>
                <c:pt idx="320" formatCode="0.00E+00">
                  <c:v>8.5911396948257154E-3</c:v>
                </c:pt>
                <c:pt idx="321" formatCode="0.00E+00">
                  <c:v>7.8003230173925757E-3</c:v>
                </c:pt>
                <c:pt idx="322" formatCode="0.00E+00">
                  <c:v>7.0950624116536496E-3</c:v>
                </c:pt>
                <c:pt idx="323" formatCode="0.00E+00">
                  <c:v>6.4660966049576839E-3</c:v>
                </c:pt>
                <c:pt idx="324" formatCode="0.00E+00">
                  <c:v>5.9051679056014699E-3</c:v>
                </c:pt>
                <c:pt idx="325" formatCode="0.00E+00">
                  <c:v>5.4049132336822401E-3</c:v>
                </c:pt>
                <c:pt idx="326" formatCode="0.00E+00">
                  <c:v>4.9587670283223525E-3</c:v>
                </c:pt>
                <c:pt idx="327" formatCode="0.00E+00">
                  <c:v>4.5608747278256326E-3</c:v>
                </c:pt>
                <c:pt idx="328" formatCode="0.00E+00">
                  <c:v>4.2060156642140367E-3</c:v>
                </c:pt>
                <c:pt idx="329" formatCode="0.00E+00">
                  <c:v>3.8895343420084711E-3</c:v>
                </c:pt>
                <c:pt idx="330" formatCode="0.00E+00">
                  <c:v>3.6072791850025143E-3</c:v>
                </c:pt>
                <c:pt idx="331" formatCode="0.00E+00">
                  <c:v>3.355547935837735E-3</c:v>
                </c:pt>
                <c:pt idx="332" formatCode="0.00E+00">
                  <c:v>3.1310389829138862E-3</c:v>
                </c:pt>
                <c:pt idx="333" formatCode="0.00E+00">
                  <c:v>2.930807968866949E-3</c:v>
                </c:pt>
                <c:pt idx="334" formatCode="0.00E+00">
                  <c:v>2.7522291056719336E-3</c:v>
                </c:pt>
                <c:pt idx="335" formatCode="0.00E+00">
                  <c:v>2.5929606843885324E-3</c:v>
                </c:pt>
                <c:pt idx="336" formatCode="0.00E+00">
                  <c:v>2.4509143235582429E-3</c:v>
                </c:pt>
                <c:pt idx="337" formatCode="0.00E+00">
                  <c:v>2.324227550068652E-3</c:v>
                </c:pt>
                <c:pt idx="338" formatCode="0.00E+00">
                  <c:v>2.2112393506187153E-3</c:v>
                </c:pt>
                <c:pt idx="339" formatCode="0.00E+00">
                  <c:v>2.1104683713633436E-3</c:v>
                </c:pt>
                <c:pt idx="340" formatCode="0.00E+00">
                  <c:v>2.0205934784301573E-3</c:v>
                </c:pt>
                <c:pt idx="341" formatCode="0.00E+00">
                  <c:v>1.9404364232666733E-3</c:v>
                </c:pt>
                <c:pt idx="342" formatCode="0.00E+00">
                  <c:v>1.8689463846205722E-3</c:v>
                </c:pt>
                <c:pt idx="343" formatCode="0.00E+00">
                  <c:v>1.805186183755667E-3</c:v>
                </c:pt>
                <c:pt idx="344" formatCode="0.00E+00">
                  <c:v>1.7483199915995921E-3</c:v>
                </c:pt>
                <c:pt idx="345" formatCode="0.00E+00">
                  <c:v>1.6976023662024864E-3</c:v>
                </c:pt>
                <c:pt idx="346" formatCode="0.00E+00">
                  <c:v>1.6523684764244229E-3</c:v>
                </c:pt>
                <c:pt idx="347" formatCode="0.00E+00">
                  <c:v>1.6120253833990404E-3</c:v>
                </c:pt>
                <c:pt idx="348" formatCode="0.00E+00">
                  <c:v>1.5760442652493513E-3</c:v>
                </c:pt>
                <c:pt idx="349" formatCode="0.00E+00">
                  <c:v>1.5439534829464123E-3</c:v>
                </c:pt>
                <c:pt idx="350" formatCode="0.00E+00">
                  <c:v>1.5153323962675074E-3</c:v>
                </c:pt>
                <c:pt idx="351" formatCode="0.00E+00">
                  <c:v>1.4898058486741983E-3</c:v>
                </c:pt>
                <c:pt idx="352" formatCode="0.00E+00">
                  <c:v>1.4670392487241488E-3</c:v>
                </c:pt>
                <c:pt idx="353" formatCode="0.00E+00">
                  <c:v>1.4467341834697993E-3</c:v>
                </c:pt>
                <c:pt idx="354" formatCode="0.00E+00">
                  <c:v>1.4286245062861277E-3</c:v>
                </c:pt>
                <c:pt idx="355" formatCode="0.00E+00">
                  <c:v>1.4124728478009726E-3</c:v>
                </c:pt>
                <c:pt idx="356" formatCode="0.00E+00">
                  <c:v>1.39806750415709E-3</c:v>
                </c:pt>
                <c:pt idx="357" formatCode="0.00E+00">
                  <c:v>1.3852196617894945E-3</c:v>
                </c:pt>
                <c:pt idx="358" formatCode="0.00E+00">
                  <c:v>1.373760922318115E-3</c:v>
                </c:pt>
                <c:pt idx="359" formatCode="0.00E+00">
                  <c:v>1.3635410950952112E-3</c:v>
                </c:pt>
                <c:pt idx="360" formatCode="0.00E+00">
                  <c:v>1.3544262284587727E-3</c:v>
                </c:pt>
                <c:pt idx="361" formatCode="0.00E+00">
                  <c:v>1.3462968538753902E-3</c:v>
                </c:pt>
                <c:pt idx="362" formatCode="0.00E+00">
                  <c:v>1.3390464199487483E-3</c:v>
                </c:pt>
                <c:pt idx="363" formatCode="0.00E+00">
                  <c:v>1.332579895760734E-3</c:v>
                </c:pt>
                <c:pt idx="364" formatCode="0.00E+00">
                  <c:v>1.3268125252330078E-3</c:v>
                </c:pt>
                <c:pt idx="365" formatCode="0.00E+00">
                  <c:v>1.3216687161778139E-3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FD-984D-8CC9-1CD1E87002D4}"/>
            </c:ext>
          </c:extLst>
        </c:ser>
        <c:ser>
          <c:idx val="0"/>
          <c:order val="1"/>
          <c:tx>
            <c:v>Slower</c:v>
          </c:tx>
          <c:marker>
            <c:symbol val="none"/>
          </c:marker>
          <c:xVal>
            <c:numRef>
              <c:f>Slower!$A$9:$A$374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Slower!$X$9:$X$374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E+00">
                  <c:v>0</c:v>
                </c:pt>
                <c:pt idx="8" formatCode="0.00E+00">
                  <c:v>0</c:v>
                </c:pt>
                <c:pt idx="9" formatCode="0.00E+00">
                  <c:v>0</c:v>
                </c:pt>
                <c:pt idx="10" formatCode="0.00E+00">
                  <c:v>0</c:v>
                </c:pt>
                <c:pt idx="11" formatCode="0.00E+00">
                  <c:v>0</c:v>
                </c:pt>
                <c:pt idx="12" formatCode="0.00E+00">
                  <c:v>0</c:v>
                </c:pt>
                <c:pt idx="13" formatCode="0.00E+00">
                  <c:v>0</c:v>
                </c:pt>
                <c:pt idx="14" formatCode="0.00E+00">
                  <c:v>8.9405718084057783E-4</c:v>
                </c:pt>
                <c:pt idx="15" formatCode="0.00E+00">
                  <c:v>1.0938951277927064E-3</c:v>
                </c:pt>
                <c:pt idx="16" formatCode="0.00E+00">
                  <c:v>1.3384049402690374E-3</c:v>
                </c:pt>
                <c:pt idx="17" formatCode="0.00E+00">
                  <c:v>1.6375739058209977E-3</c:v>
                </c:pt>
                <c:pt idx="18" formatCode="0.00E+00">
                  <c:v>2.0036223759685784E-3</c:v>
                </c:pt>
                <c:pt idx="19" formatCode="0.00E+00">
                  <c:v>2.4515029380502711E-3</c:v>
                </c:pt>
                <c:pt idx="20" formatCode="0.00E+00">
                  <c:v>2.9995109997956416E-3</c:v>
                </c:pt>
                <c:pt idx="21" formatCode="0.00E+00">
                  <c:v>3.4701710287550619E-3</c:v>
                </c:pt>
                <c:pt idx="22" formatCode="0.00E+00">
                  <c:v>4.0013848806812503E-3</c:v>
                </c:pt>
                <c:pt idx="23" formatCode="0.00E+00">
                  <c:v>4.596707001186179E-3</c:v>
                </c:pt>
                <c:pt idx="24" formatCode="0.00E+00">
                  <c:v>5.2582543511427993E-3</c:v>
                </c:pt>
                <c:pt idx="25" formatCode="0.00E+00">
                  <c:v>5.9858857667012154E-3</c:v>
                </c:pt>
                <c:pt idx="26" formatCode="0.00E+00">
                  <c:v>6.7760861907730716E-3</c:v>
                </c:pt>
                <c:pt idx="27" formatCode="0.00E+00">
                  <c:v>7.6204648367853246E-3</c:v>
                </c:pt>
                <c:pt idx="28" formatCode="0.00E+00">
                  <c:v>8.5484376527316195E-3</c:v>
                </c:pt>
                <c:pt idx="29" formatCode="0.00E+00">
                  <c:v>9.5651664722885606E-3</c:v>
                </c:pt>
                <c:pt idx="30" formatCode="0.00E+00">
                  <c:v>1.0676174528926254E-2</c:v>
                </c:pt>
                <c:pt idx="31" formatCode="0.00E+00">
                  <c:v>1.1887749132904173E-2</c:v>
                </c:pt>
                <c:pt idx="32" formatCode="0.00E+00">
                  <c:v>1.3207618090230836E-2</c:v>
                </c:pt>
                <c:pt idx="33" formatCode="0.00E+00">
                  <c:v>1.4646027191993698E-2</c:v>
                </c:pt>
                <c:pt idx="34" formatCode="0.00E+00">
                  <c:v>1.6217394979772554E-2</c:v>
                </c:pt>
                <c:pt idx="35" formatCode="0.00E+00">
                  <c:v>1.793279094545315E-2</c:v>
                </c:pt>
                <c:pt idx="36" formatCode="0.00E+00">
                  <c:v>1.9804612120469099E-2</c:v>
                </c:pt>
                <c:pt idx="37" formatCode="0.00E+00">
                  <c:v>2.1846800530073571E-2</c:v>
                </c:pt>
                <c:pt idx="38" formatCode="0.00E+00">
                  <c:v>2.4075019500101682E-2</c:v>
                </c:pt>
                <c:pt idx="39" formatCode="0.00E+00">
                  <c:v>2.6506718382364715E-2</c:v>
                </c:pt>
                <c:pt idx="40" formatCode="0.00E+00">
                  <c:v>2.916097096739759E-2</c:v>
                </c:pt>
                <c:pt idx="41" formatCode="0.00E+00">
                  <c:v>3.2057907660416655E-2</c:v>
                </c:pt>
                <c:pt idx="42" formatCode="0.00E+00">
                  <c:v>3.5219704420954005E-2</c:v>
                </c:pt>
                <c:pt idx="43" formatCode="0.00E+00">
                  <c:v>3.867074712586404E-2</c:v>
                </c:pt>
                <c:pt idx="44" formatCode="0.00E+00">
                  <c:v>4.2437784739608846E-2</c:v>
                </c:pt>
                <c:pt idx="45" formatCode="0.00E+00">
                  <c:v>4.6550078109404869E-2</c:v>
                </c:pt>
                <c:pt idx="46" formatCode="0.00E+00">
                  <c:v>5.103956853343402E-2</c:v>
                </c:pt>
                <c:pt idx="47" formatCode="0.00E+00">
                  <c:v>5.5941121417131506E-2</c:v>
                </c:pt>
                <c:pt idx="48" formatCode="0.00E+00">
                  <c:v>6.1292953148295803E-2</c:v>
                </c:pt>
                <c:pt idx="49" formatCode="0.00E+00">
                  <c:v>6.7136933759261261E-2</c:v>
                </c:pt>
                <c:pt idx="50" formatCode="0.00E+00">
                  <c:v>7.3518922545131732E-2</c:v>
                </c:pt>
                <c:pt idx="51" formatCode="0.00E+00">
                  <c:v>8.0489146912492579E-2</c:v>
                </c:pt>
                <c:pt idx="52" formatCode="0.00E+00">
                  <c:v>8.8102635591080142E-2</c:v>
                </c:pt>
                <c:pt idx="53" formatCode="0.00E+00">
                  <c:v>9.6419714518900232E-2</c:v>
                </c:pt>
                <c:pt idx="54" formatCode="0.00E+00">
                  <c:v>0.10550656326922025</c:v>
                </c:pt>
                <c:pt idx="55" formatCode="0.00E+00">
                  <c:v>0.11543580522957321</c:v>
                </c:pt>
                <c:pt idx="56" formatCode="0.00E+00">
                  <c:v>0.12628716786127675</c:v>
                </c:pt>
                <c:pt idx="57" formatCode="0.00E+00">
                  <c:v>0.13814822243766603</c:v>
                </c:pt>
                <c:pt idx="58" formatCode="0.00E+00">
                  <c:v>0.15111521266257072</c:v>
                </c:pt>
                <c:pt idx="59" formatCode="0.00E+00">
                  <c:v>0.16529398141393833</c:v>
                </c:pt>
                <c:pt idx="60" formatCode="0.00E+00">
                  <c:v>0.18080100533709079</c:v>
                </c:pt>
                <c:pt idx="61" formatCode="0.00E+00">
                  <c:v>0.19776454999657445</c:v>
                </c:pt>
                <c:pt idx="62" formatCode="0.00E+00">
                  <c:v>0.21632596757502803</c:v>
                </c:pt>
                <c:pt idx="63" formatCode="0.00E+00">
                  <c:v>0.23664115634088601</c:v>
                </c:pt>
                <c:pt idx="64" formatCode="0.00E+00">
                  <c:v>0.25888220385386762</c:v>
                </c:pt>
                <c:pt idx="65" formatCode="0.00E+00">
                  <c:v>0.28323923933764955</c:v>
                </c:pt>
                <c:pt idx="66" formatCode="0.00E+00">
                  <c:v>0.30992252503844825</c:v>
                </c:pt>
                <c:pt idx="67" formatCode="0.00E+00">
                  <c:v>0.33916482179413232</c:v>
                </c:pt>
                <c:pt idx="68" formatCode="0.00E+00">
                  <c:v>0.37122407014909142</c:v>
                </c:pt>
                <c:pt idx="69" formatCode="0.00E+00">
                  <c:v>0.40638643392064805</c:v>
                </c:pt>
                <c:pt idx="70" formatCode="0.00E+00">
                  <c:v>0.44496976078521844</c:v>
                </c:pt>
                <c:pt idx="71" formatCode="0.00E+00">
                  <c:v>0.48732752346903085</c:v>
                </c:pt>
                <c:pt idx="72" formatCode="0.00E+00">
                  <c:v>0.53385331568360594</c:v>
                </c:pt>
                <c:pt idx="73" formatCode="0.00E+00">
                  <c:v>0.58498598922270051</c:v>
                </c:pt>
                <c:pt idx="74" formatCode="0.00E+00">
                  <c:v>0.64121553284354638</c:v>
                </c:pt>
                <c:pt idx="75" formatCode="0.00E+00">
                  <c:v>0.70308981002280324</c:v>
                </c:pt>
                <c:pt idx="76" formatCode="0.00E+00">
                  <c:v>0.77122229210755844</c:v>
                </c:pt>
                <c:pt idx="77" formatCode="0.00E+00">
                  <c:v>0.84630094604008566</c:v>
                </c:pt>
                <c:pt idx="78" formatCode="0.00E+00">
                  <c:v>0.9290984622240932</c:v>
                </c:pt>
                <c:pt idx="79" formatCode="0.00E+00">
                  <c:v>1.0204840387994814</c:v>
                </c:pt>
                <c:pt idx="80" formatCode="0.00E+00">
                  <c:v>1.1214369742789256</c:v>
                </c:pt>
                <c:pt idx="81" formatCode="0.00E+00">
                  <c:v>1.2330623619610677</c:v>
                </c:pt>
                <c:pt idx="82" formatCode="0.00E+00">
                  <c:v>1.3566092276668806</c:v>
                </c:pt>
                <c:pt idx="83" formatCode="0.00E+00">
                  <c:v>1.4934915080874671</c:v>
                </c:pt>
                <c:pt idx="84" formatCode="0.00E+00">
                  <c:v>1.6453123314712108</c:v>
                </c:pt>
                <c:pt idx="85" formatCode="0.00E+00">
                  <c:v>1.8138921367295149</c:v>
                </c:pt>
                <c:pt idx="86" formatCode="0.00E+00">
                  <c:v>2.0013012526443363</c:v>
                </c:pt>
                <c:pt idx="87" formatCode="0.00E+00">
                  <c:v>2.2098976571874114</c:v>
                </c:pt>
                <c:pt idx="88" formatCode="0.00E+00">
                  <c:v>2.4423707495962641</c:v>
                </c:pt>
                <c:pt idx="89" formatCode="0.00E+00">
                  <c:v>2.7017920964933682</c:v>
                </c:pt>
                <c:pt idx="90" formatCode="0.00E+00">
                  <c:v>2.9916742597830788</c:v>
                </c:pt>
                <c:pt idx="91" formatCode="0.00E+00">
                  <c:v>3.3160389801954615</c:v>
                </c:pt>
                <c:pt idx="92" formatCode="0.00E+00">
                  <c:v>3.6794961780936117</c:v>
                </c:pt>
                <c:pt idx="93" formatCode="0.00E+00">
                  <c:v>4.0873354444438315</c:v>
                </c:pt>
                <c:pt idx="94" formatCode="0.00E+00">
                  <c:v>4.5456319315450333</c:v>
                </c:pt>
                <c:pt idx="95" formatCode="0.00E+00">
                  <c:v>5.0613688169780984</c:v>
                </c:pt>
                <c:pt idx="96" formatCode="0.00E+00">
                  <c:v>5.6425788068398823</c:v>
                </c:pt>
                <c:pt idx="97" formatCode="0.00E+00">
                  <c:v>6.298507466961067</c:v>
                </c:pt>
                <c:pt idx="98" formatCode="0.00E+00">
                  <c:v>7.0398015244022405</c:v>
                </c:pt>
                <c:pt idx="99" formatCode="0.00E+00">
                  <c:v>7.8787256665620946</c:v>
                </c:pt>
                <c:pt idx="100" formatCode="0.00E+00">
                  <c:v>8.8294117816681545</c:v>
                </c:pt>
                <c:pt idx="101" formatCode="0.00E+00">
                  <c:v>9.9081450316310384</c:v>
                </c:pt>
                <c:pt idx="102" formatCode="0.00E+00">
                  <c:v>11.133691625009275</c:v>
                </c:pt>
                <c:pt idx="103" formatCode="0.00E+00">
                  <c:v>12.527673662365608</c:v>
                </c:pt>
                <c:pt idx="104" formatCode="0.00E+00">
                  <c:v>14.114996956360853</c:v>
                </c:pt>
                <c:pt idx="105" formatCode="0.00E+00">
                  <c:v>15.92433828202438</c:v>
                </c:pt>
                <c:pt idx="106" formatCode="0.00E+00">
                  <c:v>17.988699086298869</c:v>
                </c:pt>
                <c:pt idx="107" formatCode="0.00E+00">
                  <c:v>20.346033278171952</c:v>
                </c:pt>
                <c:pt idx="108" formatCode="0.00E+00">
                  <c:v>23.03995733046029</c:v>
                </c:pt>
                <c:pt idx="109" formatCode="0.00E+00">
                  <c:v>26.120551552191721</c:v>
                </c:pt>
                <c:pt idx="110" formatCode="0.00E+00">
                  <c:v>29.645262039469909</c:v>
                </c:pt>
                <c:pt idx="111" formatCode="0.00E+00">
                  <c:v>33.67991348868059</c:v>
                </c:pt>
                <c:pt idx="112" formatCode="0.00E+00">
                  <c:v>38.299843768638688</c:v>
                </c:pt>
                <c:pt idx="113" formatCode="0.00E+00">
                  <c:v>43.591171911803961</c:v>
                </c:pt>
                <c:pt idx="114" formatCode="0.00E+00">
                  <c:v>49.652212017662528</c:v>
                </c:pt>
                <c:pt idx="115" formatCode="0.00E+00">
                  <c:v>56.595046487048627</c:v>
                </c:pt>
                <c:pt idx="116" formatCode="0.00E+00">
                  <c:v>64.547273052055175</c:v>
                </c:pt>
                <c:pt idx="117" formatCode="0.00E+00">
                  <c:v>73.653941263080014</c:v>
                </c:pt>
                <c:pt idx="118" formatCode="0.00E+00">
                  <c:v>84.079695475317877</c:v>
                </c:pt>
                <c:pt idx="119" formatCode="0.00E+00">
                  <c:v>96.011142974772639</c:v>
                </c:pt>
                <c:pt idx="120" formatCode="0.00E+00">
                  <c:v>109.65946773000347</c:v>
                </c:pt>
                <c:pt idx="121" formatCode="0.00E+00">
                  <c:v>125.26331237785243</c:v>
                </c:pt>
                <c:pt idx="122" formatCode="0.00E+00">
                  <c:v>143.09195347094777</c:v>
                </c:pt>
                <c:pt idx="123" formatCode="0.00E+00">
                  <c:v>163.44879774587287</c:v>
                </c:pt>
                <c:pt idx="124" formatCode="0.00E+00">
                  <c:v>186.67523021880524</c:v>
                </c:pt>
                <c:pt idx="125" formatCode="0.00E+00">
                  <c:v>213.15484827620523</c:v>
                </c:pt>
                <c:pt idx="126" formatCode="0.00E+00">
                  <c:v>243.31811958869824</c:v>
                </c:pt>
                <c:pt idx="127" formatCode="0.00E+00">
                  <c:v>277.64750561537971</c:v>
                </c:pt>
                <c:pt idx="128" formatCode="0.00E+00">
                  <c:v>316.68309665507672</c:v>
                </c:pt>
                <c:pt idx="129" formatCode="0.00E+00">
                  <c:v>361.0288088067577</c:v>
                </c:pt>
                <c:pt idx="130" formatCode="0.00E+00">
                  <c:v>411.35919778514381</c:v>
                </c:pt>
                <c:pt idx="131" formatCode="0.00E+00">
                  <c:v>468.42694925789789</c:v>
                </c:pt>
                <c:pt idx="132" formatCode="0.00E+00">
                  <c:v>533.07111018233218</c:v>
                </c:pt>
                <c:pt idx="133" formatCode="0.00E+00">
                  <c:v>606.22613047241236</c:v>
                </c:pt>
                <c:pt idx="134" formatCode="0.00E+00">
                  <c:v>688.93178916429838</c:v>
                </c:pt>
                <c:pt idx="135" formatCode="0.00E+00">
                  <c:v>782.34408400375878</c:v>
                </c:pt>
                <c:pt idx="136" formatCode="0.00E+00">
                  <c:v>887.74716796956159</c:v>
                </c:pt>
                <c:pt idx="137" formatCode="0.00E+00">
                  <c:v>1006.5664205709942</c:v>
                </c:pt>
                <c:pt idx="138" formatCode="0.00E+00">
                  <c:v>1140.3827456849219</c:v>
                </c:pt>
                <c:pt idx="139" formatCode="0.00E+00">
                  <c:v>1290.9481910631439</c:v>
                </c:pt>
                <c:pt idx="140" formatCode="0.00E+00">
                  <c:v>1460.2029872352068</c:v>
                </c:pt>
                <c:pt idx="141" formatCode="0.00E+00">
                  <c:v>1650.2941050926947</c:v>
                </c:pt>
                <c:pt idx="142" formatCode="0.00E+00">
                  <c:v>1863.5954316416198</c:v>
                </c:pt>
                <c:pt idx="143" formatCode="0.00E+00">
                  <c:v>2102.7296618471846</c:v>
                </c:pt>
                <c:pt idx="144" formatCode="0.00E+00">
                  <c:v>2370.5920006783281</c:v>
                </c:pt>
                <c:pt idx="145" formatCode="0.00E+00">
                  <c:v>2670.3757627930986</c:v>
                </c:pt>
                <c:pt idx="146" formatCode="0.00E+00">
                  <c:v>3005.5999470759939</c:v>
                </c:pt>
                <c:pt idx="147" formatCode="0.00E+00">
                  <c:v>3380.1388485944262</c:v>
                </c:pt>
                <c:pt idx="148" formatCode="0.00E+00">
                  <c:v>3798.2537504775287</c:v>
                </c:pt>
                <c:pt idx="149" formatCode="0.00E+00">
                  <c:v>4264.6267115561805</c:v>
                </c:pt>
                <c:pt idx="150" formatCode="0.00E+00">
                  <c:v>4784.3964309618232</c:v>
                </c:pt>
                <c:pt idx="151" formatCode="0.00E+00">
                  <c:v>5363.1961266717799</c:v>
                </c:pt>
                <c:pt idx="152" formatCode="0.00E+00">
                  <c:v>6007.1933093835669</c:v>
                </c:pt>
                <c:pt idx="153" formatCode="0.00E+00">
                  <c:v>6723.131264022898</c:v>
                </c:pt>
                <c:pt idx="154" formatCode="0.00E+00">
                  <c:v>7518.3719663013499</c:v>
                </c:pt>
                <c:pt idx="155" formatCode="0.00E+00">
                  <c:v>8400.9400584383675</c:v>
                </c:pt>
                <c:pt idx="156" formatCode="0.00E+00">
                  <c:v>9379.5673835944472</c:v>
                </c:pt>
                <c:pt idx="157" formatCode="0.00E+00">
                  <c:v>10463.7374296497</c:v>
                </c:pt>
                <c:pt idx="158" formatCode="0.00E+00">
                  <c:v>11663.728856456873</c:v>
                </c:pt>
                <c:pt idx="159" formatCode="0.00E+00">
                  <c:v>12990.657073267988</c:v>
                </c:pt>
                <c:pt idx="160" formatCode="0.00E+00">
                  <c:v>14456.512591395911</c:v>
                </c:pt>
                <c:pt idx="161" formatCode="0.00E+00">
                  <c:v>16074.194598275588</c:v>
                </c:pt>
                <c:pt idx="162" formatCode="0.00E+00">
                  <c:v>17857.537880378575</c:v>
                </c:pt>
                <c:pt idx="163" formatCode="0.00E+00">
                  <c:v>19821.330862188548</c:v>
                </c:pt>
                <c:pt idx="164" formatCode="0.00E+00">
                  <c:v>21981.322126236289</c:v>
                </c:pt>
                <c:pt idx="165" formatCode="0.00E+00">
                  <c:v>24354.212336455388</c:v>
                </c:pt>
                <c:pt idx="166" formatCode="0.00E+00">
                  <c:v>26957.628007875541</c:v>
                </c:pt>
                <c:pt idx="167" formatCode="0.00E+00">
                  <c:v>29810.073057399888</c:v>
                </c:pt>
                <c:pt idx="168" formatCode="0.00E+00">
                  <c:v>32930.853545102109</c:v>
                </c:pt>
                <c:pt idx="169" formatCode="0.00E+00">
                  <c:v>36339.970490824329</c:v>
                </c:pt>
                <c:pt idx="170" formatCode="0.00E+00">
                  <c:v>40057.975151615639</c:v>
                </c:pt>
                <c:pt idx="171" formatCode="0.00E+00">
                  <c:v>44105.780704982579</c:v>
                </c:pt>
                <c:pt idx="172" formatCode="0.00E+00">
                  <c:v>48504.423944259383</c:v>
                </c:pt>
                <c:pt idx="173" formatCode="0.00E+00">
                  <c:v>53274.770410174438</c:v>
                </c:pt>
                <c:pt idx="174" formatCode="0.00E+00">
                  <c:v>58437.156423761087</c:v>
                </c:pt>
                <c:pt idx="175" formatCode="0.00E+00">
                  <c:v>64010.961829793421</c:v>
                </c:pt>
                <c:pt idx="176" formatCode="0.00E+00">
                  <c:v>70014.107998898427</c:v>
                </c:pt>
                <c:pt idx="177" formatCode="0.00E+00">
                  <c:v>76462.476872870568</c:v>
                </c:pt>
                <c:pt idx="178" formatCode="0.00E+00">
                  <c:v>83369.248680747056</c:v>
                </c:pt>
                <c:pt idx="179" formatCode="0.00E+00">
                  <c:v>90744.158512781301</c:v>
                </c:pt>
                <c:pt idx="180" formatCode="0.00E+00">
                  <c:v>98592.675316966386</c:v>
                </c:pt>
                <c:pt idx="181" formatCode="0.00E+00">
                  <c:v>106915.111158435</c:v>
                </c:pt>
                <c:pt idx="182" formatCode="0.00E+00">
                  <c:v>115705.67379858045</c:v>
                </c:pt>
                <c:pt idx="183" formatCode="0.00E+00">
                  <c:v>124951.48179314352</c:v>
                </c:pt>
                <c:pt idx="184" formatCode="0.00E+00">
                  <c:v>134631.56828116451</c:v>
                </c:pt>
                <c:pt idx="185" formatCode="0.00E+00">
                  <c:v>144715.90723877013</c:v>
                </c:pt>
                <c:pt idx="186" formatCode="0.00E+00">
                  <c:v>155164.50387372094</c:v>
                </c:pt>
                <c:pt idx="187" formatCode="0.00E+00">
                  <c:v>165926.59856153489</c:v>
                </c:pt>
                <c:pt idx="188" formatCode="0.00E+00">
                  <c:v>176940.0406383627</c:v>
                </c:pt>
                <c:pt idx="189" formatCode="0.00E+00">
                  <c:v>188130.8936859848</c:v>
                </c:pt>
                <c:pt idx="190" formatCode="0.00E+00">
                  <c:v>199413.33676457635</c:v>
                </c:pt>
                <c:pt idx="191" formatCode="0.00E+00">
                  <c:v>210689.92539662175</c:v>
                </c:pt>
                <c:pt idx="192" formatCode="0.00E+00">
                  <c:v>221852.27102718258</c:v>
                </c:pt>
                <c:pt idx="193" formatCode="0.00E+00">
                  <c:v>232782.18736421625</c:v>
                </c:pt>
                <c:pt idx="194" formatCode="0.00E+00">
                  <c:v>243353.33589812112</c:v>
                </c:pt>
                <c:pt idx="195" formatCode="0.00E+00">
                  <c:v>253433.38090408297</c:v>
                </c:pt>
                <c:pt idx="196" formatCode="0.00E+00">
                  <c:v>262886.63681370317</c:v>
                </c:pt>
                <c:pt idx="197" formatCode="0.00E+00">
                  <c:v>271577.15916219301</c:v>
                </c:pt>
                <c:pt idx="198" formatCode="0.00E+00">
                  <c:v>279372.19626733178</c:v>
                </c:pt>
                <c:pt idx="199" formatCode="0.00E+00">
                  <c:v>286145.88495635847</c:v>
                </c:pt>
                <c:pt idx="200" formatCode="0.00E+00">
                  <c:v>291783.04313129239</c:v>
                </c:pt>
                <c:pt idx="201" formatCode="0.00E+00">
                  <c:v>296182.88809911185</c:v>
                </c:pt>
                <c:pt idx="202" formatCode="0.00E+00">
                  <c:v>299262.49559827719</c:v>
                </c:pt>
                <c:pt idx="203" formatCode="0.00E+00">
                  <c:v>300959.81295332685</c:v>
                </c:pt>
                <c:pt idx="204" formatCode="0.00E+00">
                  <c:v>301236.05239271675</c:v>
                </c:pt>
                <c:pt idx="205" formatCode="0.00E+00">
                  <c:v>300077.31750762928</c:v>
                </c:pt>
                <c:pt idx="206" formatCode="0.00E+00">
                  <c:v>297495.35577892559</c:v>
                </c:pt>
                <c:pt idx="207" formatCode="0.00E+00">
                  <c:v>293527.38017401169</c:v>
                </c:pt>
                <c:pt idx="208" formatCode="0.00E+00">
                  <c:v>288234.95883897238</c:v>
                </c:pt>
                <c:pt idx="209" formatCode="0.00E+00">
                  <c:v>281702.02888234379</c:v>
                </c:pt>
                <c:pt idx="210" formatCode="0.00E+00">
                  <c:v>274032.14295447484</c:v>
                </c:pt>
                <c:pt idx="211" formatCode="0.00E+00">
                  <c:v>265345.1010143637</c:v>
                </c:pt>
                <c:pt idx="212" formatCode="0.00E+00">
                  <c:v>255773.15064219738</c:v>
                </c:pt>
                <c:pt idx="213" formatCode="0.00E+00">
                  <c:v>245456.95528774944</c:v>
                </c:pt>
                <c:pt idx="214" formatCode="0.00E+00">
                  <c:v>234541.53042145239</c:v>
                </c:pt>
                <c:pt idx="215" formatCode="0.00E+00">
                  <c:v>223172.33379697707</c:v>
                </c:pt>
                <c:pt idx="216" formatCode="0.00E+00">
                  <c:v>211491.67042724515</c:v>
                </c:pt>
                <c:pt idx="217" formatCode="0.00E+00">
                  <c:v>199635.53883389276</c:v>
                </c:pt>
                <c:pt idx="218" formatCode="0.00E+00">
                  <c:v>187731.0064852559</c:v>
                </c:pt>
                <c:pt idx="219" formatCode="0.00E+00">
                  <c:v>175894.16284450318</c:v>
                </c:pt>
                <c:pt idx="220" formatCode="0.00E+00">
                  <c:v>164228.66137624157</c:v>
                </c:pt>
                <c:pt idx="221" formatCode="0.00E+00">
                  <c:v>152824.82971297996</c:v>
                </c:pt>
                <c:pt idx="222" formatCode="0.00E+00">
                  <c:v>141759.30157617104</c:v>
                </c:pt>
                <c:pt idx="223" formatCode="0.00E+00">
                  <c:v>131095.10570690394</c:v>
                </c:pt>
                <c:pt idx="224" formatCode="0.00E+00">
                  <c:v>120882.13593779319</c:v>
                </c:pt>
                <c:pt idx="225" formatCode="0.00E+00">
                  <c:v>111157.92197688296</c:v>
                </c:pt>
                <c:pt idx="226" formatCode="0.00E+00">
                  <c:v>101948.62142241457</c:v>
                </c:pt>
                <c:pt idx="227" formatCode="0.00E+00">
                  <c:v>93270.158725217567</c:v>
                </c:pt>
                <c:pt idx="228" formatCode="0.00E+00">
                  <c:v>85129.444966938361</c:v>
                </c:pt>
                <c:pt idx="229" formatCode="0.00E+00">
                  <c:v>77525.622220079051</c:v>
                </c:pt>
                <c:pt idx="230" formatCode="0.00E+00">
                  <c:v>70451.286864446796</c:v>
                </c:pt>
                <c:pt idx="231" formatCode="0.00E+00">
                  <c:v>63893.65673269557</c:v>
                </c:pt>
                <c:pt idx="232" formatCode="0.00E+00">
                  <c:v>57835.656747138397</c:v>
                </c:pt>
                <c:pt idx="233" formatCode="0.00E+00">
                  <c:v>52256.906401803375</c:v>
                </c:pt>
                <c:pt idx="234" formatCode="0.00E+00">
                  <c:v>47134.599828395527</c:v>
                </c:pt>
                <c:pt idx="235" formatCode="0.00E+00">
                  <c:v>42444.275196413131</c:v>
                </c:pt>
                <c:pt idx="236" formatCode="0.00E+00">
                  <c:v>38160.474876117521</c:v>
                </c:pt>
                <c:pt idx="237" formatCode="0.00E+00">
                  <c:v>34257.301249668533</c:v>
                </c:pt>
                <c:pt idx="238" formatCode="0.00E+00">
                  <c:v>30708.875443689849</c:v>
                </c:pt>
                <c:pt idx="239" formatCode="0.00E+00">
                  <c:v>27489.707747532091</c:v>
                </c:pt>
                <c:pt idx="240" formatCode="0.00E+00">
                  <c:v>24574.989248573082</c:v>
                </c:pt>
                <c:pt idx="241" formatCode="0.00E+00">
                  <c:v>21940.814421676965</c:v>
                </c:pt>
                <c:pt idx="242" formatCode="0.00E+00">
                  <c:v>19564.344199589534</c:v>
                </c:pt>
                <c:pt idx="243" formatCode="0.00E+00">
                  <c:v>17423.918548773101</c:v>
                </c:pt>
                <c:pt idx="244" formatCode="0.00E+00">
                  <c:v>15499.126883337272</c:v>
                </c:pt>
                <c:pt idx="245" formatCode="0.00E+00">
                  <c:v>13770.843849714318</c:v>
                </c:pt>
                <c:pt idx="246" formatCode="0.00E+00">
                  <c:v>12221.23716901527</c:v>
                </c:pt>
                <c:pt idx="247" formatCode="0.00E+00">
                  <c:v>10833.753378620377</c:v>
                </c:pt>
                <c:pt idx="248" formatCode="0.00E+00">
                  <c:v>9593.0865018348923</c:v>
                </c:pt>
                <c:pt idx="249" formatCode="0.00E+00">
                  <c:v>8485.1339156470003</c:v>
                </c:pt>
                <c:pt idx="250" formatCode="0.00E+00">
                  <c:v>7496.9429943753012</c:v>
                </c:pt>
                <c:pt idx="251" formatCode="0.00E+00">
                  <c:v>6616.6514873602819</c:v>
                </c:pt>
                <c:pt idx="252" formatCode="0.00E+00">
                  <c:v>5833.4240431304925</c:v>
                </c:pt>
                <c:pt idx="253" formatCode="0.00E+00">
                  <c:v>5137.3868186170057</c:v>
                </c:pt>
                <c:pt idx="254" formatCode="0.00E+00">
                  <c:v>4519.5617057584304</c:v>
                </c:pt>
                <c:pt idx="255" formatCode="0.00E+00">
                  <c:v>3971.8013636675182</c:v>
                </c:pt>
                <c:pt idx="256" formatCode="0.00E+00">
                  <c:v>3486.7259561872402</c:v>
                </c:pt>
                <c:pt idx="257" formatCode="0.00E+00">
                  <c:v>3057.662255713979</c:v>
                </c:pt>
                <c:pt idx="258" formatCode="0.00E+00">
                  <c:v>2678.5855783037014</c:v>
                </c:pt>
                <c:pt idx="259" formatCode="0.00E+00">
                  <c:v>2344.064856339965</c:v>
                </c:pt>
                <c:pt idx="260" formatCode="0.00E+00">
                  <c:v>2049.211027939396</c:v>
                </c:pt>
                <c:pt idx="261" formatCode="0.00E+00">
                  <c:v>1789.6288218509983</c:v>
                </c:pt>
                <c:pt idx="262" formatCode="0.00E+00">
                  <c:v>1561.3719384838023</c:v>
                </c:pt>
                <c:pt idx="263" formatCode="0.00E+00">
                  <c:v>1360.9015680452419</c:v>
                </c:pt>
                <c:pt idx="264" formatCode="0.00E+00">
                  <c:v>1185.0481422921368</c:v>
                </c:pt>
                <c:pt idx="265" formatCode="0.00E+00">
                  <c:v>1030.9761842808064</c:v>
                </c:pt>
                <c:pt idx="266" formatCode="0.00E+00">
                  <c:v>896.15209838999965</c:v>
                </c:pt>
                <c:pt idx="267" formatCode="0.00E+00">
                  <c:v>778.31472881115894</c:v>
                </c:pt>
                <c:pt idx="268" formatCode="0.00E+00">
                  <c:v>675.44850702821827</c:v>
                </c:pt>
                <c:pt idx="269" formatCode="0.00E+00">
                  <c:v>585.75900620853486</c:v>
                </c:pt>
                <c:pt idx="270" formatCode="0.00E+00">
                  <c:v>507.65072180580626</c:v>
                </c:pt>
                <c:pt idx="271" formatCode="0.00E+00">
                  <c:v>439.70690214089467</c:v>
                </c:pt>
                <c:pt idx="272" formatCode="0.00E+00">
                  <c:v>380.67125954141125</c:v>
                </c:pt>
                <c:pt idx="273" formatCode="0.00E+00">
                  <c:v>329.43140117219309</c:v>
                </c:pt>
                <c:pt idx="274" formatCode="0.00E+00">
                  <c:v>285.00382845727859</c:v>
                </c:pt>
                <c:pt idx="275" formatCode="0.00E+00">
                  <c:v>246.52036453322827</c:v>
                </c:pt>
                <c:pt idx="276" formatCode="0.00E+00">
                  <c:v>213.21588009539562</c:v>
                </c:pt>
                <c:pt idx="277" formatCode="0.00E+00">
                  <c:v>184.41719896518515</c:v>
                </c:pt>
                <c:pt idx="278" formatCode="0.00E+00">
                  <c:v>159.53307542738227</c:v>
                </c:pt>
                <c:pt idx="279" formatCode="0.00E+00">
                  <c:v>138.04514562126218</c:v>
                </c:pt>
                <c:pt idx="280" formatCode="0.00E+00">
                  <c:v>119.49976482824886</c:v>
                </c:pt>
                <c:pt idx="281" formatCode="0.00E+00">
                  <c:v>103.50065124807882</c:v>
                </c:pt>
                <c:pt idx="282" formatCode="0.00E+00">
                  <c:v>89.702264715826885</c:v>
                </c:pt>
                <c:pt idx="283" formatCode="0.00E+00">
                  <c:v>77.803855758553738</c:v>
                </c:pt>
                <c:pt idx="284" formatCode="0.00E+00">
                  <c:v>67.544126445478199</c:v>
                </c:pt>
                <c:pt idx="285" formatCode="0.00E+00">
                  <c:v>58.696449712041463</c:v>
                </c:pt>
                <c:pt idx="286" formatCode="0.00E+00">
                  <c:v>51.064598327655204</c:v>
                </c:pt>
                <c:pt idx="287" formatCode="0.00E+00">
                  <c:v>44.478938538642161</c:v>
                </c:pt>
                <c:pt idx="288" formatCode="0.00E+00">
                  <c:v>38.793046767583945</c:v>
                </c:pt>
                <c:pt idx="289" formatCode="0.00E+00">
                  <c:v>33.88071070034627</c:v>
                </c:pt>
                <c:pt idx="290" formatCode="0.00E+00">
                  <c:v>29.633278743693428</c:v>
                </c:pt>
                <c:pt idx="291" formatCode="0.00E+00">
                  <c:v>25.957324274803732</c:v>
                </c:pt>
                <c:pt idx="292" formatCode="0.00E+00">
                  <c:v>22.772593395596424</c:v>
                </c:pt>
                <c:pt idx="293" formatCode="0.00E+00">
                  <c:v>20.010207097092866</c:v>
                </c:pt>
                <c:pt idx="294" formatCode="0.00E+00">
                  <c:v>17.611090862071364</c:v>
                </c:pt>
                <c:pt idx="295" formatCode="0.00E+00">
                  <c:v>15.524606803238049</c:v>
                </c:pt>
                <c:pt idx="296" formatCode="0.00E+00">
                  <c:v>13.707365452627901</c:v>
                </c:pt>
                <c:pt idx="297" formatCode="0.00E+00">
                  <c:v>12.122196281429474</c:v>
                </c:pt>
                <c:pt idx="298" formatCode="0.00E+00">
                  <c:v>10.737257928331104</c:v>
                </c:pt>
                <c:pt idx="299" formatCode="0.00E+00">
                  <c:v>9.5252709369336497</c:v>
                </c:pt>
                <c:pt idx="300" formatCode="0.00E+00">
                  <c:v>8.4628575367060392</c:v>
                </c:pt>
                <c:pt idx="301" formatCode="0.00E+00">
                  <c:v>7.5299746366134821</c:v>
                </c:pt>
                <c:pt idx="302" formatCode="0.00E+00">
                  <c:v>6.7094277274486016</c:v>
                </c:pt>
                <c:pt idx="303" formatCode="0.00E+00">
                  <c:v>5.9864548023043778</c:v>
                </c:pt>
                <c:pt idx="304" formatCode="0.00E+00">
                  <c:v>5.3483707016840976</c:v>
                </c:pt>
                <c:pt idx="305" formatCode="0.00E+00">
                  <c:v>4.7842634702811377</c:v>
                </c:pt>
                <c:pt idx="306" formatCode="0.00E+00">
                  <c:v>4.2847353787036999</c:v>
                </c:pt>
                <c:pt idx="307" formatCode="0.00E+00">
                  <c:v>3.841682219559186</c:v>
                </c:pt>
                <c:pt idx="308" formatCode="0.00E+00">
                  <c:v>3.4481053390457541</c:v>
                </c:pt>
                <c:pt idx="309" formatCode="0.00E+00">
                  <c:v>3.0979516193097729</c:v>
                </c:pt>
                <c:pt idx="310" formatCode="0.00E+00">
                  <c:v>2.7859772907721205</c:v>
                </c:pt>
                <c:pt idx="311" formatCode="0.00E+00">
                  <c:v>2.5076320351969001</c:v>
                </c:pt>
                <c:pt idx="312" formatCode="0.00E+00">
                  <c:v>2.2589603473160724</c:v>
                </c:pt>
                <c:pt idx="313" formatCode="0.00E+00">
                  <c:v>2.0365175630093892</c:v>
                </c:pt>
                <c:pt idx="314" formatCode="0.00E+00">
                  <c:v>1.8372983427159453</c:v>
                </c:pt>
                <c:pt idx="315" formatCode="0.00E+00">
                  <c:v>1.6586757268194139</c:v>
                </c:pt>
                <c:pt idx="316" formatCode="0.00E+00">
                  <c:v>1.4983491615904254</c:v>
                </c:pt>
                <c:pt idx="317" formatCode="0.00E+00">
                  <c:v>1.3543001357154894</c:v>
                </c:pt>
                <c:pt idx="318" formatCode="0.00E+00">
                  <c:v>1.2247542737624566</c:v>
                </c:pt>
                <c:pt idx="319" formatCode="0.00E+00">
                  <c:v>1.1081489088422063</c:v>
                </c:pt>
                <c:pt idx="320" formatCode="0.00E+00">
                  <c:v>1.0031053064103166</c:v>
                </c:pt>
                <c:pt idx="321" formatCode="0.00E+00">
                  <c:v>0.90840483829910712</c:v>
                </c:pt>
                <c:pt idx="322" formatCode="0.00E+00">
                  <c:v>0.82296851391038917</c:v>
                </c:pt>
                <c:pt idx="323" formatCode="0.00E+00">
                  <c:v>0.7458393668446649</c:v>
                </c:pt>
                <c:pt idx="324" formatCode="0.00E+00">
                  <c:v>0.67616727253203346</c:v>
                </c:pt>
                <c:pt idx="325" formatCode="0.00E+00">
                  <c:v>0.61319583776738129</c:v>
                </c:pt>
                <c:pt idx="326" formatCode="0.00E+00">
                  <c:v>0.55625105824561527</c:v>
                </c:pt>
                <c:pt idx="327" formatCode="0.00E+00">
                  <c:v>0.50473148679126023</c:v>
                </c:pt>
                <c:pt idx="328" formatCode="0.00E+00">
                  <c:v>0.45809969430415159</c:v>
                </c:pt>
                <c:pt idx="329" formatCode="0.00E+00">
                  <c:v>0.41587483862573588</c:v>
                </c:pt>
                <c:pt idx="330" formatCode="0.00E+00">
                  <c:v>0.3776261845274273</c:v>
                </c:pt>
                <c:pt idx="331" formatCode="0.00E+00">
                  <c:v>0.34296744164536752</c:v>
                </c:pt>
                <c:pt idx="332" formatCode="0.00E+00">
                  <c:v>0.3115518071228337</c:v>
                </c:pt>
                <c:pt idx="333" formatCode="0.00E+00">
                  <c:v>0.28306761655379709</c:v>
                </c:pt>
                <c:pt idx="334" formatCode="0.00E+00">
                  <c:v>0.25723452103911698</c:v>
                </c:pt>
                <c:pt idx="335" formatCode="0.00E+00">
                  <c:v>0.23380012018456248</c:v>
                </c:pt>
                <c:pt idx="336" formatCode="0.00E+00">
                  <c:v>0.21253699103535667</c:v>
                </c:pt>
                <c:pt idx="337" formatCode="0.00E+00">
                  <c:v>0.19324006154853091</c:v>
                </c:pt>
                <c:pt idx="338" formatCode="0.00E+00">
                  <c:v>0.17572428449860633</c:v>
                </c:pt>
                <c:pt idx="339" formatCode="0.00E+00">
                  <c:v>0.15982257390108728</c:v>
                </c:pt>
                <c:pt idx="340" formatCode="0.00E+00">
                  <c:v>0.14538397129615888</c:v>
                </c:pt>
                <c:pt idx="341" formatCode="0.00E+00">
                  <c:v>0.13227201370797259</c:v>
                </c:pt>
                <c:pt idx="342" formatCode="0.00E+00">
                  <c:v>0.12036327890585698</c:v>
                </c:pt>
                <c:pt idx="343" formatCode="0.00E+00">
                  <c:v>0.10954608684581042</c:v>
                </c:pt>
                <c:pt idx="344" formatCode="0.00E+00">
                  <c:v>9.9719338950382069E-2</c:v>
                </c:pt>
                <c:pt idx="345" formatCode="0.00E+00">
                  <c:v>9.0791479265345643E-2</c:v>
                </c:pt>
                <c:pt idx="346" formatCode="0.00E+00">
                  <c:v>8.2679563573554174E-2</c:v>
                </c:pt>
                <c:pt idx="347" formatCode="0.00E+00">
                  <c:v>7.530842430152708E-2</c:v>
                </c:pt>
                <c:pt idx="348" formatCode="0.00E+00">
                  <c:v>6.8609920565961657E-2</c:v>
                </c:pt>
                <c:pt idx="349" formatCode="0.00E+00">
                  <c:v>6.2522264011870055E-2</c:v>
                </c:pt>
                <c:pt idx="350" formatCode="0.00E+00">
                  <c:v>5.6989412222250256E-2</c:v>
                </c:pt>
                <c:pt idx="351" formatCode="0.00E+00">
                  <c:v>5.1960522456865721E-2</c:v>
                </c:pt>
                <c:pt idx="352" formatCode="0.00E+00">
                  <c:v>4.7389459326877957E-2</c:v>
                </c:pt>
                <c:pt idx="353" formatCode="0.00E+00">
                  <c:v>4.3234350751094885E-2</c:v>
                </c:pt>
                <c:pt idx="354" formatCode="0.00E+00">
                  <c:v>3.9457187184214038E-2</c:v>
                </c:pt>
                <c:pt idx="355" formatCode="0.00E+00">
                  <c:v>3.6023459670879256E-2</c:v>
                </c:pt>
                <c:pt idx="356" formatCode="0.00E+00">
                  <c:v>3.2901832772910797E-2</c:v>
                </c:pt>
                <c:pt idx="357" formatCode="0.00E+00">
                  <c:v>3.0063848850245541E-2</c:v>
                </c:pt>
                <c:pt idx="358" formatCode="0.00E+00">
                  <c:v>2.7483660557159482E-2</c:v>
                </c:pt>
                <c:pt idx="359" formatCode="0.00E+00">
                  <c:v>2.513778875110808E-2</c:v>
                </c:pt>
                <c:pt idx="360" formatCode="0.00E+00">
                  <c:v>2.3004903308011998E-2</c:v>
                </c:pt>
                <c:pt idx="361" formatCode="0.00E+00">
                  <c:v>2.1065624600099347E-2</c:v>
                </c:pt>
                <c:pt idx="362" formatCode="0.00E+00">
                  <c:v>1.9302343624857925E-2</c:v>
                </c:pt>
                <c:pt idx="363" formatCode="0.00E+00">
                  <c:v>1.7699058979995623E-2</c:v>
                </c:pt>
                <c:pt idx="364" formatCode="0.00E+00">
                  <c:v>1.6241229062807516E-2</c:v>
                </c:pt>
                <c:pt idx="365" formatCode="0.00E+00">
                  <c:v>1.4915638035761097E-2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FD-984D-8CC9-1CD1E87002D4}"/>
            </c:ext>
          </c:extLst>
        </c:ser>
        <c:ser>
          <c:idx val="2"/>
          <c:order val="2"/>
          <c:tx>
            <c:v>TwoTypes</c:v>
          </c:tx>
          <c:marker>
            <c:symbol val="none"/>
          </c:marker>
          <c:xVal>
            <c:numRef>
              <c:f>TwoTypes!$A$9:$A$374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TwoTypes!$X$9:$X$374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E+00">
                  <c:v>0</c:v>
                </c:pt>
                <c:pt idx="8" formatCode="0.00E+00">
                  <c:v>0</c:v>
                </c:pt>
                <c:pt idx="9" formatCode="0.00E+00">
                  <c:v>0</c:v>
                </c:pt>
                <c:pt idx="10" formatCode="0.00E+00">
                  <c:v>0</c:v>
                </c:pt>
                <c:pt idx="11" formatCode="0.00E+00">
                  <c:v>0</c:v>
                </c:pt>
                <c:pt idx="12" formatCode="0.00E+00">
                  <c:v>0</c:v>
                </c:pt>
                <c:pt idx="13" formatCode="0.00E+00">
                  <c:v>0</c:v>
                </c:pt>
                <c:pt idx="14" formatCode="0.00E+00">
                  <c:v>9.4112362501850167E-4</c:v>
                </c:pt>
                <c:pt idx="15" formatCode="0.00E+00">
                  <c:v>1.1625565663055965E-3</c:v>
                </c:pt>
                <c:pt idx="16" formatCode="0.00E+00">
                  <c:v>1.4360956661337264E-3</c:v>
                </c:pt>
                <c:pt idx="17" formatCode="0.00E+00">
                  <c:v>1.7740042890672819E-3</c:v>
                </c:pt>
                <c:pt idx="18" formatCode="0.00E+00">
                  <c:v>2.1914325141546872E-3</c:v>
                </c:pt>
                <c:pt idx="19" formatCode="0.00E+00">
                  <c:v>2.7070965871419206E-3</c:v>
                </c:pt>
                <c:pt idx="20" formatCode="0.00E+00">
                  <c:v>3.3441180972899561E-3</c:v>
                </c:pt>
                <c:pt idx="21" formatCode="0.00E+00">
                  <c:v>3.9095937991221359E-3</c:v>
                </c:pt>
                <c:pt idx="22" formatCode="0.00E+00">
                  <c:v>4.5560530439215574E-3</c:v>
                </c:pt>
                <c:pt idx="23" formatCode="0.00E+00">
                  <c:v>5.2902997785110231E-3</c:v>
                </c:pt>
                <c:pt idx="24" formatCode="0.00E+00">
                  <c:v>6.1178549063813509E-3</c:v>
                </c:pt>
                <c:pt idx="25" formatCode="0.00E+00">
                  <c:v>7.041975037473865E-3</c:v>
                </c:pt>
                <c:pt idx="26" formatCode="0.00E+00">
                  <c:v>8.0622802555789571E-3</c:v>
                </c:pt>
                <c:pt idx="27" formatCode="0.00E+00">
                  <c:v>9.1728611754772187E-3</c:v>
                </c:pt>
                <c:pt idx="28" formatCode="0.00E+00">
                  <c:v>1.0411829127383952E-2</c:v>
                </c:pt>
                <c:pt idx="29" formatCode="0.00E+00">
                  <c:v>1.179036851774668E-2</c:v>
                </c:pt>
                <c:pt idx="30" formatCode="0.00E+00">
                  <c:v>1.3320701261798176E-2</c:v>
                </c:pt>
                <c:pt idx="31" formatCode="0.00E+00">
                  <c:v>1.5016634651902885E-2</c:v>
                </c:pt>
                <c:pt idx="32" formatCode="0.00E+00">
                  <c:v>1.6894469822378418E-2</c:v>
                </c:pt>
                <c:pt idx="33" formatCode="0.00E+00">
                  <c:v>1.8974448099515293E-2</c:v>
                </c:pt>
                <c:pt idx="34" formatCode="0.00E+00">
                  <c:v>2.1282985012058341E-2</c:v>
                </c:pt>
                <c:pt idx="35" formatCode="0.00E+00">
                  <c:v>2.3843760345830932E-2</c:v>
                </c:pt>
                <c:pt idx="36" formatCode="0.00E+00">
                  <c:v>2.6683419823285981E-2</c:v>
                </c:pt>
                <c:pt idx="37" formatCode="0.00E+00">
                  <c:v>2.9832035117248291E-2</c:v>
                </c:pt>
                <c:pt idx="38" formatCode="0.00E+00">
                  <c:v>3.332354459378991E-2</c:v>
                </c:pt>
                <c:pt idx="39" formatCode="0.00E+00">
                  <c:v>3.719608551343722E-2</c:v>
                </c:pt>
                <c:pt idx="40" formatCode="0.00E+00">
                  <c:v>4.1492065512904963E-2</c:v>
                </c:pt>
                <c:pt idx="41" formatCode="0.00E+00">
                  <c:v>4.6257726233875661E-2</c:v>
                </c:pt>
                <c:pt idx="42" formatCode="0.00E+00">
                  <c:v>5.154470777821548E-2</c:v>
                </c:pt>
                <c:pt idx="43" formatCode="0.00E+00">
                  <c:v>5.7410641677533243E-2</c:v>
                </c:pt>
                <c:pt idx="44" formatCode="0.00E+00">
                  <c:v>6.3919779707484706E-2</c:v>
                </c:pt>
                <c:pt idx="45" formatCode="0.00E+00">
                  <c:v>7.1143672519434112E-2</c:v>
                </c:pt>
                <c:pt idx="46" formatCode="0.00E+00">
                  <c:v>7.9161936675591987E-2</c:v>
                </c:pt>
                <c:pt idx="47" formatCode="0.00E+00">
                  <c:v>8.8063194092133534E-2</c:v>
                </c:pt>
                <c:pt idx="48" formatCode="0.00E+00">
                  <c:v>9.7946346726332123E-2</c:v>
                </c:pt>
                <c:pt idx="49" formatCode="0.00E+00">
                  <c:v>0.10892179535587618</c:v>
                </c:pt>
                <c:pt idx="50" formatCode="0.00E+00">
                  <c:v>0.12111282148058231</c:v>
                </c:pt>
                <c:pt idx="51" formatCode="0.00E+00">
                  <c:v>0.13465716592689791</c:v>
                </c:pt>
                <c:pt idx="52" formatCode="0.00E+00">
                  <c:v>0.14970884319629654</c:v>
                </c:pt>
                <c:pt idx="53" formatCode="0.00E+00">
                  <c:v>0.16644023170642527</c:v>
                </c:pt>
                <c:pt idx="54" formatCode="0.00E+00">
                  <c:v>0.18504447086140299</c:v>
                </c:pt>
                <c:pt idx="55" formatCode="0.00E+00">
                  <c:v>0.20573816591573194</c:v>
                </c:pt>
                <c:pt idx="56" formatCode="0.00E+00">
                  <c:v>0.22876449630954382</c:v>
                </c:pt>
                <c:pt idx="57" formatCode="0.00E+00">
                  <c:v>0.25439679607132409</c:v>
                </c:pt>
                <c:pt idx="58" formatCode="0.00E+00">
                  <c:v>0.28294268576153903</c:v>
                </c:pt>
                <c:pt idx="59" formatCode="0.00E+00">
                  <c:v>0.31474884812881815</c:v>
                </c:pt>
                <c:pt idx="60" formatCode="0.00E+00">
                  <c:v>0.35020655574408271</c:v>
                </c:pt>
                <c:pt idx="61" formatCode="0.00E+00">
                  <c:v>0.38975808178181726</c:v>
                </c:pt>
                <c:pt idx="62" formatCode="0.00E+00">
                  <c:v>0.43390416164502554</c:v>
                </c:pt>
                <c:pt idx="63" formatCode="0.00E+00">
                  <c:v>0.48321269689602081</c:v>
                </c:pt>
                <c:pt idx="64" formatCode="0.00E+00">
                  <c:v>0.53832893018717842</c:v>
                </c:pt>
                <c:pt idx="65" formatCode="0.00E+00">
                  <c:v>0.59998736501253203</c:v>
                </c:pt>
                <c:pt idx="66" formatCode="0.00E+00">
                  <c:v>0.6690257588782117</c:v>
                </c:pt>
                <c:pt idx="67" formatCode="0.00E+00">
                  <c:v>0.74640158476614193</c:v>
                </c:pt>
                <c:pt idx="68" formatCode="0.00E+00">
                  <c:v>0.8332114350565698</c:v>
                </c:pt>
                <c:pt idx="69" formatCode="0.00E+00">
                  <c:v>0.93071393462473606</c:v>
                </c:pt>
                <c:pt idx="70" formatCode="0.00E+00">
                  <c:v>1.040356842388455</c:v>
                </c:pt>
                <c:pt idx="71" formatCode="0.00E+00">
                  <c:v>1.1638091552504422</c:v>
                </c:pt>
                <c:pt idx="72" formatCode="0.00E+00">
                  <c:v>1.3029991891259849</c:v>
                </c:pt>
                <c:pt idx="73" formatCode="0.00E+00">
                  <c:v>1.4601598030946703</c:v>
                </c:pt>
                <c:pt idx="74" formatCode="0.00E+00">
                  <c:v>1.637882159819066</c:v>
                </c:pt>
                <c:pt idx="75" formatCode="0.00E+00">
                  <c:v>1.8391796842159225</c:v>
                </c:pt>
                <c:pt idx="76" formatCode="0.00E+00">
                  <c:v>2.0675642002454815</c:v>
                </c:pt>
                <c:pt idx="77" formatCode="0.00E+00">
                  <c:v>2.3271365998437905</c:v>
                </c:pt>
                <c:pt idx="78" formatCode="0.00E+00">
                  <c:v>2.6226948366951777</c:v>
                </c:pt>
                <c:pt idx="79" formatCode="0.00E+00">
                  <c:v>2.9598625496125885</c:v>
                </c:pt>
                <c:pt idx="80" formatCode="0.00E+00">
                  <c:v>3.3452422151834935</c:v>
                </c:pt>
                <c:pt idx="81" formatCode="0.00E+00">
                  <c:v>3.7865974168176657</c:v>
                </c:pt>
                <c:pt idx="82" formatCode="0.00E+00">
                  <c:v>4.2930696072081558</c:v>
                </c:pt>
                <c:pt idx="83" formatCode="0.00E+00">
                  <c:v>4.8754356428063836</c:v>
                </c:pt>
                <c:pt idx="84" formatCode="0.00E+00">
                  <c:v>5.546413390747186</c:v>
                </c:pt>
                <c:pt idx="85" formatCode="0.00E+00">
                  <c:v>6.3210238578734925</c:v>
                </c:pt>
                <c:pt idx="86" formatCode="0.00E+00">
                  <c:v>7.2170195732246318</c:v>
                </c:pt>
                <c:pt idx="87" formatCode="0.00E+00">
                  <c:v>8.2553903720807611</c:v>
                </c:pt>
                <c:pt idx="88" formatCode="0.00E+00">
                  <c:v>9.4609592807493321</c:v>
                </c:pt>
                <c:pt idx="89" formatCode="0.00E+00">
                  <c:v>10.863082882599203</c:v>
                </c:pt>
                <c:pt idx="90" formatCode="0.00E+00">
                  <c:v>12.496472349805373</c:v>
                </c:pt>
                <c:pt idx="91" formatCode="0.00E+00">
                  <c:v>14.402153241320697</c:v>
                </c:pt>
                <c:pt idx="92" formatCode="0.00E+00">
                  <c:v>16.62858418348565</c:v>
                </c:pt>
                <c:pt idx="93" formatCode="0.00E+00">
                  <c:v>19.232956653484212</c:v>
                </c:pt>
                <c:pt idx="94" formatCode="0.00E+00">
                  <c:v>22.28270026898247</c:v>
                </c:pt>
                <c:pt idx="95" formatCode="0.00E+00">
                  <c:v>25.857220248467819</c:v>
                </c:pt>
                <c:pt idx="96" formatCode="0.00E+00">
                  <c:v>30.049896056816433</c:v>
                </c:pt>
                <c:pt idx="97" formatCode="0.00E+00">
                  <c:v>34.970372717377792</c:v>
                </c:pt>
                <c:pt idx="98" formatCode="0.00E+00">
                  <c:v>40.747178905353756</c:v>
                </c:pt>
                <c:pt idx="99" formatCode="0.00E+00">
                  <c:v>47.530708813339444</c:v>
                </c:pt>
                <c:pt idx="100" formatCode="0.00E+00">
                  <c:v>55.496608002247491</c:v>
                </c:pt>
                <c:pt idx="101" formatCode="0.00E+00">
                  <c:v>64.849607149871673</c:v>
                </c:pt>
                <c:pt idx="102" formatCode="0.00E+00">
                  <c:v>75.8278519376383</c:v>
                </c:pt>
                <c:pt idx="103" formatCode="0.00E+00">
                  <c:v>88.707782439993963</c:v>
                </c:pt>
                <c:pt idx="104" formatCode="0.00E+00">
                  <c:v>103.80962146860369</c:v>
                </c:pt>
                <c:pt idx="105" formatCode="0.00E+00">
                  <c:v>121.50353853113951</c:v>
                </c:pt>
                <c:pt idx="106" formatCode="0.00E+00">
                  <c:v>142.21656452102275</c:v>
                </c:pt>
                <c:pt idx="107" formatCode="0.00E+00">
                  <c:v>166.44034204916869</c:v>
                </c:pt>
                <c:pt idx="108" formatCode="0.00E+00">
                  <c:v>194.7398075012735</c:v>
                </c:pt>
                <c:pt idx="109" formatCode="0.00E+00">
                  <c:v>227.76291344045927</c:v>
                </c:pt>
                <c:pt idx="110" formatCode="0.00E+00">
                  <c:v>266.25151380899086</c:v>
                </c:pt>
                <c:pt idx="111" formatCode="0.00E+00">
                  <c:v>311.05354940239147</c:v>
                </c:pt>
                <c:pt idx="112" formatCode="0.00E+00">
                  <c:v>363.13668714660793</c:v>
                </c:pt>
                <c:pt idx="113" formatCode="0.00E+00">
                  <c:v>423.60358362956515</c:v>
                </c:pt>
                <c:pt idx="114" formatCode="0.00E+00">
                  <c:v>493.70896092864785</c:v>
                </c:pt>
                <c:pt idx="115" formatCode="0.00E+00">
                  <c:v>574.87870082277607</c:v>
                </c:pt>
                <c:pt idx="116" formatCode="0.00E+00">
                  <c:v>668.73118174289618</c:v>
                </c:pt>
                <c:pt idx="117" formatCode="0.00E+00">
                  <c:v>777.10110101568569</c:v>
                </c:pt>
                <c:pt idx="118" formatCode="0.00E+00">
                  <c:v>902.06604273915571</c:v>
                </c:pt>
                <c:pt idx="119" formatCode="0.00E+00">
                  <c:v>1045.976068535804</c:v>
                </c:pt>
                <c:pt idx="120" formatCode="0.00E+00">
                  <c:v>1211.4866238465368</c:v>
                </c:pt>
                <c:pt idx="121" formatCode="0.00E+00">
                  <c:v>1401.5950655385311</c:v>
                </c:pt>
                <c:pt idx="122" formatCode="0.00E+00">
                  <c:v>1619.6811263176041</c:v>
                </c:pt>
                <c:pt idx="123" formatCode="0.00E+00">
                  <c:v>1869.5516363394479</c:v>
                </c:pt>
                <c:pt idx="124" formatCode="0.00E+00">
                  <c:v>2155.4898206700182</c:v>
                </c:pt>
                <c:pt idx="125" formatCode="0.00E+00">
                  <c:v>2482.3094805174151</c:v>
                </c:pt>
                <c:pt idx="126" formatCode="0.00E+00">
                  <c:v>2855.4143435095384</c:v>
                </c:pt>
                <c:pt idx="127" formatCode="0.00E+00">
                  <c:v>3280.8628300746864</c:v>
                </c:pt>
                <c:pt idx="128" formatCode="0.00E+00">
                  <c:v>3765.4384247106523</c:v>
                </c:pt>
                <c:pt idx="129" formatCode="0.00E+00">
                  <c:v>4316.725757142317</c:v>
                </c:pt>
                <c:pt idx="130" formatCode="0.00E+00">
                  <c:v>4943.1923824900441</c:v>
                </c:pt>
                <c:pt idx="131" formatCode="0.00E+00">
                  <c:v>5654.2760937546645</c:v>
                </c:pt>
                <c:pt idx="132" formatCode="0.00E+00">
                  <c:v>6460.4773949127903</c:v>
                </c:pt>
                <c:pt idx="133" formatCode="0.00E+00">
                  <c:v>7373.4564979198594</c:v>
                </c:pt>
                <c:pt idx="134" formatCode="0.00E+00">
                  <c:v>8406.1338695418108</c:v>
                </c:pt>
                <c:pt idx="135" formatCode="0.00E+00">
                  <c:v>9572.7929301741915</c:v>
                </c:pt>
                <c:pt idx="136" formatCode="0.00E+00">
                  <c:v>10889.182981164689</c:v>
                </c:pt>
                <c:pt idx="137" formatCode="0.00E+00">
                  <c:v>12372.619792945141</c:v>
                </c:pt>
                <c:pt idx="138" formatCode="0.00E+00">
                  <c:v>14042.080506177927</c:v>
                </c:pt>
                <c:pt idx="139" formatCode="0.00E+00">
                  <c:v>15918.288565079469</c:v>
                </c:pt>
                <c:pt idx="140" formatCode="0.00E+00">
                  <c:v>18023.783300713796</c:v>
                </c:pt>
                <c:pt idx="141" formatCode="0.00E+00">
                  <c:v>20382.967500646162</c:v>
                </c:pt>
                <c:pt idx="142" formatCode="0.00E+00">
                  <c:v>23022.124834699909</c:v>
                </c:pt>
                <c:pt idx="143" formatCode="0.00E+00">
                  <c:v>25969.397359750419</c:v>
                </c:pt>
                <c:pt idx="144" formatCode="0.00E+00">
                  <c:v>29254.711519852153</c:v>
                </c:pt>
                <c:pt idx="145" formatCode="0.00E+00">
                  <c:v>32909.639133396966</c:v>
                </c:pt>
                <c:pt idx="146" formatCode="0.00E+00">
                  <c:v>36967.177887515019</c:v>
                </c:pt>
                <c:pt idx="147" formatCode="0.00E+00">
                  <c:v>41461.433950841471</c:v>
                </c:pt>
                <c:pt idx="148" formatCode="0.00E+00">
                  <c:v>46427.187626605111</c:v>
                </c:pt>
                <c:pt idx="149" formatCode="0.00E+00">
                  <c:v>51899.321714912068</c:v>
                </c:pt>
                <c:pt idx="150" formatCode="0.00E+00">
                  <c:v>57912.09172047778</c:v>
                </c:pt>
                <c:pt idx="151" formatCode="0.00E+00">
                  <c:v>64498.217589401669</c:v>
                </c:pt>
                <c:pt idx="152" formatCode="0.00E+00">
                  <c:v>71687.77872202752</c:v>
                </c:pt>
                <c:pt idx="153" formatCode="0.00E+00">
                  <c:v>79506.898093729062</c:v>
                </c:pt>
                <c:pt idx="154" formatCode="0.00E+00">
                  <c:v>87976.207974717297</c:v>
                </c:pt>
                <c:pt idx="155" formatCode="0.00E+00">
                  <c:v>97109.099534371227</c:v>
                </c:pt>
                <c:pt idx="156" formatCode="0.00E+00">
                  <c:v>106909.77204857644</c:v>
                </c:pt>
                <c:pt idx="157" formatCode="0.00E+00">
                  <c:v>117371.11485233846</c:v>
                </c:pt>
                <c:pt idx="158" formatCode="0.00E+00">
                  <c:v>128472.47667059432</c:v>
                </c:pt>
                <c:pt idx="159" formatCode="0.00E+00">
                  <c:v>140177.40216479867</c:v>
                </c:pt>
                <c:pt idx="160" formatCode="0.00E+00">
                  <c:v>152431.4435000681</c:v>
                </c:pt>
                <c:pt idx="161" formatCode="0.00E+00">
                  <c:v>165160.18375294129</c:v>
                </c:pt>
                <c:pt idx="162" formatCode="0.00E+00">
                  <c:v>178267.63644120618</c:v>
                </c:pt>
                <c:pt idx="163" formatCode="0.00E+00">
                  <c:v>191635.20783903191</c:v>
                </c:pt>
                <c:pt idx="164" formatCode="0.00E+00">
                  <c:v>205121.42170236382</c:v>
                </c:pt>
                <c:pt idx="165" formatCode="0.00E+00">
                  <c:v>218562.60472769671</c:v>
                </c:pt>
                <c:pt idx="166" formatCode="0.00E+00">
                  <c:v>231774.71071134962</c:v>
                </c:pt>
                <c:pt idx="167" formatCode="0.00E+00">
                  <c:v>244556.41803320253</c:v>
                </c:pt>
                <c:pt idx="168" formatCode="0.00E+00">
                  <c:v>256693.56668050401</c:v>
                </c:pt>
                <c:pt idx="169" formatCode="0.00E+00">
                  <c:v>267964.9083862665</c:v>
                </c:pt>
                <c:pt idx="170" formatCode="0.00E+00">
                  <c:v>278149.03122262494</c:v>
                </c:pt>
                <c:pt idx="171" formatCode="0.00E+00">
                  <c:v>287032.19707156508</c:v>
                </c:pt>
                <c:pt idx="172" formatCode="0.00E+00">
                  <c:v>294416.70972007333</c:v>
                </c:pt>
                <c:pt idx="173" formatCode="0.00E+00">
                  <c:v>300129.32867091068</c:v>
                </c:pt>
                <c:pt idx="174" formatCode="0.00E+00">
                  <c:v>304029.17564587481</c:v>
                </c:pt>
                <c:pt idx="175" formatCode="0.00E+00">
                  <c:v>306014.5616359468</c:v>
                </c:pt>
                <c:pt idx="176" formatCode="0.00E+00">
                  <c:v>306028.2015666244</c:v>
                </c:pt>
                <c:pt idx="177" formatCode="0.00E+00">
                  <c:v>304060.38287274609</c:v>
                </c:pt>
                <c:pt idx="178" formatCode="0.00E+00">
                  <c:v>300149.80614853342</c:v>
                </c:pt>
                <c:pt idx="179" formatCode="0.00E+00">
                  <c:v>294382.00449175248</c:v>
                </c:pt>
                <c:pt idx="180" formatCode="0.00E+00">
                  <c:v>286885.45063804771</c:v>
                </c:pt>
                <c:pt idx="181" formatCode="0.00E+00">
                  <c:v>277825.65213727066</c:v>
                </c:pt>
                <c:pt idx="182" formatCode="0.00E+00">
                  <c:v>267397.69094391033</c:v>
                </c:pt>
                <c:pt idx="183" formatCode="0.00E+00">
                  <c:v>255817.7669074407</c:v>
                </c:pt>
                <c:pt idx="184" formatCode="0.00E+00">
                  <c:v>243314.34538497607</c:v>
                </c:pt>
                <c:pt idx="185" formatCode="0.00E+00">
                  <c:v>230119.48779418826</c:v>
                </c:pt>
                <c:pt idx="186" formatCode="0.00E+00">
                  <c:v>216460.86928867735</c:v>
                </c:pt>
                <c:pt idx="187" formatCode="0.00E+00">
                  <c:v>202554.87498652207</c:v>
                </c:pt>
                <c:pt idx="188" formatCode="0.00E+00">
                  <c:v>188601.03336507609</c:v>
                </c:pt>
                <c:pt idx="189" formatCode="0.00E+00">
                  <c:v>174777.91026742189</c:v>
                </c:pt>
                <c:pt idx="190" formatCode="0.00E+00">
                  <c:v>161240.46423037053</c:v>
                </c:pt>
                <c:pt idx="191" formatCode="0.00E+00">
                  <c:v>148118.76382791798</c:v>
                </c:pt>
                <c:pt idx="192" formatCode="0.00E+00">
                  <c:v>135517.89575903644</c:v>
                </c:pt>
                <c:pt idx="193" formatCode="0.00E+00">
                  <c:v>123518.84931851584</c:v>
                </c:pt>
                <c:pt idx="194" formatCode="0.00E+00">
                  <c:v>112180.14602420847</c:v>
                </c:pt>
                <c:pt idx="195" formatCode="0.00E+00">
                  <c:v>101539.98768104069</c:v>
                </c:pt>
                <c:pt idx="196" formatCode="0.00E+00">
                  <c:v>91618.716211002844</c:v>
                </c:pt>
                <c:pt idx="197" formatCode="0.00E+00">
                  <c:v>82421.408352522529</c:v>
                </c:pt>
                <c:pt idx="198" formatCode="0.00E+00">
                  <c:v>73940.462709130283</c:v>
                </c:pt>
                <c:pt idx="199" formatCode="0.00E+00">
                  <c:v>66158.071544774895</c:v>
                </c:pt>
                <c:pt idx="200" formatCode="0.00E+00">
                  <c:v>59048.502292229197</c:v>
                </c:pt>
                <c:pt idx="201" formatCode="0.00E+00">
                  <c:v>52580.14217252747</c:v>
                </c:pt>
                <c:pt idx="202" formatCode="0.00E+00">
                  <c:v>46717.282749569342</c:v>
                </c:pt>
                <c:pt idx="203" formatCode="0.00E+00">
                  <c:v>41421.639496369273</c:v>
                </c:pt>
                <c:pt idx="204" formatCode="0.00E+00">
                  <c:v>36653.614837385299</c:v>
                </c:pt>
                <c:pt idx="205" formatCode="0.00E+00">
                  <c:v>32373.322249395947</c:v>
                </c:pt>
                <c:pt idx="206" formatCode="0.00E+00">
                  <c:v>28541.394578578464</c:v>
                </c:pt>
                <c:pt idx="207" formatCode="0.00E+00">
                  <c:v>25119.60251371194</c:v>
                </c:pt>
                <c:pt idx="208" formatCode="0.00E+00">
                  <c:v>22071.309846263724</c:v>
                </c:pt>
                <c:pt idx="209" formatCode="0.00E+00">
                  <c:v>19361.791360398776</c:v>
                </c:pt>
                <c:pt idx="210" formatCode="0.00E+00">
                  <c:v>16958.437436967881</c:v>
                </c:pt>
                <c:pt idx="211" formatCode="0.00E+00">
                  <c:v>14830.867125749051</c:v>
                </c:pt>
                <c:pt idx="212" formatCode="0.00E+00">
                  <c:v>12950.96884169204</c:v>
                </c:pt>
                <c:pt idx="213" formatCode="0.00E+00">
                  <c:v>11292.885190736646</c:v>
                </c:pt>
                <c:pt idx="214" formatCode="0.00E+00">
                  <c:v>9832.9558762835131</c:v>
                </c:pt>
                <c:pt idx="215" formatCode="0.00E+00">
                  <c:v>8549.6302711222779</c:v>
                </c:pt>
                <c:pt idx="216" formatCode="0.00E+00">
                  <c:v>7423.3591127527125</c:v>
                </c:pt>
                <c:pt idx="217" formatCode="0.00E+00">
                  <c:v>6436.4729138428856</c:v>
                </c:pt>
                <c:pt idx="218" formatCode="0.00E+00">
                  <c:v>5573.0530746961722</c:v>
                </c:pt>
                <c:pt idx="219" formatCode="0.00E+00">
                  <c:v>4818.8003282843501</c:v>
                </c:pt>
                <c:pt idx="220" formatCode="0.00E+00">
                  <c:v>4160.9040199201709</c:v>
                </c:pt>
                <c:pt idx="221" formatCode="0.00E+00">
                  <c:v>3587.9147982339664</c:v>
                </c:pt>
                <c:pt idx="222" formatCode="0.00E+00">
                  <c:v>3089.6225457380988</c:v>
                </c:pt>
                <c:pt idx="223" formatCode="0.00E+00">
                  <c:v>2656.9407803885774</c:v>
                </c:pt>
                <c:pt idx="224" formatCode="0.00E+00">
                  <c:v>2281.7982903089523</c:v>
                </c:pt>
                <c:pt idx="225" formatCode="0.00E+00">
                  <c:v>1957.0384006255683</c:v>
                </c:pt>
                <c:pt idx="226" formatCode="0.00E+00">
                  <c:v>1676.3259951229672</c:v>
                </c:pt>
                <c:pt idx="227" formatCode="0.00E+00">
                  <c:v>1434.062209706404</c:v>
                </c:pt>
                <c:pt idx="228" formatCode="0.00E+00">
                  <c:v>1225.3065654895815</c:v>
                </c:pt>
                <c:pt idx="229" formatCode="0.00E+00">
                  <c:v>1045.7062050429579</c:v>
                </c:pt>
                <c:pt idx="230" formatCode="0.00E+00">
                  <c:v>891.43182633345043</c:v>
                </c:pt>
                <c:pt idx="231" formatCode="0.00E+00">
                  <c:v>759.11986734982395</c:v>
                </c:pt>
                <c:pt idx="232" formatCode="0.00E+00">
                  <c:v>645.82047406193351</c:v>
                </c:pt>
                <c:pt idx="233" formatCode="0.00E+00">
                  <c:v>548.95078020442475</c:v>
                </c:pt>
                <c:pt idx="234" formatCode="0.00E+00">
                  <c:v>466.25303543766012</c:v>
                </c:pt>
                <c:pt idx="235" formatCode="0.00E+00">
                  <c:v>395.75713556564671</c:v>
                </c:pt>
                <c:pt idx="236" formatCode="0.00E+00">
                  <c:v>335.74713214866762</c:v>
                </c:pt>
                <c:pt idx="237" formatCode="0.00E+00">
                  <c:v>284.73132696659223</c:v>
                </c:pt>
                <c:pt idx="238" formatCode="0.00E+00">
                  <c:v>241.41558763927222</c:v>
                </c:pt>
                <c:pt idx="239" formatCode="0.00E+00">
                  <c:v>204.67955282604225</c:v>
                </c:pt>
                <c:pt idx="240" formatCode="0.00E+00">
                  <c:v>173.55542755696885</c:v>
                </c:pt>
                <c:pt idx="241" formatCode="0.00E+00">
                  <c:v>147.20910034657942</c:v>
                </c:pt>
                <c:pt idx="242" formatCode="0.00E+00">
                  <c:v>124.92334296747615</c:v>
                </c:pt>
                <c:pt idx="243" formatCode="0.00E+00">
                  <c:v>106.08288049985809</c:v>
                </c:pt>
                <c:pt idx="244" formatCode="0.00E+00">
                  <c:v>90.161143139330903</c:v>
                </c:pt>
                <c:pt idx="245" formatCode="0.00E+00">
                  <c:v>76.708532084543251</c:v>
                </c:pt>
                <c:pt idx="246" formatCode="0.00E+00">
                  <c:v>65.342049692603794</c:v>
                </c:pt>
                <c:pt idx="247" formatCode="0.00E+00">
                  <c:v>55.736159210206552</c:v>
                </c:pt>
                <c:pt idx="248" formatCode="0.00E+00">
                  <c:v>47.614752111037539</c:v>
                </c:pt>
                <c:pt idx="249" formatCode="0.00E+00">
                  <c:v>40.744111812005841</c:v>
                </c:pt>
                <c:pt idx="250" formatCode="0.00E+00">
                  <c:v>34.926771734343994</c:v>
                </c:pt>
                <c:pt idx="251" formatCode="0.00E+00">
                  <c:v>29.996173724385468</c:v>
                </c:pt>
                <c:pt idx="252" formatCode="0.00E+00">
                  <c:v>25.812040097315748</c:v>
                </c:pt>
                <c:pt idx="253" formatCode="0.00E+00">
                  <c:v>22.256379283525789</c:v>
                </c:pt>
                <c:pt idx="254" formatCode="0.00E+00">
                  <c:v>19.230051429043776</c:v>
                </c:pt>
                <c:pt idx="255" formatCode="0.00E+00">
                  <c:v>16.649826442107226</c:v>
                </c:pt>
                <c:pt idx="256" formatCode="0.00E+00">
                  <c:v>14.445872938634112</c:v>
                </c:pt>
                <c:pt idx="257" formatCode="0.00E+00">
                  <c:v>12.559622325479289</c:v>
                </c:pt>
                <c:pt idx="258" formatCode="0.00E+00">
                  <c:v>10.941957847231455</c:v>
                </c:pt>
                <c:pt idx="259" formatCode="0.00E+00">
                  <c:v>9.5516837695989825</c:v>
                </c:pt>
                <c:pt idx="260" formatCode="0.00E+00">
                  <c:v>8.3542349356201324</c:v>
                </c:pt>
                <c:pt idx="261" formatCode="0.00E+00">
                  <c:v>7.3205916695117752</c:v>
                </c:pt>
                <c:pt idx="262" formatCode="0.00E+00">
                  <c:v>6.426369385511089</c:v>
                </c:pt>
                <c:pt idx="263" formatCode="0.00E+00">
                  <c:v>5.6510562656621035</c:v>
                </c:pt>
                <c:pt idx="264" formatCode="0.00E+00">
                  <c:v>4.9773759932172377</c:v>
                </c:pt>
                <c:pt idx="265" formatCode="0.00E+00">
                  <c:v>4.3907557702381244</c:v>
                </c:pt>
                <c:pt idx="266" formatCode="0.00E+00">
                  <c:v>3.8788827214710331</c:v>
                </c:pt>
                <c:pt idx="267" formatCode="0.00E+00">
                  <c:v>3.4313343111942607</c:v>
                </c:pt>
                <c:pt idx="268" formatCode="0.00E+00">
                  <c:v>3.0392706001156369</c:v>
                </c:pt>
                <c:pt idx="269" formatCode="0.00E+00">
                  <c:v>2.6951780732504975</c:v>
                </c:pt>
                <c:pt idx="270" formatCode="0.00E+00">
                  <c:v>2.3926564061848428</c:v>
                </c:pt>
                <c:pt idx="271" formatCode="0.00E+00">
                  <c:v>2.1262409354535716</c:v>
                </c:pt>
                <c:pt idx="272" formatCode="0.00E+00">
                  <c:v>1.891254787258118</c:v>
                </c:pt>
                <c:pt idx="273" formatCode="0.00E+00">
                  <c:v>1.6836856241061613</c:v>
                </c:pt>
                <c:pt idx="274" formatCode="0.00E+00">
                  <c:v>1.5000828158033641</c:v>
                </c:pt>
                <c:pt idx="275" formatCode="0.00E+00">
                  <c:v>1.3374715518865432</c:v>
                </c:pt>
                <c:pt idx="276" formatCode="0.00E+00">
                  <c:v>1.1932810069898188</c:v>
                </c:pt>
                <c:pt idx="277" formatCode="0.00E+00">
                  <c:v>1.0652841663617927</c:v>
                </c:pt>
                <c:pt idx="278" formatCode="0.00E+00">
                  <c:v>0.95154733114398538</c:v>
                </c:pt>
                <c:pt idx="279" formatCode="0.00E+00">
                  <c:v>0.8503876653458764</c:v>
                </c:pt>
                <c:pt idx="280" formatCode="0.00E+00">
                  <c:v>0.7603374300930279</c:v>
                </c:pt>
                <c:pt idx="281" formatCode="0.00E+00">
                  <c:v>0.68011378538273215</c:v>
                </c:pt>
                <c:pt idx="282" formatCode="0.00E+00">
                  <c:v>0.60859323347350014</c:v>
                </c:pt>
                <c:pt idx="283" formatCode="0.00E+00">
                  <c:v>0.54478993808743192</c:v>
                </c:pt>
                <c:pt idx="284" formatCode="0.00E+00">
                  <c:v>0.4878372856285817</c:v>
                </c:pt>
                <c:pt idx="285" formatCode="0.00E+00">
                  <c:v>0.43697216347301771</c:v>
                </c:pt>
                <c:pt idx="286" formatCode="0.00E+00">
                  <c:v>0.39152152011229557</c:v>
                </c:pt>
                <c:pt idx="287" formatCode="0.00E+00">
                  <c:v>0.35089084589154551</c:v>
                </c:pt>
                <c:pt idx="288" formatCode="0.00E+00">
                  <c:v>0.31455427405842595</c:v>
                </c:pt>
                <c:pt idx="289" formatCode="0.00E+00">
                  <c:v>0.28204605213059269</c:v>
                </c:pt>
                <c:pt idx="290" formatCode="0.00E+00">
                  <c:v>0.25295317509411136</c:v>
                </c:pt>
                <c:pt idx="291" formatCode="0.00E+00">
                  <c:v>0.22690900622659343</c:v>
                </c:pt>
                <c:pt idx="292" formatCode="0.00E+00">
                  <c:v>0.20358773968240196</c:v>
                </c:pt>
                <c:pt idx="293" formatCode="0.00E+00">
                  <c:v>0.18269958243960152</c:v>
                </c:pt>
                <c:pt idx="294" formatCode="0.00E+00">
                  <c:v>0.1639865526566732</c:v>
                </c:pt>
                <c:pt idx="295" formatCode="0.00E+00">
                  <c:v>0.14721880763341894</c:v>
                </c:pt>
                <c:pt idx="296" formatCode="0.00E+00">
                  <c:v>0.13219142799845821</c:v>
                </c:pt>
                <c:pt idx="297" formatCode="0.00E+00">
                  <c:v>0.11872159593420877</c:v>
                </c:pt>
                <c:pt idx="298" formatCode="0.00E+00">
                  <c:v>0.10664611459158137</c:v>
                </c:pt>
                <c:pt idx="299" formatCode="0.00E+00">
                  <c:v>9.5819223663020411E-2</c:v>
                </c:pt>
                <c:pt idx="300" formatCode="0.00E+00">
                  <c:v>8.6110672637780383E-2</c:v>
                </c:pt>
                <c:pt idx="301" formatCode="0.00E+00">
                  <c:v>7.7404018774532554E-2</c:v>
                </c:pt>
                <c:pt idx="302" formatCode="0.00E+00">
                  <c:v>6.9595121471350996E-2</c:v>
                </c:pt>
                <c:pt idx="303" formatCode="0.00E+00">
                  <c:v>6.259080863840677E-2</c:v>
                </c:pt>
                <c:pt idx="304" formatCode="0.00E+00">
                  <c:v>5.6307694004559747E-2</c:v>
                </c:pt>
                <c:pt idx="305" formatCode="0.00E+00">
                  <c:v>5.067112711483588E-2</c:v>
                </c:pt>
                <c:pt idx="306" formatCode="0.00E+00">
                  <c:v>4.5614260183281248E-2</c:v>
                </c:pt>
                <c:pt idx="307" formatCode="0.00E+00">
                  <c:v>4.1077218022525022E-2</c:v>
                </c:pt>
                <c:pt idx="308" formatCode="0.00E+00">
                  <c:v>3.7006359033517087E-2</c:v>
                </c:pt>
                <c:pt idx="309" formatCode="0.00E+00">
                  <c:v>3.3353616752693008E-2</c:v>
                </c:pt>
                <c:pt idx="310" formatCode="0.00E+00">
                  <c:v>3.0075912757812434E-2</c:v>
                </c:pt>
                <c:pt idx="311" formatCode="0.00E+00">
                  <c:v>2.7134632859932697E-2</c:v>
                </c:pt>
                <c:pt idx="312" formatCode="0.00E+00">
                  <c:v>2.4495159484196481E-2</c:v>
                </c:pt>
                <c:pt idx="313" formatCode="0.00E+00">
                  <c:v>2.2126453988680274E-2</c:v>
                </c:pt>
                <c:pt idx="314" formatCode="0.00E+00">
                  <c:v>2.0000683407200456E-2</c:v>
                </c:pt>
                <c:pt idx="315" formatCode="0.00E+00">
                  <c:v>1.8092886744466762E-2</c:v>
                </c:pt>
                <c:pt idx="316" formatCode="0.00E+00">
                  <c:v>1.6380676513569278E-2</c:v>
                </c:pt>
                <c:pt idx="317" formatCode="0.00E+00">
                  <c:v>1.4843971697696154E-2</c:v>
                </c:pt>
                <c:pt idx="318" formatCode="0.00E+00">
                  <c:v>1.3464758749702791E-2</c:v>
                </c:pt>
                <c:pt idx="319" formatCode="0.00E+00">
                  <c:v>1.2226877622745417E-2</c:v>
                </c:pt>
                <c:pt idx="320" formatCode="0.00E+00">
                  <c:v>1.1115830159543729E-2</c:v>
                </c:pt>
                <c:pt idx="321" formatCode="0.00E+00">
                  <c:v>1.0118608462803233E-2</c:v>
                </c:pt>
                <c:pt idx="322" formatCode="0.00E+00">
                  <c:v>9.2235411299412366E-3</c:v>
                </c:pt>
                <c:pt idx="323" formatCode="0.00E+00">
                  <c:v>8.420155465858949E-3</c:v>
                </c:pt>
                <c:pt idx="324" formatCode="0.00E+00">
                  <c:v>7.6990539917804694E-3</c:v>
                </c:pt>
                <c:pt idx="325" formatCode="0.00E+00">
                  <c:v>7.0518037493867017E-3</c:v>
                </c:pt>
                <c:pt idx="326" formatCode="0.00E+00">
                  <c:v>6.4708370603632822E-3</c:v>
                </c:pt>
                <c:pt idx="327" formatCode="0.00E+00">
                  <c:v>5.9493625445011479E-3</c:v>
                </c:pt>
                <c:pt idx="328" formatCode="0.00E+00">
                  <c:v>5.4812853267211395E-3</c:v>
                </c:pt>
                <c:pt idx="329" formatCode="0.00E+00">
                  <c:v>5.0611354766888061E-3</c:v>
                </c:pt>
                <c:pt idx="330" formatCode="0.00E+00">
                  <c:v>4.6840038256443992E-3</c:v>
                </c:pt>
                <c:pt idx="331" formatCode="0.00E+00">
                  <c:v>4.3454843950973439E-3</c:v>
                </c:pt>
                <c:pt idx="332" formatCode="0.00E+00">
                  <c:v>4.0416227523686881E-3</c:v>
                </c:pt>
                <c:pt idx="333" formatCode="0.00E+00">
                  <c:v>3.7688696796849652E-3</c:v>
                </c:pt>
                <c:pt idx="334" formatCode="0.00E+00">
                  <c:v>3.5240396075962074E-3</c:v>
                </c:pt>
                <c:pt idx="335" formatCode="0.00E+00">
                  <c:v>3.3042733207492942E-3</c:v>
                </c:pt>
                <c:pt idx="336" formatCode="0.00E+00">
                  <c:v>3.1070044952440316E-3</c:v>
                </c:pt>
                <c:pt idx="337" formatCode="0.00E+00">
                  <c:v>2.9299296725909707E-3</c:v>
                </c:pt>
                <c:pt idx="338" formatCode="0.00E+00">
                  <c:v>2.7709813162637661E-3</c:v>
                </c:pt>
                <c:pt idx="339" formatCode="0.00E+00">
                  <c:v>2.6283036335121852E-3</c:v>
                </c:pt>
                <c:pt idx="340" formatCode="0.00E+00">
                  <c:v>2.500230877936673E-3</c:v>
                </c:pt>
                <c:pt idx="341" formatCode="0.00E+00">
                  <c:v>2.3852678777297924E-3</c:v>
                </c:pt>
                <c:pt idx="342" formatCode="0.00E+00">
                  <c:v>2.2820725608298535E-3</c:v>
                </c:pt>
                <c:pt idx="343" formatCode="0.00E+00">
                  <c:v>2.1894402718309284E-3</c:v>
                </c:pt>
                <c:pt idx="344" formatCode="0.00E+00">
                  <c:v>2.1062896966409562E-3</c:v>
                </c:pt>
                <c:pt idx="345" formatCode="0.00E+00">
                  <c:v>2.0316502298334217E-3</c:v>
                </c:pt>
                <c:pt idx="346" formatCode="0.00E+00">
                  <c:v>1.9646506366294064E-3</c:v>
                </c:pt>
                <c:pt idx="347" formatCode="0.00E+00">
                  <c:v>1.9045088766785417E-3</c:v>
                </c:pt>
                <c:pt idx="348" formatCode="0.00E+00">
                  <c:v>1.8505229704666578E-3</c:v>
                </c:pt>
                <c:pt idx="349" formatCode="0.00E+00">
                  <c:v>1.8020628014257314E-3</c:v>
                </c:pt>
                <c:pt idx="350" formatCode="0.00E+00">
                  <c:v>1.7585627578066026E-3</c:v>
                </c:pt>
                <c:pt idx="351" formatCode="0.00E+00">
                  <c:v>1.719515128227304E-3</c:v>
                </c:pt>
                <c:pt idx="352" formatCode="0.00E+00">
                  <c:v>1.6844641736477207E-3</c:v>
                </c:pt>
                <c:pt idx="353" formatCode="0.00E+00">
                  <c:v>1.65300080644899E-3</c:v>
                </c:pt>
                <c:pt idx="354" formatCode="0.00E+00">
                  <c:v>1.6247578144085962E-3</c:v>
                </c:pt>
                <c:pt idx="355" formatCode="0.00E+00">
                  <c:v>1.5994055737431475E-3</c:v>
                </c:pt>
                <c:pt idx="356" formatCode="0.00E+00">
                  <c:v>1.5766482011159695E-3</c:v>
                </c:pt>
                <c:pt idx="357" formatCode="0.00E+00">
                  <c:v>1.5562200996437499E-3</c:v>
                </c:pt>
                <c:pt idx="358" formatCode="0.00E+00">
                  <c:v>1.5378828585461634E-3</c:v>
                </c:pt>
                <c:pt idx="359" formatCode="0.00E+00">
                  <c:v>1.5214224702186161E-3</c:v>
                </c:pt>
                <c:pt idx="360" formatCode="0.00E+00">
                  <c:v>1.5066468322199442E-3</c:v>
                </c:pt>
                <c:pt idx="361" formatCode="0.00E+00">
                  <c:v>1.4933835049983531E-3</c:v>
                </c:pt>
                <c:pt idx="362" formatCode="0.00E+00">
                  <c:v>1.4814776991677536E-3</c:v>
                </c:pt>
                <c:pt idx="363" formatCode="0.00E+00">
                  <c:v>1.4707904688297762E-3</c:v>
                </c:pt>
                <c:pt idx="364" formatCode="0.00E+00">
                  <c:v>1.4611970898442089E-3</c:v>
                </c:pt>
                <c:pt idx="365" formatCode="0.00E+00">
                  <c:v>1.4525856041118636E-3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FD-984D-8CC9-1CD1E87002D4}"/>
            </c:ext>
          </c:extLst>
        </c:ser>
        <c:ser>
          <c:idx val="3"/>
          <c:order val="3"/>
          <c:tx>
            <c:v>Deliberate</c:v>
          </c:tx>
          <c:marker>
            <c:symbol val="none"/>
          </c:marker>
          <c:xVal>
            <c:numRef>
              <c:f>Deliberate!$A$9:$A$374</c:f>
              <c:numCache>
                <c:formatCode>General</c:formatCode>
                <c:ptCount val="3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</c:numCache>
            </c:numRef>
          </c:xVal>
          <c:yVal>
            <c:numRef>
              <c:f>Deliberate!$X$9:$X$374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E+00">
                  <c:v>0</c:v>
                </c:pt>
                <c:pt idx="8" formatCode="0.00E+00">
                  <c:v>0</c:v>
                </c:pt>
                <c:pt idx="9" formatCode="0.00E+00">
                  <c:v>0</c:v>
                </c:pt>
                <c:pt idx="10" formatCode="0.00E+00">
                  <c:v>0</c:v>
                </c:pt>
                <c:pt idx="11" formatCode="0.00E+00">
                  <c:v>0</c:v>
                </c:pt>
                <c:pt idx="12" formatCode="0.00E+00">
                  <c:v>0</c:v>
                </c:pt>
                <c:pt idx="13" formatCode="0.00E+00">
                  <c:v>0</c:v>
                </c:pt>
                <c:pt idx="14" formatCode="0.00E+00">
                  <c:v>100610.77048883092</c:v>
                </c:pt>
                <c:pt idx="15" formatCode="0.00E+00">
                  <c:v>101302.51677498549</c:v>
                </c:pt>
                <c:pt idx="16" formatCode="0.00E+00">
                  <c:v>102137.91592917261</c:v>
                </c:pt>
                <c:pt idx="17" formatCode="0.00E+00">
                  <c:v>103147.8489128389</c:v>
                </c:pt>
                <c:pt idx="18" formatCode="0.00E+00">
                  <c:v>104370.04738966929</c:v>
                </c:pt>
                <c:pt idx="19" formatCode="0.00E+00">
                  <c:v>105850.69113310661</c:v>
                </c:pt>
                <c:pt idx="20" formatCode="0.00E+00">
                  <c:v>107646.38084289599</c:v>
                </c:pt>
                <c:pt idx="21" formatCode="0.00E+00">
                  <c:v>109826.54854241412</c:v>
                </c:pt>
                <c:pt idx="22" formatCode="0.00E+00">
                  <c:v>111800.77834439457</c:v>
                </c:pt>
                <c:pt idx="23" formatCode="0.00E+00">
                  <c:v>114026.06078150871</c:v>
                </c:pt>
                <c:pt idx="24" formatCode="0.00E+00">
                  <c:v>116516.43387507748</c:v>
                </c:pt>
                <c:pt idx="25" formatCode="0.00E+00">
                  <c:v>119279.71211529574</c:v>
                </c:pt>
                <c:pt idx="26" formatCode="0.00E+00">
                  <c:v>122314.0301031604</c:v>
                </c:pt>
                <c:pt idx="27" formatCode="0.00E+00">
                  <c:v>125603.1866002561</c:v>
                </c:pt>
                <c:pt idx="28" formatCode="0.00E+00">
                  <c:v>129110.4528268018</c:v>
                </c:pt>
                <c:pt idx="29" formatCode="0.00E+00">
                  <c:v>132929.86824090724</c:v>
                </c:pt>
                <c:pt idx="30" formatCode="0.00E+00">
                  <c:v>137067.94989900585</c:v>
                </c:pt>
                <c:pt idx="31" formatCode="0.00E+00">
                  <c:v>141528.61250233944</c:v>
                </c:pt>
                <c:pt idx="32" formatCode="0.00E+00">
                  <c:v>146313.99328174139</c:v>
                </c:pt>
                <c:pt idx="33" formatCode="0.00E+00">
                  <c:v>151426.25108585501</c:v>
                </c:pt>
                <c:pt idx="34" formatCode="0.00E+00">
                  <c:v>156870.79687209649</c:v>
                </c:pt>
                <c:pt idx="35" formatCode="0.00E+00">
                  <c:v>162661.55874693466</c:v>
                </c:pt>
                <c:pt idx="36" formatCode="0.00E+00">
                  <c:v>168792.72142457988</c:v>
                </c:pt>
                <c:pt idx="37" formatCode="0.00E+00">
                  <c:v>175254.60682154648</c:v>
                </c:pt>
                <c:pt idx="38" formatCode="0.00E+00">
                  <c:v>179279.91198794861</c:v>
                </c:pt>
                <c:pt idx="39" formatCode="0.00E+00">
                  <c:v>183364.63430619866</c:v>
                </c:pt>
                <c:pt idx="40" formatCode="0.00E+00">
                  <c:v>187457.75769763938</c:v>
                </c:pt>
                <c:pt idx="41" formatCode="0.00E+00">
                  <c:v>191495.12708831657</c:v>
                </c:pt>
                <c:pt idx="42" formatCode="0.00E+00">
                  <c:v>195394.25084423309</c:v>
                </c:pt>
                <c:pt idx="43" formatCode="0.00E+00">
                  <c:v>199053.52564522301</c:v>
                </c:pt>
                <c:pt idx="44" formatCode="0.00E+00">
                  <c:v>101487.16715273072</c:v>
                </c:pt>
                <c:pt idx="45" formatCode="0.00E+00">
                  <c:v>108341.34156445423</c:v>
                </c:pt>
                <c:pt idx="46" formatCode="0.00E+00">
                  <c:v>115085.72461070337</c:v>
                </c:pt>
                <c:pt idx="47" formatCode="0.00E+00">
                  <c:v>121630.8746785957</c:v>
                </c:pt>
                <c:pt idx="48" formatCode="0.00E+00">
                  <c:v>127881.3720353673</c:v>
                </c:pt>
                <c:pt idx="49" formatCode="0.00E+00">
                  <c:v>133737.99268472</c:v>
                </c:pt>
                <c:pt idx="50" formatCode="0.00E+00">
                  <c:v>139099.72959181786</c:v>
                </c:pt>
                <c:pt idx="51" formatCode="0.00E+00">
                  <c:v>143437.10095508836</c:v>
                </c:pt>
                <c:pt idx="52" formatCode="0.00E+00">
                  <c:v>148934.61860046434</c:v>
                </c:pt>
                <c:pt idx="53" formatCode="0.00E+00">
                  <c:v>154041.09750269193</c:v>
                </c:pt>
                <c:pt idx="54" formatCode="0.00E+00">
                  <c:v>158726.39461012339</c:v>
                </c:pt>
                <c:pt idx="55" formatCode="0.00E+00">
                  <c:v>162974.87643883721</c:v>
                </c:pt>
                <c:pt idx="56" formatCode="0.00E+00">
                  <c:v>166788.11001839364</c:v>
                </c:pt>
                <c:pt idx="57" formatCode="0.00E+00">
                  <c:v>170187.37431379894</c:v>
                </c:pt>
                <c:pt idx="58" formatCode="0.00E+00">
                  <c:v>173294.47163571673</c:v>
                </c:pt>
                <c:pt idx="59" formatCode="0.00E+00">
                  <c:v>175851.64378972808</c:v>
                </c:pt>
                <c:pt idx="60" formatCode="0.00E+00">
                  <c:v>177847.42889241301</c:v>
                </c:pt>
                <c:pt idx="61" formatCode="0.00E+00">
                  <c:v>179275.46516554058</c:v>
                </c:pt>
                <c:pt idx="62" formatCode="0.00E+00">
                  <c:v>180132.54468708124</c:v>
                </c:pt>
                <c:pt idx="63" formatCode="0.00E+00">
                  <c:v>180415.99533562973</c:v>
                </c:pt>
                <c:pt idx="64" formatCode="0.00E+00">
                  <c:v>180120.39258610297</c:v>
                </c:pt>
                <c:pt idx="65" formatCode="0.00E+00">
                  <c:v>179220.44979500546</c:v>
                </c:pt>
                <c:pt idx="66" formatCode="0.00E+00">
                  <c:v>177732.05844818178</c:v>
                </c:pt>
                <c:pt idx="67" formatCode="0.00E+00">
                  <c:v>175675.74680525361</c:v>
                </c:pt>
                <c:pt idx="68" formatCode="0.00E+00">
                  <c:v>173076.16348074059</c:v>
                </c:pt>
                <c:pt idx="69" formatCode="0.00E+00">
                  <c:v>169961.811641137</c:v>
                </c:pt>
                <c:pt idx="70" formatCode="0.00E+00">
                  <c:v>166365.15971032516</c:v>
                </c:pt>
                <c:pt idx="71" formatCode="0.00E+00">
                  <c:v>162323.25756186762</c:v>
                </c:pt>
                <c:pt idx="72" formatCode="0.00E+00">
                  <c:v>157881.00080338016</c:v>
                </c:pt>
                <c:pt idx="73" formatCode="0.00E+00">
                  <c:v>153085.38662918803</c:v>
                </c:pt>
                <c:pt idx="74" formatCode="0.00E+00">
                  <c:v>147984.85536435834</c:v>
                </c:pt>
                <c:pt idx="75" formatCode="0.00E+00">
                  <c:v>142628.68207526463</c:v>
                </c:pt>
                <c:pt idx="76" formatCode="0.00E+00">
                  <c:v>137066.38809506458</c:v>
                </c:pt>
                <c:pt idx="77" formatCode="0.00E+00">
                  <c:v>131347.12185882067</c:v>
                </c:pt>
                <c:pt idx="78" formatCode="0.00E+00">
                  <c:v>125518.93707365321</c:v>
                </c:pt>
                <c:pt idx="79" formatCode="0.00E+00">
                  <c:v>119627.59222227453</c:v>
                </c:pt>
                <c:pt idx="80" formatCode="0.00E+00">
                  <c:v>113716.09432139744</c:v>
                </c:pt>
                <c:pt idx="81" formatCode="0.00E+00">
                  <c:v>107824.32222910521</c:v>
                </c:pt>
                <c:pt idx="82" formatCode="0.00E+00">
                  <c:v>101988.72265774981</c:v>
                </c:pt>
                <c:pt idx="83" formatCode="0.00E+00">
                  <c:v>96242.075521141363</c:v>
                </c:pt>
                <c:pt idx="84" formatCode="0.00E+00">
                  <c:v>90613.331784616705</c:v>
                </c:pt>
                <c:pt idx="85" formatCode="0.00E+00">
                  <c:v>85127.536774440814</c:v>
                </c:pt>
                <c:pt idx="86" formatCode="0.00E+00">
                  <c:v>79805.901753462575</c:v>
                </c:pt>
                <c:pt idx="87" formatCode="0.00E+00">
                  <c:v>74665.932552706974</c:v>
                </c:pt>
                <c:pt idx="88" formatCode="0.00E+00">
                  <c:v>69721.605983120317</c:v>
                </c:pt>
                <c:pt idx="89" formatCode="0.00E+00">
                  <c:v>64983.585999023824</c:v>
                </c:pt>
                <c:pt idx="90" formatCode="0.00E+00">
                  <c:v>60459.472398531761</c:v>
                </c:pt>
                <c:pt idx="91" formatCode="0.00E+00">
                  <c:v>56154.074802436735</c:v>
                </c:pt>
                <c:pt idx="92" formatCode="0.00E+00">
                  <c:v>52069.703299822206</c:v>
                </c:pt>
                <c:pt idx="93" formatCode="0.00E+00">
                  <c:v>48206.459521415738</c:v>
                </c:pt>
                <c:pt idx="94" formatCode="0.00E+00">
                  <c:v>44562.522498622435</c:v>
                </c:pt>
                <c:pt idx="95" formatCode="0.00E+00">
                  <c:v>41134.42468235729</c:v>
                </c:pt>
                <c:pt idx="96" formatCode="0.00E+00">
                  <c:v>37917.314299199665</c:v>
                </c:pt>
                <c:pt idx="97" formatCode="0.00E+00">
                  <c:v>34905.200873803995</c:v>
                </c:pt>
                <c:pt idx="98" formatCode="0.00E+00">
                  <c:v>32091.181359362716</c:v>
                </c:pt>
                <c:pt idx="99" formatCode="0.00E+00">
                  <c:v>29467.645062689335</c:v>
                </c:pt>
                <c:pt idx="100" formatCode="0.00E+00">
                  <c:v>27026.457181999842</c:v>
                </c:pt>
                <c:pt idx="101" formatCode="0.00E+00">
                  <c:v>24759.121239368069</c:v>
                </c:pt>
                <c:pt idx="102" formatCode="0.00E+00">
                  <c:v>22656.921054767321</c:v>
                </c:pt>
                <c:pt idx="103" formatCode="0.00E+00">
                  <c:v>20711.043204566795</c:v>
                </c:pt>
                <c:pt idx="104" formatCode="0.00E+00">
                  <c:v>18912.681155962939</c:v>
                </c:pt>
                <c:pt idx="105" formatCode="0.00E+00">
                  <c:v>17253.122477420118</c:v>
                </c:pt>
                <c:pt idx="106" formatCode="0.00E+00">
                  <c:v>15723.820680146549</c:v>
                </c:pt>
                <c:pt idx="107" formatCode="0.00E+00">
                  <c:v>14316.453246448322</c:v>
                </c:pt>
                <c:pt idx="108" formatCode="0.00E+00">
                  <c:v>13022.96737016601</c:v>
                </c:pt>
                <c:pt idx="109" formatCode="0.00E+00">
                  <c:v>11835.614880638146</c:v>
                </c:pt>
                <c:pt idx="110" formatCode="0.00E+00">
                  <c:v>10746.97774953812</c:v>
                </c:pt>
                <c:pt idx="111" formatCode="0.00E+00">
                  <c:v>9749.9854917574739</c:v>
                </c:pt>
                <c:pt idx="112" formatCode="0.00E+00">
                  <c:v>8837.9256686593617</c:v>
                </c:pt>
                <c:pt idx="113" formatCode="0.00E+00">
                  <c:v>8004.4485874401407</c:v>
                </c:pt>
                <c:pt idx="114" formatCode="0.00E+00">
                  <c:v>7243.5671780671846</c:v>
                </c:pt>
                <c:pt idx="115" formatCode="0.00E+00">
                  <c:v>6549.6529209443343</c:v>
                </c:pt>
                <c:pt idx="116" formatCode="0.00E+00">
                  <c:v>5917.428595126119</c:v>
                </c:pt>
                <c:pt idx="117" formatCode="0.00E+00">
                  <c:v>5341.9585193586954</c:v>
                </c:pt>
                <c:pt idx="118" formatCode="0.00E+00">
                  <c:v>4818.636867294189</c:v>
                </c:pt>
                <c:pt idx="119" formatCode="0.00E+00">
                  <c:v>4343.1745548359322</c:v>
                </c:pt>
                <c:pt idx="120" formatCode="0.00E+00">
                  <c:v>3911.5851225809693</c:v>
                </c:pt>
                <c:pt idx="121" formatCode="0.00E+00">
                  <c:v>3520.1699693240989</c:v>
                </c:pt>
                <c:pt idx="122" formatCode="0.00E+00">
                  <c:v>3165.5032331229095</c:v>
                </c:pt>
                <c:pt idx="123" formatCode="0.00E+00">
                  <c:v>2844.416564037424</c:v>
                </c:pt>
                <c:pt idx="124" formatCode="0.00E+00">
                  <c:v>2553.9839868898857</c:v>
                </c:pt>
                <c:pt idx="125" formatCode="0.00E+00">
                  <c:v>2291.5070127520735</c:v>
                </c:pt>
                <c:pt idx="126" formatCode="0.00E+00">
                  <c:v>2054.5001238153145</c:v>
                </c:pt>
                <c:pt idx="127" formatCode="0.00E+00">
                  <c:v>1840.6767272244888</c:v>
                </c:pt>
                <c:pt idx="128" formatCode="0.00E+00">
                  <c:v>1647.9356488027979</c:v>
                </c:pt>
                <c:pt idx="129" formatCode="0.00E+00">
                  <c:v>1474.3482168466417</c:v>
                </c:pt>
                <c:pt idx="130" formatCode="0.00E+00">
                  <c:v>1318.1459688574469</c:v>
                </c:pt>
                <c:pt idx="131" formatCode="0.00E+00">
                  <c:v>1177.7089997640437</c:v>
                </c:pt>
                <c:pt idx="132" formatCode="0.00E+00">
                  <c:v>1051.5549584750795</c:v>
                </c:pt>
                <c:pt idx="133" formatCode="0.00E+00">
                  <c:v>938.32869012479762</c:v>
                </c:pt>
                <c:pt idx="134" formatCode="0.00E+00">
                  <c:v>836.7925138206283</c:v>
                </c:pt>
                <c:pt idx="135" formatCode="0.00E+00">
                  <c:v>745.81711978911721</c:v>
                </c:pt>
                <c:pt idx="136" formatCode="0.00E+00">
                  <c:v>664.37306530452236</c:v>
                </c:pt>
                <c:pt idx="137" formatCode="0.00E+00">
                  <c:v>591.5228454588364</c:v>
                </c:pt>
                <c:pt idx="138" formatCode="0.00E+00">
                  <c:v>526.41351250766706</c:v>
                </c:pt>
                <c:pt idx="139" formatCode="0.00E+00">
                  <c:v>468.26981604252421</c:v>
                </c:pt>
                <c:pt idx="140" formatCode="0.00E+00">
                  <c:v>416.38783545696987</c:v>
                </c:pt>
                <c:pt idx="141" formatCode="0.00E+00">
                  <c:v>370.12907597017193</c:v>
                </c:pt>
                <c:pt idx="142" formatCode="0.00E+00">
                  <c:v>328.91499973981166</c:v>
                </c:pt>
                <c:pt idx="143" formatCode="0.00E+00">
                  <c:v>292.2219642427695</c:v>
                </c:pt>
                <c:pt idx="144" formatCode="0.00E+00">
                  <c:v>259.57654104291413</c:v>
                </c:pt>
                <c:pt idx="145" formatCode="0.00E+00">
                  <c:v>230.55118922648691</c:v>
                </c:pt>
                <c:pt idx="146" formatCode="0.00E+00">
                  <c:v>204.76025910091815</c:v>
                </c:pt>
                <c:pt idx="147" formatCode="0.00E+00">
                  <c:v>181.85630316425957</c:v>
                </c:pt>
                <c:pt idx="148" formatCode="0.00E+00">
                  <c:v>161.5266728090202</c:v>
                </c:pt>
                <c:pt idx="149" formatCode="0.00E+00">
                  <c:v>143.49038068260165</c:v>
                </c:pt>
                <c:pt idx="150" formatCode="0.00E+00">
                  <c:v>127.49521005092681</c:v>
                </c:pt>
                <c:pt idx="151" formatCode="0.00E+00">
                  <c:v>113.31505387381829</c:v>
                </c:pt>
                <c:pt idx="152" formatCode="0.00E+00">
                  <c:v>100.74746757911461</c:v>
                </c:pt>
                <c:pt idx="153" formatCode="0.00E+00">
                  <c:v>89.611420703549939</c:v>
                </c:pt>
                <c:pt idx="154" formatCode="0.00E+00">
                  <c:v>79.745233644563697</c:v>
                </c:pt>
                <c:pt idx="155" formatCode="0.00E+00">
                  <c:v>71.004686737010331</c:v>
                </c:pt>
                <c:pt idx="156" formatCode="0.00E+00">
                  <c:v>63.261289735470591</c:v>
                </c:pt>
                <c:pt idx="157" formatCode="0.00E+00">
                  <c:v>56.400700553875375</c:v>
                </c:pt>
                <c:pt idx="158" formatCode="0.00E+00">
                  <c:v>50.32128279938609</c:v>
                </c:pt>
                <c:pt idx="159" formatCode="0.00E+00">
                  <c:v>44.932792248690305</c:v>
                </c:pt>
                <c:pt idx="160" formatCode="0.00E+00">
                  <c:v>40.155182964416873</c:v>
                </c:pt>
                <c:pt idx="161" formatCode="0.00E+00">
                  <c:v>35.917524249463057</c:v>
                </c:pt>
                <c:pt idx="162" formatCode="0.00E+00">
                  <c:v>32.157020098929316</c:v>
                </c:pt>
                <c:pt idx="163" formatCode="0.00E+00">
                  <c:v>28.818123243012362</c:v>
                </c:pt>
                <c:pt idx="164" formatCode="0.00E+00">
                  <c:v>25.851736287799611</c:v>
                </c:pt>
                <c:pt idx="165" formatCode="0.00E+00">
                  <c:v>23.214492860843645</c:v>
                </c:pt>
                <c:pt idx="166" formatCode="0.00E+00">
                  <c:v>20.868112059222511</c:v>
                </c:pt>
                <c:pt idx="167" formatCode="0.00E+00">
                  <c:v>18.77881988243152</c:v>
                </c:pt>
                <c:pt idx="168" formatCode="0.00E+00">
                  <c:v>16.916831712311634</c:v>
                </c:pt>
                <c:pt idx="169" formatCode="0.00E+00">
                  <c:v>15.255890277566646</c:v>
                </c:pt>
                <c:pt idx="170" formatCode="0.00E+00">
                  <c:v>13.772853910556629</c:v>
                </c:pt>
                <c:pt idx="171" formatCode="0.00E+00">
                  <c:v>12.44733026768689</c:v>
                </c:pt>
                <c:pt idx="172" formatCode="0.00E+00">
                  <c:v>11.261351040123994</c:v>
                </c:pt>
                <c:pt idx="173" formatCode="0.00E+00">
                  <c:v>10.199083526913231</c:v>
                </c:pt>
                <c:pt idx="174" formatCode="0.00E+00">
                  <c:v>9.2465752759732531</c:v>
                </c:pt>
                <c:pt idx="175" formatCode="0.00E+00">
                  <c:v>8.3915283182017451</c:v>
                </c:pt>
                <c:pt idx="176" formatCode="0.00E+00">
                  <c:v>7.6230998245541421</c:v>
                </c:pt>
                <c:pt idx="177" formatCode="0.00E+00">
                  <c:v>6.9317263042841226</c:v>
                </c:pt>
                <c:pt idx="178" formatCode="0.00E+00">
                  <c:v>6.3089687336925033</c:v>
                </c:pt>
                <c:pt idx="179" formatCode="0.00E+00">
                  <c:v>5.7473762581984662</c:v>
                </c:pt>
                <c:pt idx="180" formatCode="0.00E+00">
                  <c:v>5.2403663460990462</c:v>
                </c:pt>
                <c:pt idx="181" formatCode="0.00E+00">
                  <c:v>4.7821194900843356</c:v>
                </c:pt>
                <c:pt idx="182" formatCode="0.00E+00">
                  <c:v>4.3674867527415708</c:v>
                </c:pt>
                <c:pt idx="183" formatCode="0.00E+00">
                  <c:v>3.9919086354268853</c:v>
                </c:pt>
                <c:pt idx="184" formatCode="0.00E+00">
                  <c:v>3.6513439166972637</c:v>
                </c:pt>
                <c:pt idx="185" formatCode="0.00E+00">
                  <c:v>3.3422072577894926</c:v>
                </c:pt>
                <c:pt idx="186" formatCode="0.00E+00">
                  <c:v>3.0613145093074303</c:v>
                </c:pt>
                <c:pt idx="187" formatCode="0.00E+00">
                  <c:v>2.8058347762976146</c:v>
                </c:pt>
                <c:pt idx="188" formatCode="0.00E+00">
                  <c:v>2.5732484092402683</c:v>
                </c:pt>
                <c:pt idx="189" formatCode="0.00E+00">
                  <c:v>2.3613101871537907</c:v>
                </c:pt>
                <c:pt idx="190" formatCode="0.00E+00">
                  <c:v>2.1680170469835378</c:v>
                </c:pt>
                <c:pt idx="191" formatCode="0.00E+00">
                  <c:v>1.9915797916699314</c:v>
                </c:pt>
                <c:pt idx="192" formatCode="0.00E+00">
                  <c:v>1.8303982786740021</c:v>
                </c:pt>
                <c:pt idx="193" formatCode="0.00E+00">
                  <c:v>1.6830396521409743</c:v>
                </c:pt>
                <c:pt idx="194" formatCode="0.00E+00">
                  <c:v>1.5482192361078282</c:v>
                </c:pt>
                <c:pt idx="195" formatCode="0.00E+00">
                  <c:v>1.424783753956564</c:v>
                </c:pt>
                <c:pt idx="196" formatCode="0.00E+00">
                  <c:v>1.3116965813716919</c:v>
                </c:pt>
                <c:pt idx="197" formatCode="0.00E+00">
                  <c:v>1.2080247770057668</c:v>
                </c:pt>
                <c:pt idx="198" formatCode="0.00E+00">
                  <c:v>1.1129276674688757</c:v>
                </c:pt>
                <c:pt idx="199" formatCode="0.00E+00">
                  <c:v>1.0256467916525993</c:v>
                </c:pt>
                <c:pt idx="200" formatCode="0.00E+00">
                  <c:v>0.94549703424839626</c:v>
                </c:pt>
                <c:pt idx="201" formatCode="0.00E+00">
                  <c:v>0.87185880004221328</c:v>
                </c:pt>
                <c:pt idx="202" formatCode="0.00E+00">
                  <c:v>0.80417109953918464</c:v>
                </c:pt>
                <c:pt idx="203" formatCode="0.00E+00">
                  <c:v>0.74192543302874547</c:v>
                </c:pt>
                <c:pt idx="204" formatCode="0.00E+00">
                  <c:v>0.68466037463860929</c:v>
                </c:pt>
                <c:pt idx="205" formatCode="0.00E+00">
                  <c:v>0.63195677051042598</c:v>
                </c:pt>
                <c:pt idx="206" formatCode="0.00E+00">
                  <c:v>0.58343347619190344</c:v>
                </c:pt>
                <c:pt idx="207" formatCode="0.00E+00">
                  <c:v>0.53874356788619193</c:v>
                </c:pt>
                <c:pt idx="208" formatCode="0.00E+00">
                  <c:v>0.49757097050924687</c:v>
                </c:pt>
                <c:pt idx="209" formatCode="0.00E+00">
                  <c:v>0.45962745273826339</c:v>
                </c:pt>
                <c:pt idx="210" formatCode="0.00E+00">
                  <c:v>0.42464994552837088</c:v>
                </c:pt>
                <c:pt idx="211" formatCode="0.00E+00">
                  <c:v>0.39239814605154322</c:v>
                </c:pt>
                <c:pt idx="212" formatCode="0.00E+00">
                  <c:v>0.3626523737780023</c:v>
                </c:pt>
                <c:pt idx="213" formatCode="0.00E+00">
                  <c:v>0.33521164956859312</c:v>
                </c:pt>
                <c:pt idx="214" formatCode="0.00E+00">
                  <c:v>0.30989197225759313</c:v>
                </c:pt>
                <c:pt idx="215" formatCode="0.00E+00">
                  <c:v>0.28652477034979157</c:v>
                </c:pt>
                <c:pt idx="216" formatCode="0.00E+00">
                  <c:v>0.2649555091945483</c:v>
                </c:pt>
                <c:pt idx="217" formatCode="0.00E+00">
                  <c:v>0.24504243638622797</c:v>
                </c:pt>
                <c:pt idx="218" formatCode="0.00E+00">
                  <c:v>0.2266554502213004</c:v>
                </c:pt>
                <c:pt idx="219" formatCode="0.00E+00">
                  <c:v>0.20967507785769557</c:v>
                </c:pt>
                <c:pt idx="220" formatCode="0.00E+00">
                  <c:v>0.19399155140651853</c:v>
                </c:pt>
                <c:pt idx="221" formatCode="0.00E+00">
                  <c:v>0.17950397157040363</c:v>
                </c:pt>
                <c:pt idx="222" formatCode="0.00E+00">
                  <c:v>0.16611954965283771</c:v>
                </c:pt>
                <c:pt idx="223" formatCode="0.00E+00">
                  <c:v>0.15375291982145317</c:v>
                </c:pt>
                <c:pt idx="224" formatCode="0.00E+00">
                  <c:v>0.14232551443542149</c:v>
                </c:pt>
                <c:pt idx="225" formatCode="0.00E+00">
                  <c:v>0.13176499605977041</c:v>
                </c:pt>
                <c:pt idx="226" formatCode="0.00E+00">
                  <c:v>0.1220047405025228</c:v>
                </c:pt>
                <c:pt idx="227" formatCode="0.00E+00">
                  <c:v>0.1129833658369243</c:v>
                </c:pt>
                <c:pt idx="228" formatCode="0.00E+00">
                  <c:v>0.10464430292188606</c:v>
                </c:pt>
                <c:pt idx="229" formatCode="0.00E+00">
                  <c:v>9.693540341867582E-2</c:v>
                </c:pt>
                <c:pt idx="230" formatCode="0.00E+00">
                  <c:v>8.9808581729430056E-2</c:v>
                </c:pt>
                <c:pt idx="231" formatCode="0.00E+00">
                  <c:v>8.3219487660335573E-2</c:v>
                </c:pt>
                <c:pt idx="232" formatCode="0.00E+00">
                  <c:v>7.7127206945773685E-2</c:v>
                </c:pt>
                <c:pt idx="233" formatCode="0.00E+00">
                  <c:v>7.1493987064829984E-2</c:v>
                </c:pt>
                <c:pt idx="234" formatCode="0.00E+00">
                  <c:v>6.6284986043017941E-2</c:v>
                </c:pt>
                <c:pt idx="235" formatCode="0.00E+00">
                  <c:v>6.1468042164130231E-2</c:v>
                </c:pt>
                <c:pt idx="236" formatCode="0.00E+00">
                  <c:v>5.7013462723316824E-2</c:v>
                </c:pt>
                <c:pt idx="237" formatCode="0.00E+00">
                  <c:v>5.2893830135959059E-2</c:v>
                </c:pt>
                <c:pt idx="238" formatCode="0.00E+00">
                  <c:v>4.9083823880463312E-2</c:v>
                </c:pt>
                <c:pt idx="239" formatCode="0.00E+00">
                  <c:v>4.5560056898998627E-2</c:v>
                </c:pt>
                <c:pt idx="240" formatCode="0.00E+00">
                  <c:v>4.2300925210644068E-2</c:v>
                </c:pt>
                <c:pt idx="241" formatCode="0.00E+00">
                  <c:v>3.9286469608139321E-2</c:v>
                </c:pt>
                <c:pt idx="242" formatCode="0.00E+00">
                  <c:v>3.6498248414055662E-2</c:v>
                </c:pt>
                <c:pt idx="243" formatCode="0.00E+00">
                  <c:v>3.3919220366104876E-2</c:v>
                </c:pt>
                <c:pt idx="244" formatCode="0.00E+00">
                  <c:v>3.1533636785716718E-2</c:v>
                </c:pt>
                <c:pt idx="245" formatCode="0.00E+00">
                  <c:v>2.9326942259961335E-2</c:v>
                </c:pt>
                <c:pt idx="246" formatCode="0.00E+00">
                  <c:v>2.7285683135366674E-2</c:v>
                </c:pt>
                <c:pt idx="247" formatCode="0.00E+00">
                  <c:v>2.5397423183951218E-2</c:v>
                </c:pt>
                <c:pt idx="248" formatCode="0.00E+00">
                  <c:v>2.3650665857613874E-2</c:v>
                </c:pt>
                <c:pt idx="249" formatCode="0.00E+00">
                  <c:v>2.2034782597521813E-2</c:v>
                </c:pt>
                <c:pt idx="250" formatCode="0.00E+00">
                  <c:v>2.0539946710879307E-2</c:v>
                </c:pt>
                <c:pt idx="251" formatCode="0.00E+00">
                  <c:v>1.9157072368939071E-2</c:v>
                </c:pt>
                <c:pt idx="252" formatCode="0.00E+00">
                  <c:v>1.7877758317769991E-2</c:v>
                </c:pt>
                <c:pt idx="253" formatCode="0.00E+00">
                  <c:v>1.6694235927525822E-2</c:v>
                </c:pt>
                <c:pt idx="254" formatCode="0.00E+00">
                  <c:v>1.5599321237086504E-2</c:v>
                </c:pt>
                <c:pt idx="255" formatCode="0.00E+00">
                  <c:v>1.4586370679303077E-2</c:v>
                </c:pt>
                <c:pt idx="256" formatCode="0.00E+00">
                  <c:v>1.3649240197921509E-2</c:v>
                </c:pt>
                <c:pt idx="257" formatCode="0.00E+00">
                  <c:v>1.2782247490841604E-2</c:v>
                </c:pt>
                <c:pt idx="258" formatCode="0.00E+00">
                  <c:v>1.1980137135900047E-2</c:v>
                </c:pt>
                <c:pt idx="259" formatCode="0.00E+00">
                  <c:v>1.1238048375048111E-2</c:v>
                </c:pt>
                <c:pt idx="260" formatCode="0.00E+00">
                  <c:v>1.0551485350791295E-2</c:v>
                </c:pt>
                <c:pt idx="261" formatCode="0.00E+00">
                  <c:v>9.9162896052360783E-3</c:v>
                </c:pt>
                <c:pt idx="262" formatCode="0.00E+00">
                  <c:v>9.3286146671754007E-3</c:v>
                </c:pt>
                <c:pt idx="263" formatCode="0.00E+00">
                  <c:v>8.7849025664802523E-3</c:v>
                </c:pt>
                <c:pt idx="264" formatCode="0.00E+00">
                  <c:v>8.2818621277434227E-3</c:v>
                </c:pt>
                <c:pt idx="265" formatCode="0.00E+00">
                  <c:v>7.8164489067666775E-3</c:v>
                </c:pt>
                <c:pt idx="266" formatCode="0.00E+00">
                  <c:v>7.3858466441670883E-3</c:v>
                </c:pt>
                <c:pt idx="267" formatCode="0.00E+00">
                  <c:v>6.9874501201974233E-3</c:v>
                </c:pt>
                <c:pt idx="268" formatCode="0.00E+00">
                  <c:v>6.6188493038993402E-3</c:v>
                </c:pt>
                <c:pt idx="269" formatCode="0.00E+00">
                  <c:v>6.2778146980045539E-3</c:v>
                </c:pt>
                <c:pt idx="270" formatCode="0.00E+00">
                  <c:v>5.9622837886336329E-3</c:v>
                </c:pt>
                <c:pt idx="271" formatCode="0.00E+00">
                  <c:v>5.670348515865101E-3</c:v>
                </c:pt>
                <c:pt idx="272" formatCode="0.00E+00">
                  <c:v>5.4002436877148259E-3</c:v>
                </c:pt>
                <c:pt idx="273" formatCode="0.00E+00">
                  <c:v>5.1503362660219321E-3</c:v>
                </c:pt>
                <c:pt idx="274" formatCode="0.00E+00">
                  <c:v>4.9191154582228103E-3</c:v>
                </c:pt>
                <c:pt idx="275" formatCode="0.00E+00">
                  <c:v>4.7051835540522207E-3</c:v>
                </c:pt>
                <c:pt idx="276" formatCode="0.00E+00">
                  <c:v>4.5072474508702394E-3</c:v>
                </c:pt>
                <c:pt idx="277" formatCode="0.00E+00">
                  <c:v>4.3241108156121862E-3</c:v>
                </c:pt>
                <c:pt idx="278" formatCode="0.00E+00">
                  <c:v>4.1546668353205562E-3</c:v>
                </c:pt>
                <c:pt idx="279" formatCode="0.00E+00">
                  <c:v>3.99789151187611E-3</c:v>
                </c:pt>
                <c:pt idx="280" formatCode="0.00E+00">
                  <c:v>3.8528374599167085E-3</c:v>
                </c:pt>
                <c:pt idx="281" formatCode="0.00E+00">
                  <c:v>3.7186281700473094E-3</c:v>
                </c:pt>
                <c:pt idx="282" formatCode="0.00E+00">
                  <c:v>3.5944527023175606E-3</c:v>
                </c:pt>
                <c:pt idx="283" formatCode="0.00E+00">
                  <c:v>3.4795607775962526E-3</c:v>
                </c:pt>
                <c:pt idx="284" formatCode="0.00E+00">
                  <c:v>3.3732582369221556E-3</c:v>
                </c:pt>
                <c:pt idx="285" formatCode="0.00E+00">
                  <c:v>3.2749028411724491E-3</c:v>
                </c:pt>
                <c:pt idx="286" formatCode="0.00E+00">
                  <c:v>3.1839003854796642E-3</c:v>
                </c:pt>
                <c:pt idx="287" formatCode="0.00E+00">
                  <c:v>3.0997011047577796E-3</c:v>
                </c:pt>
                <c:pt idx="288" formatCode="0.00E+00">
                  <c:v>3.0217963484820962E-3</c:v>
                </c:pt>
                <c:pt idx="289" formatCode="0.00E+00">
                  <c:v>2.9497155045137536E-3</c:v>
                </c:pt>
                <c:pt idx="290" formatCode="0.00E+00">
                  <c:v>2.883023153283227E-3</c:v>
                </c:pt>
                <c:pt idx="291" formatCode="0.00E+00">
                  <c:v>2.821316435053435E-3</c:v>
                </c:pt>
                <c:pt idx="292" formatCode="0.00E+00">
                  <c:v>2.764222614283472E-3</c:v>
                </c:pt>
                <c:pt idx="293" formatCode="0.00E+00">
                  <c:v>2.7113968263159068E-3</c:v>
                </c:pt>
                <c:pt idx="294" formatCode="0.00E+00">
                  <c:v>2.6625199927213044E-3</c:v>
                </c:pt>
                <c:pt idx="295" formatCode="0.00E+00">
                  <c:v>2.6172968926607425E-3</c:v>
                </c:pt>
                <c:pt idx="296" formatCode="0.00E+00">
                  <c:v>2.5754543785766709E-3</c:v>
                </c:pt>
                <c:pt idx="297" formatCode="0.00E+00">
                  <c:v>2.5367397253997183E-3</c:v>
                </c:pt>
                <c:pt idx="298" formatCode="0.00E+00">
                  <c:v>2.5009191032712222E-3</c:v>
                </c:pt>
                <c:pt idx="299" formatCode="0.00E+00">
                  <c:v>2.467776164531471E-3</c:v>
                </c:pt>
                <c:pt idx="300" formatCode="0.00E+00">
                  <c:v>2.4371107364173352E-3</c:v>
                </c:pt>
                <c:pt idx="301" formatCode="0.00E+00">
                  <c:v>2.4087376115552949E-3</c:v>
                </c:pt>
                <c:pt idx="302" formatCode="0.00E+00">
                  <c:v>2.3824854289283908E-3</c:v>
                </c:pt>
                <c:pt idx="303" formatCode="0.00E+00">
                  <c:v>2.3581956385453472E-3</c:v>
                </c:pt>
                <c:pt idx="304" formatCode="0.00E+00">
                  <c:v>2.3357215435470947E-3</c:v>
                </c:pt>
                <c:pt idx="305" formatCode="0.00E+00">
                  <c:v>2.3149274139553622E-3</c:v>
                </c:pt>
                <c:pt idx="306" formatCode="0.00E+00">
                  <c:v>2.2956876667024925E-3</c:v>
                </c:pt>
                <c:pt idx="307" formatCode="0.00E+00">
                  <c:v>2.2778861069830841E-3</c:v>
                </c:pt>
                <c:pt idx="308" formatCode="0.00E+00">
                  <c:v>2.2614152263392014E-3</c:v>
                </c:pt>
                <c:pt idx="309" formatCode="0.00E+00">
                  <c:v>2.2461755532347471E-3</c:v>
                </c:pt>
                <c:pt idx="310" formatCode="0.00E+00">
                  <c:v>2.2320750521926907E-3</c:v>
                </c:pt>
                <c:pt idx="311" formatCode="0.00E+00">
                  <c:v>2.2190285678618648E-3</c:v>
                </c:pt>
                <c:pt idx="312" formatCode="0.00E+00">
                  <c:v>2.2069573106531129E-3</c:v>
                </c:pt>
                <c:pt idx="313" formatCode="0.00E+00">
                  <c:v>2.1957883808352381E-3</c:v>
                </c:pt>
                <c:pt idx="314" formatCode="0.00E+00">
                  <c:v>2.1854543282143826E-3</c:v>
                </c:pt>
                <c:pt idx="315" formatCode="0.00E+00">
                  <c:v>2.1758927447354261E-3</c:v>
                </c:pt>
                <c:pt idx="316" formatCode="0.00E+00">
                  <c:v>2.1670458875435051E-3</c:v>
                </c:pt>
                <c:pt idx="317" formatCode="0.00E+00">
                  <c:v>2.1588603302274629E-3</c:v>
                </c:pt>
                <c:pt idx="318" formatCode="0.00E+00">
                  <c:v>2.1512866401380312E-3</c:v>
                </c:pt>
                <c:pt idx="319" formatCode="0.00E+00">
                  <c:v>2.1442790798305816E-3</c:v>
                </c:pt>
                <c:pt idx="320" formatCode="0.00E+00">
                  <c:v>2.1377953308289082E-3</c:v>
                </c:pt>
                <c:pt idx="321" formatCode="0.00E+00">
                  <c:v>2.1317962380404992E-3</c:v>
                </c:pt>
                <c:pt idx="322" formatCode="0.00E+00">
                  <c:v>2.1262455732797315E-3</c:v>
                </c:pt>
                <c:pt idx="323" formatCode="0.00E+00">
                  <c:v>2.1211098164695664E-3</c:v>
                </c:pt>
                <c:pt idx="324" formatCode="0.00E+00">
                  <c:v>2.116357953200706E-3</c:v>
                </c:pt>
                <c:pt idx="325" formatCode="0.00E+00">
                  <c:v>2.1119612874244669E-3</c:v>
                </c:pt>
                <c:pt idx="326" formatCode="0.00E+00">
                  <c:v>2.1078932681485338E-3</c:v>
                </c:pt>
                <c:pt idx="327" formatCode="0.00E+00">
                  <c:v>2.1041293290880985E-3</c:v>
                </c:pt>
                <c:pt idx="328" formatCode="0.00E+00">
                  <c:v>2.1006467403042253E-3</c:v>
                </c:pt>
                <c:pt idx="329" formatCode="0.00E+00">
                  <c:v>2.0974244709330353E-3</c:v>
                </c:pt>
                <c:pt idx="330" formatCode="0.00E+00">
                  <c:v>2.0944430621765374E-3</c:v>
                </c:pt>
                <c:pt idx="331" formatCode="0.00E+00">
                  <c:v>2.0916845097880481E-3</c:v>
                </c:pt>
                <c:pt idx="332" formatCode="0.00E+00">
                  <c:v>2.0891321553422426E-3</c:v>
                </c:pt>
                <c:pt idx="333" formatCode="0.00E+00">
                  <c:v>2.0867705856332601E-3</c:v>
                </c:pt>
                <c:pt idx="334" formatCode="0.00E+00">
                  <c:v>2.0845855395931374E-3</c:v>
                </c:pt>
                <c:pt idx="335" formatCode="0.00E+00">
                  <c:v>2.0825638221682713E-3</c:v>
                </c:pt>
                <c:pt idx="336" formatCode="0.00E+00">
                  <c:v>2.080693224634036E-3</c:v>
                </c:pt>
                <c:pt idx="337" formatCode="0.00E+00">
                  <c:v>2.0789624508659866E-3</c:v>
                </c:pt>
                <c:pt idx="338" formatCode="0.00E+00">
                  <c:v>2.0773610491224151E-3</c:v>
                </c:pt>
                <c:pt idx="339" formatCode="0.00E+00">
                  <c:v>2.075879348926361E-3</c:v>
                </c:pt>
                <c:pt idx="340" formatCode="0.00E+00">
                  <c:v>2.0745084026658344E-3</c:v>
                </c:pt>
                <c:pt idx="341" formatCode="0.00E+00">
                  <c:v>2.0732399315594344E-3</c:v>
                </c:pt>
                <c:pt idx="342" formatCode="0.00E+00">
                  <c:v>2.072066275661164E-3</c:v>
                </c:pt>
                <c:pt idx="343" formatCode="0.00E+00">
                  <c:v>2.0709803476024438E-3</c:v>
                </c:pt>
                <c:pt idx="344" formatCode="0.00E+00">
                  <c:v>2.0699755897919353E-3</c:v>
                </c:pt>
                <c:pt idx="345" formatCode="0.00E+00">
                  <c:v>2.0690459348147476E-3</c:v>
                </c:pt>
                <c:pt idx="346" formatCode="0.00E+00">
                  <c:v>2.0681857687917808E-3</c:v>
                </c:pt>
                <c:pt idx="347" formatCode="0.00E+00">
                  <c:v>2.0673898974780808E-3</c:v>
                </c:pt>
                <c:pt idx="348" formatCode="0.00E+00">
                  <c:v>2.0666535148952283E-3</c:v>
                </c:pt>
                <c:pt idx="349" formatCode="0.00E+00">
                  <c:v>2.0659721743085547E-3</c:v>
                </c:pt>
                <c:pt idx="350" formatCode="0.00E+00">
                  <c:v>2.0653417613738724E-3</c:v>
                </c:pt>
                <c:pt idx="351" formatCode="0.00E+00">
                  <c:v>2.0647584692912967E-3</c:v>
                </c:pt>
                <c:pt idx="352" formatCode="0.00E+00">
                  <c:v>2.0642187758165512E-3</c:v>
                </c:pt>
                <c:pt idx="353" formatCode="0.00E+00">
                  <c:v>2.0637194219905479E-3</c:v>
                </c:pt>
                <c:pt idx="354" formatCode="0.00E+00">
                  <c:v>2.0632573924589041E-3</c:v>
                </c:pt>
                <c:pt idx="355" formatCode="0.00E+00">
                  <c:v>2.0628298972626873E-3</c:v>
                </c:pt>
                <c:pt idx="356" formatCode="0.00E+00">
                  <c:v>2.0624343549902704E-3</c:v>
                </c:pt>
                <c:pt idx="357" formatCode="0.00E+00">
                  <c:v>2.0620683771884105E-3</c:v>
                </c:pt>
                <c:pt idx="358" formatCode="0.00E+00">
                  <c:v>2.061729753938913E-3</c:v>
                </c:pt>
                <c:pt idx="359" formatCode="0.00E+00">
                  <c:v>2.0614164405131064E-3</c:v>
                </c:pt>
                <c:pt idx="360" formatCode="0.00E+00">
                  <c:v>2.0611265450241056E-3</c:v>
                </c:pt>
                <c:pt idx="361" formatCode="0.00E+00">
                  <c:v>2.060858317001995E-3</c:v>
                </c:pt>
                <c:pt idx="362" formatCode="0.00E+00">
                  <c:v>2.0606101368230182E-3</c:v>
                </c:pt>
                <c:pt idx="363" formatCode="0.00E+00">
                  <c:v>2.060380505928926E-3</c:v>
                </c:pt>
                <c:pt idx="364" formatCode="0.00E+00">
                  <c:v>2.0601680377773583E-3</c:v>
                </c:pt>
                <c:pt idx="365" formatCode="0.00E+00">
                  <c:v>2.0599714494688448E-3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FD-984D-8CC9-1CD1E870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787600"/>
        <c:axId val="1395508704"/>
      </c:scatterChart>
      <c:valAx>
        <c:axId val="1394787600"/>
        <c:scaling>
          <c:orientation val="minMax"/>
          <c:max val="3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508704"/>
        <c:crosses val="autoZero"/>
        <c:crossBetween val="midCat"/>
      </c:valAx>
      <c:valAx>
        <c:axId val="1395508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78760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9.9427838779487798E-2"/>
          <c:y val="0.15223380987583127"/>
          <c:w val="0.13358651440418293"/>
          <c:h val="0.314437325487957"/>
        </c:manualLayout>
      </c:layout>
      <c:overlay val="0"/>
      <c:spPr>
        <a:solidFill>
          <a:schemeClr val="bg1"/>
        </a:solidFill>
        <a:ln>
          <a:solidFill>
            <a:schemeClr val="tx1">
              <a:lumMod val="15000"/>
              <a:lumOff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86C622-20B1-BF48-823D-C41378C54DED}">
  <sheetPr/>
  <sheetViews>
    <sheetView zoomScale="23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FBC170-5FFA-2847-9148-937DB4A21E49}">
  <sheetPr/>
  <sheetViews>
    <sheetView zoomScale="23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E3D5F9-CD87-6F4B-8756-EE74C9028757}">
  <sheetPr/>
  <sheetViews>
    <sheetView zoomScale="23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788" cy="62807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A145F-3856-DB43-B55B-8B689E863B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788" cy="62807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AD48E6-F625-A94C-9CCE-287922EBC8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788" cy="62807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C49368-9AFB-1843-A9F8-3A54652B1A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EE9B9-D484-2641-B7B5-69D267E33F61}">
  <dimension ref="A1:Y376"/>
  <sheetViews>
    <sheetView tabSelected="1" zoomScale="177" zoomScaleNormal="162" workbookViewId="0">
      <pane ySplit="6380" topLeftCell="A67"/>
      <selection activeCell="B4" sqref="B4"/>
      <selection pane="bottomLeft" activeCell="F92" sqref="F92"/>
    </sheetView>
  </sheetViews>
  <sheetFormatPr baseColWidth="10" defaultRowHeight="16" x14ac:dyDescent="0.2"/>
  <cols>
    <col min="2" max="2" width="11.33203125" bestFit="1" customWidth="1"/>
    <col min="3" max="3" width="11.33203125" customWidth="1"/>
    <col min="5" max="5" width="12.83203125" style="1" bestFit="1" customWidth="1"/>
    <col min="6" max="6" width="11" style="1" bestFit="1" customWidth="1"/>
    <col min="7" max="8" width="11" style="1" customWidth="1"/>
    <col min="11" max="14" width="10.83203125" style="16"/>
    <col min="21" max="22" width="11" customWidth="1"/>
  </cols>
  <sheetData>
    <row r="1" spans="1:25" x14ac:dyDescent="0.2">
      <c r="A1" t="s">
        <v>14</v>
      </c>
    </row>
    <row r="2" spans="1:25" x14ac:dyDescent="0.2">
      <c r="A2" t="s">
        <v>40</v>
      </c>
    </row>
    <row r="3" spans="1:25" x14ac:dyDescent="0.2">
      <c r="A3" t="s">
        <v>15</v>
      </c>
      <c r="H3" s="16" t="s">
        <v>34</v>
      </c>
      <c r="J3" s="1" t="s">
        <v>46</v>
      </c>
    </row>
    <row r="4" spans="1:25" x14ac:dyDescent="0.2">
      <c r="A4" s="11" t="s">
        <v>16</v>
      </c>
      <c r="B4" s="15">
        <f>F374</f>
        <v>14296809.117648987</v>
      </c>
      <c r="C4" s="11" t="s">
        <v>41</v>
      </c>
      <c r="D4" s="10">
        <v>0</v>
      </c>
      <c r="E4" s="2" t="s">
        <v>13</v>
      </c>
      <c r="F4">
        <v>1100000</v>
      </c>
      <c r="M4" t="s">
        <v>44</v>
      </c>
    </row>
    <row r="5" spans="1:25" x14ac:dyDescent="0.2">
      <c r="A5" s="11" t="s">
        <v>1</v>
      </c>
      <c r="B5" s="6">
        <v>0.25</v>
      </c>
      <c r="C5" s="2" t="s">
        <v>48</v>
      </c>
      <c r="D5" s="1">
        <v>327200000</v>
      </c>
      <c r="E5" s="2" t="s">
        <v>47</v>
      </c>
      <c r="F5" s="1">
        <v>10000000</v>
      </c>
      <c r="G5" s="8" t="s">
        <v>10</v>
      </c>
      <c r="H5">
        <v>4.0000000000000001E-3</v>
      </c>
      <c r="I5" s="2" t="s">
        <v>42</v>
      </c>
      <c r="J5" s="12">
        <v>10000</v>
      </c>
      <c r="K5" s="16" t="s">
        <v>49</v>
      </c>
      <c r="L5" s="16">
        <v>0</v>
      </c>
      <c r="M5" s="2" t="s">
        <v>37</v>
      </c>
      <c r="N5" s="6">
        <v>7</v>
      </c>
      <c r="O5" s="13" t="s">
        <v>25</v>
      </c>
      <c r="P5" s="1">
        <f>(B$5+B$6)/D$5</f>
        <v>7.6405867970660148E-10</v>
      </c>
    </row>
    <row r="6" spans="1:25" x14ac:dyDescent="0.2">
      <c r="A6" s="14" t="s">
        <v>22</v>
      </c>
      <c r="B6" s="10">
        <v>0</v>
      </c>
      <c r="C6" s="2" t="s">
        <v>7</v>
      </c>
      <c r="D6" s="3">
        <v>1</v>
      </c>
      <c r="E6" s="2" t="s">
        <v>17</v>
      </c>
      <c r="F6">
        <v>0.98</v>
      </c>
      <c r="G6" s="8" t="s">
        <v>11</v>
      </c>
      <c r="H6">
        <v>0.03</v>
      </c>
      <c r="I6" s="2" t="s">
        <v>43</v>
      </c>
      <c r="J6" s="12">
        <f>J5*5</f>
        <v>50000</v>
      </c>
      <c r="K6" s="2" t="s">
        <v>18</v>
      </c>
      <c r="L6">
        <v>0.1</v>
      </c>
      <c r="M6" s="16" t="s">
        <v>39</v>
      </c>
      <c r="N6" s="19">
        <v>90</v>
      </c>
      <c r="O6" s="13" t="s">
        <v>26</v>
      </c>
      <c r="P6" s="1">
        <f>(B$5-B$6)/D$5</f>
        <v>7.6405867970660148E-10</v>
      </c>
    </row>
    <row r="7" spans="1:25" x14ac:dyDescent="0.2">
      <c r="A7" s="2"/>
      <c r="B7" s="1" t="s">
        <v>4</v>
      </c>
      <c r="C7" s="1"/>
      <c r="D7" s="2"/>
      <c r="F7" s="8"/>
      <c r="G7" s="8"/>
      <c r="H7" s="8"/>
      <c r="I7" t="s">
        <v>45</v>
      </c>
      <c r="O7" t="s">
        <v>8</v>
      </c>
    </row>
    <row r="8" spans="1:25" s="7" customFormat="1" x14ac:dyDescent="0.2">
      <c r="A8" s="7" t="s">
        <v>0</v>
      </c>
      <c r="B8" s="7" t="s">
        <v>20</v>
      </c>
      <c r="C8" s="7" t="s">
        <v>19</v>
      </c>
      <c r="D8" s="7" t="s">
        <v>30</v>
      </c>
      <c r="E8" s="9" t="s">
        <v>5</v>
      </c>
      <c r="F8" s="9" t="s">
        <v>3</v>
      </c>
      <c r="G8" s="9" t="s">
        <v>36</v>
      </c>
      <c r="H8" s="9" t="s">
        <v>38</v>
      </c>
      <c r="I8" s="7" t="s">
        <v>31</v>
      </c>
      <c r="J8" s="7" t="s">
        <v>32</v>
      </c>
      <c r="K8" s="17" t="s">
        <v>33</v>
      </c>
      <c r="L8" s="17" t="s">
        <v>27</v>
      </c>
      <c r="M8" s="17" t="s">
        <v>28</v>
      </c>
      <c r="N8" s="17" t="s">
        <v>29</v>
      </c>
      <c r="O8" s="11" t="s">
        <v>23</v>
      </c>
      <c r="P8" s="11" t="s">
        <v>24</v>
      </c>
      <c r="Q8" s="7" t="s">
        <v>20</v>
      </c>
      <c r="R8" s="7" t="s">
        <v>21</v>
      </c>
      <c r="S8" s="7" t="s">
        <v>35</v>
      </c>
      <c r="T8" s="7" t="s">
        <v>9</v>
      </c>
      <c r="U8" s="7" t="s">
        <v>2</v>
      </c>
      <c r="V8" s="7" t="s">
        <v>12</v>
      </c>
      <c r="W8" s="7" t="s">
        <v>6</v>
      </c>
      <c r="X8" s="7" t="s">
        <v>3</v>
      </c>
      <c r="Y8" s="7" t="s">
        <v>36</v>
      </c>
    </row>
    <row r="9" spans="1:25" x14ac:dyDescent="0.2">
      <c r="A9">
        <v>0</v>
      </c>
      <c r="B9" s="4">
        <f>(D$5-D$6)/2</f>
        <v>163599999.5</v>
      </c>
      <c r="C9" s="4">
        <f>(D$5-D$6)/2</f>
        <v>163599999.5</v>
      </c>
      <c r="D9" s="10">
        <f>D$6</f>
        <v>1</v>
      </c>
      <c r="E9" s="6">
        <v>0</v>
      </c>
      <c r="F9" s="6">
        <v>0</v>
      </c>
      <c r="G9" s="6">
        <v>0</v>
      </c>
      <c r="H9" s="6">
        <v>0</v>
      </c>
      <c r="I9" s="1">
        <f>B9/(B9+C9+D9)</f>
        <v>0.49999999847188265</v>
      </c>
      <c r="J9" s="1">
        <f>C9/(B9+C9+D9)</f>
        <v>0.49999999847188265</v>
      </c>
      <c r="K9" s="18">
        <f>D9/(B9+C9+D9)</f>
        <v>3.0562347188264059E-9</v>
      </c>
      <c r="L9" s="18">
        <f>B9-F$6*I9*(F$5-H9)</f>
        <v>158699999.51497555</v>
      </c>
      <c r="M9" s="18">
        <f>C9-F$6*J9*(F$5-H9)</f>
        <v>158699999.51497555</v>
      </c>
      <c r="N9" s="18">
        <f>D9-(F$6*K9*(F$5-H9))+((1-F$6)*H9)</f>
        <v>0.97004889975550124</v>
      </c>
      <c r="O9" s="1">
        <f>P$5*L9*N9</f>
        <v>0.11762435813011966</v>
      </c>
      <c r="P9" s="1">
        <f>P$6*M9*N9</f>
        <v>0.11762435813011966</v>
      </c>
      <c r="Q9" s="1">
        <f>-O9-T9*I9</f>
        <v>-0.11762435813011966</v>
      </c>
      <c r="R9" s="1">
        <f>-P9-T9*J9</f>
        <v>-0.11762435813011966</v>
      </c>
      <c r="S9" s="1">
        <f>O9+P9-T9*K9</f>
        <v>0.23524871626023933</v>
      </c>
      <c r="T9">
        <f>IF(A9&lt;D$4,F$4,0)</f>
        <v>0</v>
      </c>
      <c r="U9">
        <v>0</v>
      </c>
      <c r="V9">
        <v>0</v>
      </c>
      <c r="W9" s="1">
        <f>H$5+((H$6-H$5)*(LOG(V9+J$5)-LOG(J$5))/(LOG(J$6)-LOG(J$5)))</f>
        <v>4.0000000000000001E-3</v>
      </c>
      <c r="X9">
        <v>0</v>
      </c>
      <c r="Y9">
        <v>0</v>
      </c>
    </row>
    <row r="10" spans="1:25" x14ac:dyDescent="0.2">
      <c r="A10">
        <v>1</v>
      </c>
      <c r="B10" s="1">
        <f>B9+Q9</f>
        <v>163599999.38237563</v>
      </c>
      <c r="C10" s="1">
        <f>C9+R9</f>
        <v>163599999.38237563</v>
      </c>
      <c r="D10" s="1">
        <f>D9+S9</f>
        <v>1.2352487162602392</v>
      </c>
      <c r="E10" s="3">
        <f>E9+U9</f>
        <v>0</v>
      </c>
      <c r="F10" s="3">
        <f>F9+X9</f>
        <v>0</v>
      </c>
      <c r="G10" s="3">
        <f>G9+Y9</f>
        <v>0</v>
      </c>
      <c r="H10" s="4">
        <f>SUM(T$8:T9)</f>
        <v>0</v>
      </c>
      <c r="I10" s="1">
        <f t="shared" ref="I10:I20" si="0">B10/(B10+C10+D10)</f>
        <v>0.49999999811239493</v>
      </c>
      <c r="J10" s="1">
        <f t="shared" ref="J10:J20" si="1">C10/(B10+C10+D10)</f>
        <v>0.49999999811239493</v>
      </c>
      <c r="K10" s="18">
        <f t="shared" ref="K10:K20" si="2">D10/(B10+C10+D10)</f>
        <v>3.7752100130202909E-9</v>
      </c>
      <c r="L10" s="18">
        <f>B10-F$6*I10*(F$5-H10)</f>
        <v>158699999.40087417</v>
      </c>
      <c r="M10" s="18">
        <f>C10-F$6*J10*(F$5-H10)</f>
        <v>158699999.40087417</v>
      </c>
      <c r="N10" s="18">
        <f>D10-(F$6*K10*(F$5-H10))+((1-F$6)*H10)</f>
        <v>1.1982516581326403</v>
      </c>
      <c r="O10" s="1">
        <f>P$5*L10*N10</f>
        <v>0.14529533727670119</v>
      </c>
      <c r="P10" s="1">
        <f>P$6*M10*N10</f>
        <v>0.14529533727670119</v>
      </c>
      <c r="Q10" s="1">
        <f t="shared" ref="Q10:Q54" si="3">-O10-T10*I10</f>
        <v>-0.14529533727670119</v>
      </c>
      <c r="R10" s="1">
        <f>-P10-T10*J10</f>
        <v>-0.14529533727670119</v>
      </c>
      <c r="S10" s="1">
        <f>O10+P10-T10*K10</f>
        <v>0.29059067455340237</v>
      </c>
      <c r="T10">
        <f>IF(A10&lt;D$4,F$4,0)</f>
        <v>0</v>
      </c>
      <c r="U10">
        <v>0</v>
      </c>
      <c r="V10">
        <v>0</v>
      </c>
      <c r="W10" s="1">
        <f>H$5+((H$6-H$5)*(LOG(V10+J$5)-LOG(J$5))/(LOG(J$6)-LOG(J$5)))</f>
        <v>4.0000000000000001E-3</v>
      </c>
      <c r="X10">
        <v>0</v>
      </c>
      <c r="Y10">
        <v>0</v>
      </c>
    </row>
    <row r="11" spans="1:25" x14ac:dyDescent="0.2">
      <c r="A11">
        <v>2</v>
      </c>
      <c r="B11" s="1">
        <f>B10+Q10</f>
        <v>163599999.23708028</v>
      </c>
      <c r="C11" s="1">
        <f>C10+R10</f>
        <v>163599999.23708028</v>
      </c>
      <c r="D11" s="1">
        <f>D10+S10</f>
        <v>1.5258393908136416</v>
      </c>
      <c r="E11" s="3">
        <f>E10+U10</f>
        <v>0</v>
      </c>
      <c r="F11" s="3">
        <f>F10+X10</f>
        <v>0</v>
      </c>
      <c r="G11" s="3">
        <f t="shared" ref="G11:G70" si="4">G10+Y10</f>
        <v>0</v>
      </c>
      <c r="H11" s="4">
        <f>SUM(T$8:T10)</f>
        <v>0</v>
      </c>
      <c r="I11" s="1">
        <f t="shared" si="0"/>
        <v>0.49999999766833836</v>
      </c>
      <c r="J11" s="1">
        <f t="shared" si="1"/>
        <v>0.49999999766833836</v>
      </c>
      <c r="K11" s="18">
        <f t="shared" si="2"/>
        <v>4.6633233215575855E-9</v>
      </c>
      <c r="L11" s="18">
        <f>B11-F$6*I11*(F$5-H11)</f>
        <v>158699999.25993055</v>
      </c>
      <c r="M11" s="18">
        <f>C11-F$6*J11*(F$5-H11)</f>
        <v>158699999.25993055</v>
      </c>
      <c r="N11" s="18">
        <f>D11-(F$6*K11*(F$5-H11))+((1-F$6)*H11)</f>
        <v>1.4801388222623773</v>
      </c>
      <c r="O11" s="1">
        <f>P$5*L11*N11</f>
        <v>0.17947587866567372</v>
      </c>
      <c r="P11" s="1">
        <f>P$6*M11*N11</f>
        <v>0.17947587866567372</v>
      </c>
      <c r="Q11" s="1">
        <f t="shared" si="3"/>
        <v>-0.17947587866567372</v>
      </c>
      <c r="R11" s="1">
        <f>-P11-T11*J11</f>
        <v>-0.17947587866567372</v>
      </c>
      <c r="S11" s="1">
        <f>O11+P11-T11*K11</f>
        <v>0.35895175733134743</v>
      </c>
      <c r="T11">
        <f>IF(A11&lt;D$4,F$4,0)</f>
        <v>0</v>
      </c>
      <c r="U11">
        <v>0</v>
      </c>
      <c r="V11">
        <v>0</v>
      </c>
      <c r="W11" s="1">
        <f>H$5+((H$6-H$5)*(LOG(V11+J$5)-LOG(J$5))/(LOG(J$6)-LOG(J$5)))</f>
        <v>4.0000000000000001E-3</v>
      </c>
      <c r="X11">
        <v>0</v>
      </c>
      <c r="Y11">
        <v>0</v>
      </c>
    </row>
    <row r="12" spans="1:25" x14ac:dyDescent="0.2">
      <c r="A12">
        <v>3</v>
      </c>
      <c r="B12" s="1">
        <f>B11+Q11</f>
        <v>163599999.0576044</v>
      </c>
      <c r="C12" s="1">
        <f>C11+R11</f>
        <v>163599999.0576044</v>
      </c>
      <c r="D12" s="1">
        <f>D11+S11</f>
        <v>1.884791148144989</v>
      </c>
      <c r="E12" s="3">
        <f>E11+U11</f>
        <v>0</v>
      </c>
      <c r="F12" s="3">
        <f>F11+X11</f>
        <v>0</v>
      </c>
      <c r="G12" s="3">
        <f t="shared" si="4"/>
        <v>0</v>
      </c>
      <c r="H12" s="4">
        <f>SUM(T$8:T11)</f>
        <v>0</v>
      </c>
      <c r="I12" s="1">
        <f t="shared" si="0"/>
        <v>0.49999999711981796</v>
      </c>
      <c r="J12" s="1">
        <f t="shared" si="1"/>
        <v>0.49999999711981796</v>
      </c>
      <c r="K12" s="18">
        <f t="shared" si="2"/>
        <v>5.7603641446974003E-9</v>
      </c>
      <c r="L12" s="18">
        <f>B12-F$6*I12*(F$5-H12)</f>
        <v>158699999.08583018</v>
      </c>
      <c r="M12" s="18">
        <f>C12-F$6*J12*(F$5-H12)</f>
        <v>158699999.08583018</v>
      </c>
      <c r="N12" s="18">
        <f>D12-(F$6*K12*(F$5-H12))+((1-F$6)*H12)</f>
        <v>1.8283395795269546</v>
      </c>
      <c r="O12" s="1">
        <f>P$5*L12*N12</f>
        <v>0.22169734841038724</v>
      </c>
      <c r="P12" s="1">
        <f>P$6*M12*N12</f>
        <v>0.22169734841038724</v>
      </c>
      <c r="Q12" s="1">
        <f t="shared" si="3"/>
        <v>-0.22169734841038724</v>
      </c>
      <c r="R12" s="1">
        <f>-P12-T12*J12</f>
        <v>-0.22169734841038724</v>
      </c>
      <c r="S12" s="1">
        <f>O12+P12-T12*K12</f>
        <v>0.44339469682077448</v>
      </c>
      <c r="T12">
        <f>IF(A12&lt;D$4,F$4,0)</f>
        <v>0</v>
      </c>
      <c r="U12">
        <v>0</v>
      </c>
      <c r="V12">
        <v>0</v>
      </c>
      <c r="W12" s="1">
        <f>H$5+((H$6-H$5)*(LOG(V12+J$5)-LOG(J$5))/(LOG(J$6)-LOG(J$5)))</f>
        <v>4.0000000000000001E-3</v>
      </c>
      <c r="X12">
        <v>0</v>
      </c>
      <c r="Y12">
        <v>0</v>
      </c>
    </row>
    <row r="13" spans="1:25" x14ac:dyDescent="0.2">
      <c r="A13">
        <v>4</v>
      </c>
      <c r="B13" s="1">
        <f>B12+Q12</f>
        <v>163599998.83590704</v>
      </c>
      <c r="C13" s="1">
        <f>C12+R12</f>
        <v>163599998.83590704</v>
      </c>
      <c r="D13" s="1">
        <f>D12+S12</f>
        <v>2.3281858449657635</v>
      </c>
      <c r="E13" s="3">
        <f>E12+U12</f>
        <v>0</v>
      </c>
      <c r="F13" s="3">
        <f>F12+X12</f>
        <v>0</v>
      </c>
      <c r="G13" s="3">
        <f t="shared" si="4"/>
        <v>0</v>
      </c>
      <c r="H13" s="4">
        <f>SUM(T$8:T12)</f>
        <v>0</v>
      </c>
      <c r="I13" s="1">
        <f t="shared" si="0"/>
        <v>0.49999999644225879</v>
      </c>
      <c r="J13" s="1">
        <f t="shared" si="1"/>
        <v>0.49999999644225879</v>
      </c>
      <c r="K13" s="18">
        <f t="shared" si="2"/>
        <v>7.1154824112645599E-9</v>
      </c>
      <c r="L13" s="18">
        <f>B13-F$6*I13*(F$5-H13)</f>
        <v>158699998.8707729</v>
      </c>
      <c r="M13" s="18">
        <f>C13-F$6*J13*(F$5-H13)</f>
        <v>158699998.8707729</v>
      </c>
      <c r="N13" s="18">
        <f>D13-(F$6*K13*(F$5-H13))+((1-F$6)*H13)</f>
        <v>2.2584541173353707</v>
      </c>
      <c r="O13" s="1">
        <f>P$5*L13*N13</f>
        <v>0.27385136451009762</v>
      </c>
      <c r="P13" s="1">
        <f>P$6*M13*N13</f>
        <v>0.27385136451009762</v>
      </c>
      <c r="Q13" s="1">
        <f t="shared" si="3"/>
        <v>-0.27385136451009762</v>
      </c>
      <c r="R13" s="1">
        <f>-P13-T13*J13</f>
        <v>-0.27385136451009762</v>
      </c>
      <c r="S13" s="1">
        <f>O13+P13-T13*K13</f>
        <v>0.54770272902019523</v>
      </c>
      <c r="T13">
        <f>IF(A13&lt;D$4,F$4,0)</f>
        <v>0</v>
      </c>
      <c r="U13">
        <v>0</v>
      </c>
      <c r="V13">
        <v>0</v>
      </c>
      <c r="W13" s="1">
        <f>H$5+((H$6-H$5)*(LOG(V13+J$5)-LOG(J$5))/(LOG(J$6)-LOG(J$5)))</f>
        <v>4.0000000000000001E-3</v>
      </c>
      <c r="X13">
        <v>0</v>
      </c>
      <c r="Y13">
        <v>0</v>
      </c>
    </row>
    <row r="14" spans="1:25" x14ac:dyDescent="0.2">
      <c r="A14">
        <v>5</v>
      </c>
      <c r="B14" s="1">
        <f>B13+Q13</f>
        <v>163599998.56205568</v>
      </c>
      <c r="C14" s="1">
        <f>C13+R13</f>
        <v>163599998.56205568</v>
      </c>
      <c r="D14" s="1">
        <f>D13+S13</f>
        <v>2.875888573985959</v>
      </c>
      <c r="E14" s="3">
        <f>E13+U13</f>
        <v>0</v>
      </c>
      <c r="F14" s="3">
        <f>F13+X13</f>
        <v>0</v>
      </c>
      <c r="G14" s="3">
        <f t="shared" si="4"/>
        <v>0</v>
      </c>
      <c r="H14" s="4">
        <f>SUM(T$8:T13)</f>
        <v>0</v>
      </c>
      <c r="I14" s="1">
        <f t="shared" si="0"/>
        <v>0.49999999560530473</v>
      </c>
      <c r="J14" s="1">
        <f t="shared" si="1"/>
        <v>0.49999999560530473</v>
      </c>
      <c r="K14" s="18">
        <f t="shared" si="2"/>
        <v>8.7893905072920526E-9</v>
      </c>
      <c r="L14" s="18">
        <f>B14-F$6*I14*(F$5-H14)</f>
        <v>158699998.6051237</v>
      </c>
      <c r="M14" s="18">
        <f>C14-F$6*J14*(F$5-H14)</f>
        <v>158699998.6051237</v>
      </c>
      <c r="N14" s="18">
        <f>D14-(F$6*K14*(F$5-H14))+((1-F$6)*H14)</f>
        <v>2.7897525470144968</v>
      </c>
      <c r="O14" s="1">
        <f>P$5*L14*N14</f>
        <v>0.3382745456294628</v>
      </c>
      <c r="P14" s="1">
        <f>P$6*M14*N14</f>
        <v>0.3382745456294628</v>
      </c>
      <c r="Q14" s="1">
        <f t="shared" si="3"/>
        <v>-0.3382745456294628</v>
      </c>
      <c r="R14" s="1">
        <f>-P14-T14*J14</f>
        <v>-0.3382745456294628</v>
      </c>
      <c r="S14" s="1">
        <f>O14+P14-T14*K14</f>
        <v>0.67654909125892559</v>
      </c>
      <c r="T14">
        <f>IF(A14&lt;D$4,F$4,0)</f>
        <v>0</v>
      </c>
      <c r="U14">
        <v>0</v>
      </c>
      <c r="V14">
        <v>0</v>
      </c>
      <c r="W14" s="1">
        <f>H$5+((H$6-H$5)*(LOG(V14+J$5)-LOG(J$5))/(LOG(J$6)-LOG(J$5)))</f>
        <v>4.0000000000000001E-3</v>
      </c>
      <c r="X14">
        <v>0</v>
      </c>
      <c r="Y14">
        <v>0</v>
      </c>
    </row>
    <row r="15" spans="1:25" x14ac:dyDescent="0.2">
      <c r="A15">
        <v>6</v>
      </c>
      <c r="B15" s="1">
        <f>B14+Q14</f>
        <v>163599998.22378114</v>
      </c>
      <c r="C15" s="1">
        <f>C14+R14</f>
        <v>163599998.22378114</v>
      </c>
      <c r="D15" s="1">
        <f>D14+S14</f>
        <v>3.5524376652448844</v>
      </c>
      <c r="E15" s="3">
        <f>E14+U14</f>
        <v>0</v>
      </c>
      <c r="F15" s="3">
        <f>F14+X14</f>
        <v>0</v>
      </c>
      <c r="G15" s="3">
        <f t="shared" si="4"/>
        <v>0</v>
      </c>
      <c r="H15" s="4">
        <f>SUM(T$8:T14)</f>
        <v>0</v>
      </c>
      <c r="I15" s="1">
        <f t="shared" si="0"/>
        <v>0.49999999457145833</v>
      </c>
      <c r="J15" s="1">
        <f t="shared" si="1"/>
        <v>0.49999999457145833</v>
      </c>
      <c r="K15" s="18">
        <f t="shared" si="2"/>
        <v>1.0857083328988034E-8</v>
      </c>
      <c r="L15" s="18">
        <f>B15-F$6*I15*(F$5-H15)</f>
        <v>158699998.27698085</v>
      </c>
      <c r="M15" s="18">
        <f>C15-F$6*J15*(F$5-H15)</f>
        <v>158699998.27698085</v>
      </c>
      <c r="N15" s="18">
        <f>D15-(F$6*K15*(F$5-H15))+((1-F$6)*H15)</f>
        <v>3.4460382486208014</v>
      </c>
      <c r="O15" s="1">
        <f>P$5*L15*N15</f>
        <v>0.41785319691208078</v>
      </c>
      <c r="P15" s="1">
        <f>P$6*M15*N15</f>
        <v>0.41785319691208078</v>
      </c>
      <c r="Q15" s="1">
        <f t="shared" si="3"/>
        <v>-0.41785319691208078</v>
      </c>
      <c r="R15" s="1">
        <f>-P15-T15*J15</f>
        <v>-0.41785319691208078</v>
      </c>
      <c r="S15" s="1">
        <f>O15+P15-T15*K15</f>
        <v>0.83570639382416156</v>
      </c>
      <c r="T15">
        <f>IF(A15&lt;D$4,F$4,0)</f>
        <v>0</v>
      </c>
      <c r="U15">
        <v>0</v>
      </c>
      <c r="V15">
        <v>0</v>
      </c>
      <c r="W15" s="1">
        <f>H$5+((H$6-H$5)*(LOG(V15+J$5)-LOG(J$5))/(LOG(J$6)-LOG(J$5)))</f>
        <v>4.0000000000000001E-3</v>
      </c>
      <c r="X15">
        <v>0</v>
      </c>
      <c r="Y15">
        <v>0</v>
      </c>
    </row>
    <row r="16" spans="1:25" x14ac:dyDescent="0.2">
      <c r="A16">
        <v>7</v>
      </c>
      <c r="B16" s="1">
        <f>B15+Q15</f>
        <v>163599997.80592793</v>
      </c>
      <c r="C16" s="1">
        <f>C15+R15</f>
        <v>163599997.80592793</v>
      </c>
      <c r="D16" s="4">
        <f>D15+S15-S9</f>
        <v>4.1528953428088071</v>
      </c>
      <c r="E16" s="3">
        <f>E15+U15</f>
        <v>0</v>
      </c>
      <c r="F16" s="3">
        <f>F15+X15</f>
        <v>0</v>
      </c>
      <c r="G16" s="3">
        <f t="shared" si="4"/>
        <v>0</v>
      </c>
      <c r="H16" s="1">
        <f>SUM(T9:T15)</f>
        <v>0</v>
      </c>
      <c r="I16" s="1">
        <f t="shared" si="0"/>
        <v>0.49999999365388853</v>
      </c>
      <c r="J16" s="1">
        <f t="shared" si="1"/>
        <v>0.49999999365388853</v>
      </c>
      <c r="K16" s="18">
        <f t="shared" si="2"/>
        <v>1.2692222939470162E-8</v>
      </c>
      <c r="L16" s="18">
        <f>B16-F$6*I16*(F$5-H16)</f>
        <v>158699997.86811984</v>
      </c>
      <c r="M16" s="18">
        <f>C16-F$6*J16*(F$5-H16)</f>
        <v>158699997.86811984</v>
      </c>
      <c r="N16" s="18">
        <f>D16-(F$6*K16*(F$5-H16))+((1-F$6)*H16)</f>
        <v>4.0285115580019992</v>
      </c>
      <c r="O16" s="1">
        <f>P$5*L16*N16</f>
        <v>0.4884816439995518</v>
      </c>
      <c r="P16" s="1">
        <f>P$6*M16*N16</f>
        <v>0.4884816439995518</v>
      </c>
      <c r="Q16" s="1">
        <f t="shared" si="3"/>
        <v>-0.4884816439995518</v>
      </c>
      <c r="R16" s="1">
        <f>-P16-T16*J16</f>
        <v>-0.4884816439995518</v>
      </c>
      <c r="S16" s="1">
        <f>O16+P16-T16*K16</f>
        <v>0.97696328799910359</v>
      </c>
      <c r="T16">
        <f>IF(A16&lt;D$4,F$4,0)</f>
        <v>0</v>
      </c>
      <c r="U16" s="4">
        <f>S9+T9</f>
        <v>0.23524871626023933</v>
      </c>
      <c r="V16" s="4">
        <f>L$6*SUM(U9:U15)</f>
        <v>0</v>
      </c>
      <c r="W16" s="1">
        <f>H$5+((H$6-H$5)*(LOG(V16+J$5)-LOG(J$5))/(LOG(J$6)-LOG(J$5)))</f>
        <v>4.0000000000000001E-3</v>
      </c>
      <c r="X16" s="1">
        <f>U9*W16</f>
        <v>0</v>
      </c>
      <c r="Y16" s="1">
        <f>U9*(1-W16)</f>
        <v>0</v>
      </c>
    </row>
    <row r="17" spans="1:25" x14ac:dyDescent="0.2">
      <c r="A17">
        <v>8</v>
      </c>
      <c r="B17" s="1">
        <f>B16+Q16</f>
        <v>163599997.31744629</v>
      </c>
      <c r="C17" s="1">
        <f>C16+R16</f>
        <v>163599997.31744629</v>
      </c>
      <c r="D17" s="5">
        <f>D16+S16-S10</f>
        <v>4.839267956254508</v>
      </c>
      <c r="E17" s="1">
        <f>E16+U16</f>
        <v>0.23524871626023933</v>
      </c>
      <c r="F17" s="1">
        <f>F16+X16</f>
        <v>0</v>
      </c>
      <c r="G17" s="3">
        <f t="shared" si="4"/>
        <v>0</v>
      </c>
      <c r="H17" s="1">
        <f>SUM(T10:T16)</f>
        <v>0</v>
      </c>
      <c r="I17" s="1">
        <f t="shared" si="0"/>
        <v>0.49999999260503059</v>
      </c>
      <c r="J17" s="1">
        <f t="shared" si="1"/>
        <v>0.49999999260503059</v>
      </c>
      <c r="K17" s="18">
        <f t="shared" si="2"/>
        <v>1.4789938765377876E-8</v>
      </c>
      <c r="L17" s="18">
        <f>B17-F$6*I17*(F$5-H17)</f>
        <v>158699997.38991699</v>
      </c>
      <c r="M17" s="18">
        <f>C17-F$6*J17*(F$5-H17)</f>
        <v>158699997.38991699</v>
      </c>
      <c r="N17" s="18">
        <f>D17-(F$6*K17*(F$5-H17))+((1-F$6)*H17)</f>
        <v>4.694326556353805</v>
      </c>
      <c r="O17" s="1">
        <f>P$5*L17*N17</f>
        <v>0.5692157795238133</v>
      </c>
      <c r="P17" s="1">
        <f>P$6*M17*N17</f>
        <v>0.5692157795238133</v>
      </c>
      <c r="Q17" s="1">
        <f>-O17-T17*I17</f>
        <v>-0.5692157795238133</v>
      </c>
      <c r="R17" s="1">
        <f>-P17-T17*J17</f>
        <v>-0.5692157795238133</v>
      </c>
      <c r="S17" s="1">
        <f>O17+P17-T17*K17</f>
        <v>1.1384315590476266</v>
      </c>
      <c r="T17">
        <f>IF(A17&lt;D$4,F$4,0)</f>
        <v>0</v>
      </c>
      <c r="U17" s="5">
        <f>S10+T10</f>
        <v>0.29059067455340237</v>
      </c>
      <c r="V17" s="5">
        <f>L$6*SUM(U10:U16)</f>
        <v>2.3524871626023933E-2</v>
      </c>
      <c r="W17" s="1">
        <f>H$5+((H$6-H$5)*(LOG(V17+J$5)-LOG(J$5))/(LOG(J$6)-LOG(J$5)))</f>
        <v>4.0000380036991729E-3</v>
      </c>
      <c r="X17" s="1">
        <f t="shared" ref="X17:X20" si="5">U10*W17</f>
        <v>0</v>
      </c>
      <c r="Y17" s="1">
        <f t="shared" ref="Y17:Y44" si="6">U10*(1-W17)</f>
        <v>0</v>
      </c>
    </row>
    <row r="18" spans="1:25" x14ac:dyDescent="0.2">
      <c r="A18">
        <v>9</v>
      </c>
      <c r="B18" s="1">
        <f>B17+Q17</f>
        <v>163599996.74823052</v>
      </c>
      <c r="C18" s="1">
        <f>C17+R17</f>
        <v>163599996.74823052</v>
      </c>
      <c r="D18" s="5">
        <f>D17+S17-S11</f>
        <v>5.6187477579707874</v>
      </c>
      <c r="E18" s="1">
        <f>E17+U17</f>
        <v>0.52583939081364173</v>
      </c>
      <c r="F18" s="1">
        <f>F17+X17</f>
        <v>0</v>
      </c>
      <c r="G18" s="3">
        <f t="shared" si="4"/>
        <v>0</v>
      </c>
      <c r="H18" s="1">
        <f>SUM(T11:T17)</f>
        <v>0</v>
      </c>
      <c r="I18" s="1">
        <f t="shared" si="0"/>
        <v>0.49999999141389395</v>
      </c>
      <c r="J18" s="1">
        <f t="shared" si="1"/>
        <v>0.49999999141389395</v>
      </c>
      <c r="K18" s="18">
        <f t="shared" si="2"/>
        <v>1.7172212020674233E-8</v>
      </c>
      <c r="L18" s="18">
        <f>B18-F$6*I18*(F$5-H18)</f>
        <v>158699996.83237436</v>
      </c>
      <c r="M18" s="18">
        <f>C18-F$6*J18*(F$5-H18)</f>
        <v>158699996.83237436</v>
      </c>
      <c r="N18" s="18">
        <f>D18-(F$6*K18*(F$5-H18))+((1-F$6)*H18)</f>
        <v>5.4504600801681802</v>
      </c>
      <c r="O18" s="1">
        <f>P$5*L18*N18</f>
        <v>0.66090158729956694</v>
      </c>
      <c r="P18" s="1">
        <f>P$6*M18*N18</f>
        <v>0.66090158729956694</v>
      </c>
      <c r="Q18" s="1">
        <f t="shared" si="3"/>
        <v>-0.66090158729956694</v>
      </c>
      <c r="R18" s="1">
        <f>-P18-T18*J18</f>
        <v>-0.66090158729956694</v>
      </c>
      <c r="S18" s="1">
        <f>O18+P18-T18*K18</f>
        <v>1.3218031745991339</v>
      </c>
      <c r="T18">
        <f>IF(A18&lt;D$4,F$4,0)</f>
        <v>0</v>
      </c>
      <c r="U18" s="5">
        <f>S11+T11</f>
        <v>0.35895175733134743</v>
      </c>
      <c r="V18" s="5">
        <f>L$6*SUM(U11:U17)</f>
        <v>5.2583939081364175E-2</v>
      </c>
      <c r="W18" s="1">
        <f>H$5+((H$6-H$5)*(LOG(V18+J$5)-LOG(J$5))/(LOG(J$6)-LOG(J$5)))</f>
        <v>4.0000849475963739E-3</v>
      </c>
      <c r="X18" s="1">
        <f t="shared" si="5"/>
        <v>0</v>
      </c>
      <c r="Y18" s="1">
        <f t="shared" si="6"/>
        <v>0</v>
      </c>
    </row>
    <row r="19" spans="1:25" x14ac:dyDescent="0.2">
      <c r="A19">
        <v>10</v>
      </c>
      <c r="B19" s="1">
        <f>B18+Q18</f>
        <v>163599996.08732894</v>
      </c>
      <c r="C19" s="1">
        <f>C18+R18</f>
        <v>163599996.08732894</v>
      </c>
      <c r="D19" s="5">
        <f>D18+S18-S12</f>
        <v>6.4971562357491468</v>
      </c>
      <c r="E19" s="1">
        <f>E18+U18</f>
        <v>0.88479114814498916</v>
      </c>
      <c r="F19" s="1">
        <f>F18+X18</f>
        <v>0</v>
      </c>
      <c r="G19" s="3">
        <f t="shared" si="4"/>
        <v>0</v>
      </c>
      <c r="H19" s="1">
        <f>SUM(T12:T18)</f>
        <v>0</v>
      </c>
      <c r="I19" s="1">
        <f t="shared" si="0"/>
        <v>0.49999999007158269</v>
      </c>
      <c r="J19" s="1">
        <f t="shared" si="1"/>
        <v>0.49999999007158269</v>
      </c>
      <c r="K19" s="18">
        <f t="shared" si="2"/>
        <v>1.9856834541939833E-8</v>
      </c>
      <c r="L19" s="18">
        <f>B19-F$6*I19*(F$5-H19)</f>
        <v>158699996.18462744</v>
      </c>
      <c r="M19" s="18">
        <f>C19-F$6*J19*(F$5-H19)</f>
        <v>158699996.18462744</v>
      </c>
      <c r="N19" s="18">
        <f>D19-(F$6*K19*(F$5-H19))+((1-F$6)*H19)</f>
        <v>6.3025592572381361</v>
      </c>
      <c r="O19" s="1">
        <f>P$5*L19*N19</f>
        <v>0.76422381576794052</v>
      </c>
      <c r="P19" s="1">
        <f>P$6*M19*N19</f>
        <v>0.76422381576794052</v>
      </c>
      <c r="Q19" s="1">
        <f t="shared" si="3"/>
        <v>-0.76422381576794052</v>
      </c>
      <c r="R19" s="1">
        <f>-P19-T19*J19</f>
        <v>-0.76422381576794052</v>
      </c>
      <c r="S19" s="1">
        <f>O19+P19-T19*K19</f>
        <v>1.528447631535881</v>
      </c>
      <c r="T19">
        <f>IF(A19&lt;D$4,F$4,0)</f>
        <v>0</v>
      </c>
      <c r="U19" s="5">
        <f>S12+T12</f>
        <v>0.44339469682077448</v>
      </c>
      <c r="V19" s="5">
        <f>L$6*SUM(U12:U18)</f>
        <v>8.8479114814498924E-2</v>
      </c>
      <c r="W19" s="1">
        <f>H$5+((H$6-H$5)*(LOG(V19+J$5)-LOG(J$5))/(LOG(J$6)-LOG(J$5)))</f>
        <v>4.0001429347966983E-3</v>
      </c>
      <c r="X19" s="1">
        <f t="shared" si="5"/>
        <v>0</v>
      </c>
      <c r="Y19" s="1">
        <f t="shared" si="6"/>
        <v>0</v>
      </c>
    </row>
    <row r="20" spans="1:25" x14ac:dyDescent="0.2">
      <c r="A20">
        <v>11</v>
      </c>
      <c r="B20" s="1">
        <f>B19+Q19</f>
        <v>163599995.32310513</v>
      </c>
      <c r="C20" s="1">
        <f>C19+R19</f>
        <v>163599995.32310513</v>
      </c>
      <c r="D20" s="5">
        <f>D19+S19-S13</f>
        <v>7.4779011382648326</v>
      </c>
      <c r="E20" s="1">
        <f>E19+U19</f>
        <v>1.3281858449657635</v>
      </c>
      <c r="F20" s="1">
        <f>F19+X19</f>
        <v>0</v>
      </c>
      <c r="G20" s="3">
        <f t="shared" si="4"/>
        <v>0</v>
      </c>
      <c r="H20" s="1">
        <f>SUM(T13:T19)</f>
        <v>0</v>
      </c>
      <c r="I20" s="1">
        <f t="shared" si="0"/>
        <v>0.49999998857288935</v>
      </c>
      <c r="J20" s="1">
        <f t="shared" si="1"/>
        <v>0.49999998857288935</v>
      </c>
      <c r="K20" s="18">
        <f t="shared" si="2"/>
        <v>2.2854221213743293E-8</v>
      </c>
      <c r="L20" s="18">
        <f>B20-F$6*I20*(F$5-H20)</f>
        <v>158699995.43509081</v>
      </c>
      <c r="M20" s="18">
        <f>C20-F$6*J20*(F$5-H20)</f>
        <v>158699995.43509081</v>
      </c>
      <c r="N20" s="18">
        <f>D20-(F$6*K20*(F$5-H20))+((1-F$6)*H20)</f>
        <v>7.2539297703701484</v>
      </c>
      <c r="O20" s="1">
        <f>P$5*L20*N20</f>
        <v>0.87958329878072428</v>
      </c>
      <c r="P20" s="1">
        <f>P$6*M20*N20</f>
        <v>0.87958329878072428</v>
      </c>
      <c r="Q20" s="1">
        <f t="shared" si="3"/>
        <v>-0.87958329878072428</v>
      </c>
      <c r="R20" s="1">
        <f>-P20-T20*J20</f>
        <v>-0.87958329878072428</v>
      </c>
      <c r="S20" s="1">
        <f>O20+P20-T20*K20</f>
        <v>1.7591665975614486</v>
      </c>
      <c r="T20">
        <f>IF(A20&lt;D$4,F$4,0)</f>
        <v>0</v>
      </c>
      <c r="U20" s="5">
        <f>S13+T13</f>
        <v>0.54770272902019523</v>
      </c>
      <c r="V20" s="5">
        <f>L$6*SUM(U13:U19)</f>
        <v>0.13281858449657635</v>
      </c>
      <c r="W20" s="1">
        <f>H$5+((H$6-H$5)*(LOG(V20+J$5)-LOG(J$5))/(LOG(J$6)-LOG(J$5)))</f>
        <v>4.0002145631240146E-3</v>
      </c>
      <c r="X20" s="1">
        <f t="shared" si="5"/>
        <v>0</v>
      </c>
      <c r="Y20" s="1">
        <f t="shared" si="6"/>
        <v>0</v>
      </c>
    </row>
    <row r="21" spans="1:25" x14ac:dyDescent="0.2">
      <c r="A21">
        <v>12</v>
      </c>
      <c r="B21" s="1">
        <f t="shared" ref="B21:B84" si="7">B20+Q20</f>
        <v>163599994.44352183</v>
      </c>
      <c r="C21" s="1">
        <f t="shared" ref="C21:C84" si="8">C20+R20</f>
        <v>163599994.44352183</v>
      </c>
      <c r="D21" s="5">
        <f t="shared" ref="D21:D84" si="9">D20+S20-S14</f>
        <v>8.560518644567356</v>
      </c>
      <c r="E21" s="1">
        <f t="shared" ref="E21:E84" si="10">E20+U20</f>
        <v>1.8758885739859588</v>
      </c>
      <c r="F21" s="1">
        <f t="shared" ref="F21:F84" si="11">F20+X20</f>
        <v>0</v>
      </c>
      <c r="G21" s="3">
        <f t="shared" ref="G21:G84" si="12">G20+Y20</f>
        <v>0</v>
      </c>
      <c r="H21" s="1">
        <f t="shared" ref="H21:H84" si="13">SUM(T14:T20)</f>
        <v>0</v>
      </c>
      <c r="I21" s="1">
        <f t="shared" ref="I21:I84" si="14">B21/(B21+C21+D21)</f>
        <v>0.49999998691852277</v>
      </c>
      <c r="J21" s="1">
        <f t="shared" ref="J21:J84" si="15">C21/(B21+C21+D21)</f>
        <v>0.49999998691852277</v>
      </c>
      <c r="K21" s="18">
        <f t="shared" ref="K21:K84" si="16">D21/(B21+C21+D21)</f>
        <v>2.616295449678077E-8</v>
      </c>
      <c r="L21" s="18">
        <f>B21-F$6*I21*(F$5-H21)</f>
        <v>158699994.5717203</v>
      </c>
      <c r="M21" s="18">
        <f>C21-F$6*J21*(F$5-H21)</f>
        <v>158699994.5717203</v>
      </c>
      <c r="N21" s="18">
        <f>D21-(F$6*K21*(F$5-H21))+((1-F$6)*H21)</f>
        <v>8.3041216904989046</v>
      </c>
      <c r="O21" s="1">
        <f>P$5*L21*N21</f>
        <v>1.0069254792214861</v>
      </c>
      <c r="P21" s="1">
        <f>P$6*M21*N21</f>
        <v>1.0069254792214861</v>
      </c>
      <c r="Q21" s="1">
        <f t="shared" ref="Q21:Q84" si="17">-O21-T21*I21</f>
        <v>-1.0069254792214861</v>
      </c>
      <c r="R21" s="1">
        <f t="shared" ref="R21:R84" si="18">-P21-T21*J21</f>
        <v>-1.0069254792214861</v>
      </c>
      <c r="S21" s="1">
        <f t="shared" ref="S21:S84" si="19">O21+P21-T21*K21</f>
        <v>2.0138509584429722</v>
      </c>
      <c r="T21">
        <f>IF(A21&lt;D$4,F$4,0)</f>
        <v>0</v>
      </c>
      <c r="U21" s="5">
        <f t="shared" ref="U21:U84" si="20">S14+T14</f>
        <v>0.67654909125892559</v>
      </c>
      <c r="V21" s="5">
        <f>L$6*SUM(U14:U20)</f>
        <v>0.18758885739859588</v>
      </c>
      <c r="W21" s="1">
        <f>H$5+((H$6-H$5)*(LOG(V21+J$5)-LOG(J$5))/(LOG(J$6)-LOG(J$5)))</f>
        <v>4.0003030414847837E-3</v>
      </c>
      <c r="X21" s="1">
        <f t="shared" ref="X21:X84" si="21">U14*W21</f>
        <v>0</v>
      </c>
      <c r="Y21" s="1">
        <f t="shared" ref="Y21:Y84" si="22">U14*(1-W21)</f>
        <v>0</v>
      </c>
    </row>
    <row r="22" spans="1:25" x14ac:dyDescent="0.2">
      <c r="A22">
        <v>13</v>
      </c>
      <c r="B22" s="1">
        <f t="shared" si="7"/>
        <v>163599993.43659633</v>
      </c>
      <c r="C22" s="1">
        <f t="shared" si="8"/>
        <v>163599993.43659633</v>
      </c>
      <c r="D22" s="5">
        <f t="shared" si="9"/>
        <v>9.7386632091861678</v>
      </c>
      <c r="E22" s="1">
        <f t="shared" si="10"/>
        <v>2.5524376652448844</v>
      </c>
      <c r="F22" s="1">
        <f t="shared" si="11"/>
        <v>0</v>
      </c>
      <c r="G22" s="3">
        <f t="shared" si="12"/>
        <v>0</v>
      </c>
      <c r="H22" s="1">
        <f t="shared" si="13"/>
        <v>0</v>
      </c>
      <c r="I22" s="1">
        <f t="shared" si="14"/>
        <v>0.49999998511817956</v>
      </c>
      <c r="J22" s="1">
        <f t="shared" si="15"/>
        <v>0.49999998511817956</v>
      </c>
      <c r="K22" s="18">
        <f t="shared" si="16"/>
        <v>2.9763640923073572E-8</v>
      </c>
      <c r="L22" s="18">
        <f>B22-F$6*I22*(F$5-H22)</f>
        <v>158699993.58243817</v>
      </c>
      <c r="M22" s="18">
        <f>C22-F$6*J22*(F$5-H22)</f>
        <v>158699993.58243817</v>
      </c>
      <c r="N22" s="18">
        <f>D22-(F$6*K22*(F$5-H22))+((1-F$6)*H22)</f>
        <v>9.4469795281400462</v>
      </c>
      <c r="O22" s="1">
        <f>P$5*L22*N22</f>
        <v>1.1455039658383634</v>
      </c>
      <c r="P22" s="1">
        <f>P$6*M22*N22</f>
        <v>1.1455039658383634</v>
      </c>
      <c r="Q22" s="1">
        <f t="shared" si="17"/>
        <v>-1.1455039658383634</v>
      </c>
      <c r="R22" s="1">
        <f t="shared" si="18"/>
        <v>-1.1455039658383634</v>
      </c>
      <c r="S22" s="1">
        <f t="shared" si="19"/>
        <v>2.2910079316767269</v>
      </c>
      <c r="T22">
        <f>IF(A22&lt;D$4,F$4,0)</f>
        <v>0</v>
      </c>
      <c r="U22" s="5">
        <f t="shared" si="20"/>
        <v>0.83570639382416156</v>
      </c>
      <c r="V22" s="5">
        <f>L$6*SUM(U15:U21)</f>
        <v>0.25524376652448844</v>
      </c>
      <c r="W22" s="1">
        <f>H$5+((H$6-H$5)*(LOG(V22+J$5)-LOG(J$5))/(LOG(J$6)-LOG(J$5)))</f>
        <v>4.0004123335970598E-3</v>
      </c>
      <c r="X22" s="1">
        <f t="shared" si="21"/>
        <v>0</v>
      </c>
      <c r="Y22" s="1">
        <f t="shared" si="22"/>
        <v>0</v>
      </c>
    </row>
    <row r="23" spans="1:25" x14ac:dyDescent="0.2">
      <c r="A23">
        <v>14</v>
      </c>
      <c r="B23" s="1">
        <f t="shared" si="7"/>
        <v>163599992.29109237</v>
      </c>
      <c r="C23" s="1">
        <f t="shared" si="8"/>
        <v>163599992.29109237</v>
      </c>
      <c r="D23" s="5">
        <f t="shared" si="9"/>
        <v>11.052707852863792</v>
      </c>
      <c r="E23" s="1">
        <f t="shared" si="10"/>
        <v>3.3881440590690461</v>
      </c>
      <c r="F23" s="1">
        <f t="shared" si="11"/>
        <v>0</v>
      </c>
      <c r="G23" s="3">
        <f t="shared" si="12"/>
        <v>0</v>
      </c>
      <c r="H23" s="1">
        <f t="shared" si="13"/>
        <v>0</v>
      </c>
      <c r="I23" s="1">
        <f t="shared" si="14"/>
        <v>0.49999998311016502</v>
      </c>
      <c r="J23" s="1">
        <f t="shared" si="15"/>
        <v>0.49999998311016502</v>
      </c>
      <c r="K23" s="18">
        <f t="shared" si="16"/>
        <v>3.3779669927615154E-8</v>
      </c>
      <c r="L23" s="18">
        <f>B23-F$6*I23*(F$5-H23)</f>
        <v>158699992.45661274</v>
      </c>
      <c r="M23" s="18">
        <f>C23-F$6*J23*(F$5-H23)</f>
        <v>158699992.45661274</v>
      </c>
      <c r="N23" s="18">
        <f>D23-(F$6*K23*(F$5-H23))+((1-F$6)*H23)</f>
        <v>10.721667087573163</v>
      </c>
      <c r="O23" s="1">
        <f>P$5*L23*N23</f>
        <v>1.3000676084353409</v>
      </c>
      <c r="P23" s="1">
        <f>P$6*M23*N23</f>
        <v>1.3000676084353409</v>
      </c>
      <c r="Q23" s="1">
        <f t="shared" si="17"/>
        <v>-1.3000676084353409</v>
      </c>
      <c r="R23" s="1">
        <f t="shared" si="18"/>
        <v>-1.3000676084353409</v>
      </c>
      <c r="S23" s="1">
        <f t="shared" si="19"/>
        <v>2.6001352168706817</v>
      </c>
      <c r="T23">
        <f>IF(A23&lt;D$4,F$4,0)</f>
        <v>0</v>
      </c>
      <c r="U23" s="5">
        <f t="shared" si="20"/>
        <v>0.97696328799910359</v>
      </c>
      <c r="V23" s="5">
        <f>L$6*SUM(U16:U22)</f>
        <v>0.33881440590690465</v>
      </c>
      <c r="W23" s="1">
        <f>H$5+((H$6-H$5)*(LOG(V23+J$5)-LOG(J$5))/(LOG(J$6)-LOG(J$5)))</f>
        <v>4.0005473355172677E-3</v>
      </c>
      <c r="X23" s="1">
        <f t="shared" si="21"/>
        <v>9.4112362501875819E-4</v>
      </c>
      <c r="Y23" s="1">
        <f t="shared" si="22"/>
        <v>0.23430759263522058</v>
      </c>
    </row>
    <row r="24" spans="1:25" x14ac:dyDescent="0.2">
      <c r="A24">
        <v>15</v>
      </c>
      <c r="B24" s="1">
        <f t="shared" si="7"/>
        <v>163599990.99102476</v>
      </c>
      <c r="C24" s="1">
        <f t="shared" si="8"/>
        <v>163599990.99102476</v>
      </c>
      <c r="D24" s="5">
        <f t="shared" si="9"/>
        <v>12.514411510686847</v>
      </c>
      <c r="E24" s="1">
        <f t="shared" si="10"/>
        <v>4.3651073470681494</v>
      </c>
      <c r="F24" s="1">
        <f t="shared" si="11"/>
        <v>9.4112362501875819E-4</v>
      </c>
      <c r="G24" s="1">
        <f t="shared" si="12"/>
        <v>0.23430759263522058</v>
      </c>
      <c r="H24" s="1">
        <f t="shared" si="13"/>
        <v>0</v>
      </c>
      <c r="I24" s="1">
        <f t="shared" si="14"/>
        <v>0.49999998087651021</v>
      </c>
      <c r="J24" s="1">
        <f t="shared" si="15"/>
        <v>0.49999998087651021</v>
      </c>
      <c r="K24" s="18">
        <f t="shared" si="16"/>
        <v>3.8246979587960232E-8</v>
      </c>
      <c r="L24" s="18">
        <f>B24-F$6*I24*(F$5-H24)</f>
        <v>158699991.17843497</v>
      </c>
      <c r="M24" s="18">
        <f>C24-F$6*J24*(F$5-H24)</f>
        <v>158699991.17843497</v>
      </c>
      <c r="N24" s="18">
        <f>D24-(F$6*K24*(F$5-H24))+((1-F$6)*H24)</f>
        <v>12.139591110724837</v>
      </c>
      <c r="O24" s="1">
        <f>P$5*L24*N24</f>
        <v>1.4719995432318453</v>
      </c>
      <c r="P24" s="1">
        <f>P$6*M24*N24</f>
        <v>1.4719995432318453</v>
      </c>
      <c r="Q24" s="1">
        <f t="shared" si="17"/>
        <v>-1.4719995432318453</v>
      </c>
      <c r="R24" s="1">
        <f t="shared" si="18"/>
        <v>-1.4719995432318453</v>
      </c>
      <c r="S24" s="1">
        <f t="shared" si="19"/>
        <v>2.9439990864636907</v>
      </c>
      <c r="T24">
        <f>IF(A24&lt;D$4,F$4,0)</f>
        <v>0</v>
      </c>
      <c r="U24" s="5">
        <f t="shared" si="20"/>
        <v>1.1384315590476266</v>
      </c>
      <c r="V24" s="5">
        <f>L$6*SUM(U17:U23)</f>
        <v>0.41298586308079105</v>
      </c>
      <c r="W24" s="1">
        <f>H$5+((H$6-H$5)*(LOG(V24+J$5)-LOG(J$5))/(LOG(J$6)-LOG(J$5)))</f>
        <v>4.000667152838807E-3</v>
      </c>
      <c r="X24" s="1">
        <f t="shared" si="21"/>
        <v>1.1625565666070687E-3</v>
      </c>
      <c r="Y24" s="1">
        <f t="shared" si="22"/>
        <v>0.2894281179867953</v>
      </c>
    </row>
    <row r="25" spans="1:25" x14ac:dyDescent="0.2">
      <c r="A25">
        <v>16</v>
      </c>
      <c r="B25" s="1">
        <f t="shared" si="7"/>
        <v>163599989.51902521</v>
      </c>
      <c r="C25" s="1">
        <f t="shared" si="8"/>
        <v>163599989.51902521</v>
      </c>
      <c r="D25" s="5">
        <f t="shared" si="9"/>
        <v>14.136607422551403</v>
      </c>
      <c r="E25" s="1">
        <f t="shared" si="10"/>
        <v>5.503538906115776</v>
      </c>
      <c r="F25" s="1">
        <f t="shared" si="11"/>
        <v>2.1036801916258269E-3</v>
      </c>
      <c r="G25" s="1">
        <f t="shared" si="12"/>
        <v>0.52373571062201585</v>
      </c>
      <c r="H25" s="1">
        <f t="shared" si="13"/>
        <v>0</v>
      </c>
      <c r="I25" s="1">
        <f t="shared" si="14"/>
        <v>0.49999997839760435</v>
      </c>
      <c r="J25" s="1">
        <f t="shared" si="15"/>
        <v>0.49999997839760435</v>
      </c>
      <c r="K25" s="18">
        <f t="shared" si="16"/>
        <v>4.3204791312466039E-8</v>
      </c>
      <c r="L25" s="18">
        <f>B25-F$6*I25*(F$5-H25)</f>
        <v>158699989.73072869</v>
      </c>
      <c r="M25" s="18">
        <f>C25-F$6*J25*(F$5-H25)</f>
        <v>158699989.73072869</v>
      </c>
      <c r="N25" s="18">
        <f>D25-(F$6*K25*(F$5-H25))+((1-F$6)*H25)</f>
        <v>13.713200467689235</v>
      </c>
      <c r="O25" s="1">
        <f>P$5*L25*N25</f>
        <v>1.6628092706278312</v>
      </c>
      <c r="P25" s="1">
        <f>P$6*M25*N25</f>
        <v>1.6628092706278312</v>
      </c>
      <c r="Q25" s="1">
        <f t="shared" si="17"/>
        <v>-1.6628092706278312</v>
      </c>
      <c r="R25" s="1">
        <f t="shared" si="18"/>
        <v>-1.6628092706278312</v>
      </c>
      <c r="S25" s="1">
        <f t="shared" si="19"/>
        <v>3.3256185412556625</v>
      </c>
      <c r="T25">
        <f>IF(A25&lt;D$4,F$4,0)</f>
        <v>0</v>
      </c>
      <c r="U25" s="5">
        <f t="shared" si="20"/>
        <v>1.3218031745991339</v>
      </c>
      <c r="V25" s="5">
        <f>L$6*SUM(U18:U24)</f>
        <v>0.49776995153021347</v>
      </c>
      <c r="W25" s="1">
        <f>H$5+((H$6-H$5)*(LOG(V25+J$5)-LOG(J$5))/(LOG(J$6)-LOG(J$5)))</f>
        <v>4.0008041128236898E-3</v>
      </c>
      <c r="X25" s="1">
        <f t="shared" si="21"/>
        <v>1.4360956670365459E-3</v>
      </c>
      <c r="Y25" s="1">
        <f t="shared" si="22"/>
        <v>0.35751566166431087</v>
      </c>
    </row>
    <row r="26" spans="1:25" x14ac:dyDescent="0.2">
      <c r="A26">
        <v>17</v>
      </c>
      <c r="B26" s="1">
        <f t="shared" si="7"/>
        <v>163599987.85621592</v>
      </c>
      <c r="C26" s="1">
        <f t="shared" si="8"/>
        <v>163599987.85621592</v>
      </c>
      <c r="D26" s="5">
        <f t="shared" si="9"/>
        <v>15.933778332271183</v>
      </c>
      <c r="E26" s="1">
        <f t="shared" si="10"/>
        <v>6.8253420807149094</v>
      </c>
      <c r="F26" s="1">
        <f t="shared" si="11"/>
        <v>3.5397758586623728E-3</v>
      </c>
      <c r="G26" s="1">
        <f t="shared" si="12"/>
        <v>0.88125137228632666</v>
      </c>
      <c r="H26" s="1">
        <f t="shared" si="13"/>
        <v>0</v>
      </c>
      <c r="I26" s="1">
        <f t="shared" si="14"/>
        <v>0.4999999756513161</v>
      </c>
      <c r="J26" s="1">
        <f t="shared" si="15"/>
        <v>0.4999999756513161</v>
      </c>
      <c r="K26" s="18">
        <f t="shared" si="16"/>
        <v>4.8697367784470528E-8</v>
      </c>
      <c r="L26" s="18">
        <f>B26-F$6*I26*(F$5-H26)</f>
        <v>158699988.09483302</v>
      </c>
      <c r="M26" s="18">
        <f>C26-F$6*J26*(F$5-H26)</f>
        <v>158699988.09483302</v>
      </c>
      <c r="N26" s="18">
        <f>D26-(F$6*K26*(F$5-H26))+((1-F$6)*H26)</f>
        <v>15.456544127983372</v>
      </c>
      <c r="O26" s="1">
        <f>P$5*L26*N26</f>
        <v>1.8742003125750475</v>
      </c>
      <c r="P26" s="1">
        <f>P$6*M26*N26</f>
        <v>1.8742003125750475</v>
      </c>
      <c r="Q26" s="1">
        <f t="shared" si="17"/>
        <v>-1.8742003125750475</v>
      </c>
      <c r="R26" s="1">
        <f t="shared" si="18"/>
        <v>-1.8742003125750475</v>
      </c>
      <c r="S26" s="1">
        <f t="shared" si="19"/>
        <v>3.748400625150095</v>
      </c>
      <c r="T26">
        <f>IF(A26&lt;D$4,F$4,0)</f>
        <v>0</v>
      </c>
      <c r="U26" s="5">
        <f t="shared" si="20"/>
        <v>1.528447631535881</v>
      </c>
      <c r="V26" s="5">
        <f>L$6*SUM(U19:U25)</f>
        <v>0.59405509325699224</v>
      </c>
      <c r="W26" s="1">
        <f>H$5+((H$6-H$5)*(LOG(V26+J$5)-LOG(J$5))/(LOG(J$6)-LOG(J$5)))</f>
        <v>4.0009596501705139E-3</v>
      </c>
      <c r="X26" s="1">
        <f t="shared" si="21"/>
        <v>1.7740042910795069E-3</v>
      </c>
      <c r="Y26" s="1">
        <f t="shared" si="22"/>
        <v>0.44162069252969494</v>
      </c>
    </row>
    <row r="27" spans="1:25" x14ac:dyDescent="0.2">
      <c r="A27">
        <v>18</v>
      </c>
      <c r="B27" s="1">
        <f t="shared" si="7"/>
        <v>163599985.98201561</v>
      </c>
      <c r="C27" s="1">
        <f t="shared" si="8"/>
        <v>163599985.98201561</v>
      </c>
      <c r="D27" s="5">
        <f t="shared" si="9"/>
        <v>17.923012359859829</v>
      </c>
      <c r="E27" s="1">
        <f t="shared" si="10"/>
        <v>8.3537897122507907</v>
      </c>
      <c r="F27" s="1">
        <f t="shared" si="11"/>
        <v>5.3137801497418792E-3</v>
      </c>
      <c r="G27" s="1">
        <f t="shared" si="12"/>
        <v>1.3228720648160217</v>
      </c>
      <c r="H27" s="1">
        <f t="shared" si="13"/>
        <v>0</v>
      </c>
      <c r="I27" s="1">
        <f t="shared" si="14"/>
        <v>0.49999997261153278</v>
      </c>
      <c r="J27" s="1">
        <f t="shared" si="15"/>
        <v>0.49999997261153278</v>
      </c>
      <c r="K27" s="18">
        <f t="shared" si="16"/>
        <v>5.4776934333180251E-8</v>
      </c>
      <c r="L27" s="18">
        <f>B27-F$6*I27*(F$5-H27)</f>
        <v>158699986.2504226</v>
      </c>
      <c r="M27" s="18">
        <f>C27-F$6*J27*(F$5-H27)</f>
        <v>158699986.2504226</v>
      </c>
      <c r="N27" s="18">
        <f>D27-(F$6*K27*(F$5-H27))+((1-F$6)*H27)</f>
        <v>17.386198403394662</v>
      </c>
      <c r="O27" s="1">
        <f>P$5*L27*N27</f>
        <v>2.1081826463675521</v>
      </c>
      <c r="P27" s="1">
        <f>P$6*M27*N27</f>
        <v>2.1081826463675521</v>
      </c>
      <c r="Q27" s="1">
        <f t="shared" si="17"/>
        <v>-2.1081826463675521</v>
      </c>
      <c r="R27" s="1">
        <f t="shared" si="18"/>
        <v>-2.1081826463675521</v>
      </c>
      <c r="S27" s="1">
        <f t="shared" si="19"/>
        <v>4.2163652927351043</v>
      </c>
      <c r="T27">
        <f>IF(A27&lt;D$4,F$4,0)</f>
        <v>0</v>
      </c>
      <c r="U27" s="5">
        <f t="shared" si="20"/>
        <v>1.7591665975614486</v>
      </c>
      <c r="V27" s="5">
        <f>L$6*SUM(U20:U26)</f>
        <v>0.70256038672850285</v>
      </c>
      <c r="W27" s="1">
        <f>H$5+((H$6-H$5)*(LOG(V27+J$5)-LOG(J$5))/(LOG(J$6)-LOG(J$5)))</f>
        <v>4.001134925943734E-3</v>
      </c>
      <c r="X27" s="1">
        <f t="shared" si="21"/>
        <v>2.1914325181173998E-3</v>
      </c>
      <c r="Y27" s="1">
        <f t="shared" si="22"/>
        <v>0.54551129650207786</v>
      </c>
    </row>
    <row r="28" spans="1:25" x14ac:dyDescent="0.2">
      <c r="A28">
        <v>19</v>
      </c>
      <c r="B28" s="1">
        <f t="shared" si="7"/>
        <v>163599983.87383297</v>
      </c>
      <c r="C28" s="1">
        <f t="shared" si="8"/>
        <v>163599983.87383297</v>
      </c>
      <c r="D28" s="5">
        <f t="shared" si="9"/>
        <v>20.125526694151961</v>
      </c>
      <c r="E28" s="1">
        <f t="shared" si="10"/>
        <v>10.112956309812239</v>
      </c>
      <c r="F28" s="1">
        <f t="shared" si="11"/>
        <v>7.505212667859279E-3</v>
      </c>
      <c r="G28" s="1">
        <f t="shared" si="12"/>
        <v>1.8683833613180996</v>
      </c>
      <c r="H28" s="1">
        <f t="shared" si="13"/>
        <v>0</v>
      </c>
      <c r="I28" s="1">
        <f t="shared" si="14"/>
        <v>0.49999996924583218</v>
      </c>
      <c r="J28" s="1">
        <f t="shared" si="15"/>
        <v>0.49999996924583218</v>
      </c>
      <c r="K28" s="18">
        <f t="shared" si="16"/>
        <v>6.1508335696979534E-8</v>
      </c>
      <c r="L28" s="18">
        <f>B28-F$6*I28*(F$5-H28)</f>
        <v>158699984.17522383</v>
      </c>
      <c r="M28" s="18">
        <f>C28-F$6*J28*(F$5-H28)</f>
        <v>158699984.17522383</v>
      </c>
      <c r="N28" s="18">
        <f>D28-(F$6*K28*(F$5-H28))+((1-F$6)*H28)</f>
        <v>19.52274500432156</v>
      </c>
      <c r="O28" s="1">
        <f>P$5*L28*N28</f>
        <v>2.3672519279055333</v>
      </c>
      <c r="P28" s="1">
        <f>P$6*M28*N28</f>
        <v>2.3672519279055333</v>
      </c>
      <c r="Q28" s="1">
        <f t="shared" si="17"/>
        <v>-2.3672519279055333</v>
      </c>
      <c r="R28" s="1">
        <f t="shared" si="18"/>
        <v>-2.3672519279055333</v>
      </c>
      <c r="S28" s="1">
        <f t="shared" si="19"/>
        <v>4.7345038558110666</v>
      </c>
      <c r="T28">
        <f>IF(A28&lt;D$4,F$4,0)</f>
        <v>0</v>
      </c>
      <c r="U28" s="5">
        <f t="shared" si="20"/>
        <v>2.0138509584429722</v>
      </c>
      <c r="V28" s="5">
        <f>L$6*SUM(U21:U27)</f>
        <v>0.82370677358262823</v>
      </c>
      <c r="W28" s="1">
        <f>H$5+((H$6-H$5)*(LOG(V28+J$5)-LOG(J$5))/(LOG(J$6)-LOG(J$5)))</f>
        <v>4.001330619463817E-3</v>
      </c>
      <c r="X28" s="1">
        <f t="shared" si="21"/>
        <v>2.7070965944247594E-3</v>
      </c>
      <c r="Y28" s="1">
        <f t="shared" si="22"/>
        <v>0.67384199466450079</v>
      </c>
    </row>
    <row r="29" spans="1:25" x14ac:dyDescent="0.2">
      <c r="A29">
        <v>20</v>
      </c>
      <c r="B29" s="1">
        <f t="shared" si="7"/>
        <v>163599981.50658104</v>
      </c>
      <c r="C29" s="1">
        <f t="shared" si="8"/>
        <v>163599981.50658104</v>
      </c>
      <c r="D29" s="5">
        <f t="shared" si="9"/>
        <v>22.569022618286301</v>
      </c>
      <c r="E29" s="1">
        <f t="shared" si="10"/>
        <v>12.126807268255211</v>
      </c>
      <c r="F29" s="1">
        <f t="shared" si="11"/>
        <v>1.0212309262284038E-2</v>
      </c>
      <c r="G29" s="1">
        <f t="shared" si="12"/>
        <v>2.5422253559826005</v>
      </c>
      <c r="H29" s="1">
        <f t="shared" si="13"/>
        <v>0</v>
      </c>
      <c r="I29" s="1">
        <f t="shared" si="14"/>
        <v>0.49999996551188325</v>
      </c>
      <c r="J29" s="1">
        <f t="shared" si="15"/>
        <v>0.49999996551188325</v>
      </c>
      <c r="K29" s="18">
        <f t="shared" si="16"/>
        <v>6.8976233535369497E-8</v>
      </c>
      <c r="L29" s="18">
        <f>B29-F$6*I29*(F$5-H29)</f>
        <v>158699981.84456459</v>
      </c>
      <c r="M29" s="18">
        <f>C29-F$6*J29*(F$5-H29)</f>
        <v>158699981.84456459</v>
      </c>
      <c r="N29" s="18">
        <f>D29-(F$6*K29*(F$5-H29))+((1-F$6)*H29)</f>
        <v>21.893055529639678</v>
      </c>
      <c r="O29" s="1">
        <f>P$5*L29*N29</f>
        <v>2.6546664999051508</v>
      </c>
      <c r="P29" s="1">
        <f>P$6*M29*N29</f>
        <v>2.6546664999051508</v>
      </c>
      <c r="Q29" s="1">
        <f t="shared" si="17"/>
        <v>-2.6546664999051508</v>
      </c>
      <c r="R29" s="1">
        <f t="shared" si="18"/>
        <v>-2.6546664999051508</v>
      </c>
      <c r="S29" s="1">
        <f t="shared" si="19"/>
        <v>5.3093329998103016</v>
      </c>
      <c r="T29">
        <f>IF(A29&lt;D$4,F$4,0)</f>
        <v>0</v>
      </c>
      <c r="U29" s="5">
        <f t="shared" si="20"/>
        <v>2.2910079316767269</v>
      </c>
      <c r="V29" s="5">
        <f>L$6*SUM(U22:U28)</f>
        <v>0.95743696030103276</v>
      </c>
      <c r="W29" s="1">
        <f>H$5+((H$6-H$5)*(LOG(V29+J$5)-LOG(J$5))/(LOG(J$6)-LOG(J$5)))</f>
        <v>4.0015466374415847E-3</v>
      </c>
      <c r="X29" s="1">
        <f t="shared" si="21"/>
        <v>3.3441181100955066E-3</v>
      </c>
      <c r="Y29" s="1">
        <f t="shared" si="22"/>
        <v>0.83236227571406607</v>
      </c>
    </row>
    <row r="30" spans="1:25" x14ac:dyDescent="0.2">
      <c r="A30">
        <v>21</v>
      </c>
      <c r="B30" s="1">
        <f t="shared" si="7"/>
        <v>163599978.85191453</v>
      </c>
      <c r="C30" s="1">
        <f t="shared" si="8"/>
        <v>163599978.85191453</v>
      </c>
      <c r="D30" s="5">
        <f t="shared" si="9"/>
        <v>25.278220401225919</v>
      </c>
      <c r="E30" s="1">
        <f t="shared" si="10"/>
        <v>14.417815199931939</v>
      </c>
      <c r="F30" s="1">
        <f t="shared" si="11"/>
        <v>1.3556427372379543E-2</v>
      </c>
      <c r="G30" s="1">
        <f t="shared" si="12"/>
        <v>3.3745876316966665</v>
      </c>
      <c r="H30" s="1">
        <f t="shared" si="13"/>
        <v>0</v>
      </c>
      <c r="I30" s="1">
        <f t="shared" si="14"/>
        <v>0.49999996137191055</v>
      </c>
      <c r="J30" s="1">
        <f t="shared" si="15"/>
        <v>0.49999996137191055</v>
      </c>
      <c r="K30" s="18">
        <f t="shared" si="16"/>
        <v>7.7256178838532241E-8</v>
      </c>
      <c r="L30" s="18">
        <f>B30-F$6*I30*(F$5-H30)</f>
        <v>158699979.23046979</v>
      </c>
      <c r="M30" s="18">
        <f>C30-F$6*J30*(F$5-H30)</f>
        <v>158699979.23046979</v>
      </c>
      <c r="N30" s="18">
        <f>D30-(F$6*K30*(F$5-H30))+((1-F$6)*H30)</f>
        <v>24.521109848608305</v>
      </c>
      <c r="O30" s="1">
        <f>P$5*L30*N30</f>
        <v>2.9733340645493631</v>
      </c>
      <c r="P30" s="1">
        <f>P$6*M30*N30</f>
        <v>2.9733340645493631</v>
      </c>
      <c r="Q30" s="1">
        <f t="shared" si="17"/>
        <v>-2.9733340645493631</v>
      </c>
      <c r="R30" s="1">
        <f t="shared" si="18"/>
        <v>-2.9733340645493631</v>
      </c>
      <c r="S30" s="1">
        <f t="shared" si="19"/>
        <v>5.9466681290987262</v>
      </c>
      <c r="T30">
        <f>IF(A30&lt;D$4,F$4,0)</f>
        <v>0</v>
      </c>
      <c r="U30" s="5">
        <f t="shared" si="20"/>
        <v>2.6001352168706817</v>
      </c>
      <c r="V30" s="5">
        <f>L$6*SUM(U23:U29)</f>
        <v>1.1029671140862893</v>
      </c>
      <c r="W30" s="1">
        <f>H$5+((H$6-H$5)*(LOG(V30+J$5)-LOG(J$5))/(LOG(J$6)-LOG(J$5)))</f>
        <v>4.0017817129423608E-3</v>
      </c>
      <c r="X30" s="1">
        <f t="shared" si="21"/>
        <v>3.9095938201308541E-3</v>
      </c>
      <c r="Y30" s="1">
        <f t="shared" si="22"/>
        <v>0.97305369417897269</v>
      </c>
    </row>
    <row r="31" spans="1:25" x14ac:dyDescent="0.2">
      <c r="A31">
        <v>22</v>
      </c>
      <c r="B31" s="1">
        <f t="shared" si="7"/>
        <v>163599975.87858045</v>
      </c>
      <c r="C31" s="1">
        <f t="shared" si="8"/>
        <v>163599975.87858045</v>
      </c>
      <c r="D31" s="5">
        <f t="shared" si="9"/>
        <v>28.280889443860953</v>
      </c>
      <c r="E31" s="1">
        <f t="shared" si="10"/>
        <v>17.01795041680262</v>
      </c>
      <c r="F31" s="1">
        <f t="shared" si="11"/>
        <v>1.7466021192510398E-2</v>
      </c>
      <c r="G31" s="1">
        <f t="shared" si="12"/>
        <v>4.3476413258756388</v>
      </c>
      <c r="H31" s="1">
        <f t="shared" si="13"/>
        <v>0</v>
      </c>
      <c r="I31" s="1">
        <f t="shared" si="14"/>
        <v>0.49999995678347925</v>
      </c>
      <c r="J31" s="1">
        <f t="shared" si="15"/>
        <v>0.49999995678347925</v>
      </c>
      <c r="K31" s="18">
        <f t="shared" si="16"/>
        <v>8.6433041470760921E-8</v>
      </c>
      <c r="L31" s="18">
        <f>B31-F$6*I31*(F$5-H31)</f>
        <v>158699976.30210236</v>
      </c>
      <c r="M31" s="18">
        <f>C31-F$6*J31*(F$5-H31)</f>
        <v>158699976.30210236</v>
      </c>
      <c r="N31" s="18">
        <f>D31-(F$6*K31*(F$5-H31))+((1-F$6)*H31)</f>
        <v>27.433845637447497</v>
      </c>
      <c r="O31" s="1">
        <f>P$5*L31*N31</f>
        <v>3.3265209753502845</v>
      </c>
      <c r="P31" s="1">
        <f>P$6*M31*N31</f>
        <v>3.3265209753502845</v>
      </c>
      <c r="Q31" s="1">
        <f t="shared" si="17"/>
        <v>-3.3265209753502845</v>
      </c>
      <c r="R31" s="1">
        <f t="shared" si="18"/>
        <v>-3.3265209753502845</v>
      </c>
      <c r="S31" s="1">
        <f t="shared" si="19"/>
        <v>6.6530419507005689</v>
      </c>
      <c r="T31">
        <f>IF(A31&lt;D$4,F$4,0)</f>
        <v>0</v>
      </c>
      <c r="U31" s="5">
        <f t="shared" si="20"/>
        <v>2.9439990864636907</v>
      </c>
      <c r="V31" s="5">
        <f>L$6*SUM(U24:U30)</f>
        <v>1.2652843069734472</v>
      </c>
      <c r="W31" s="1">
        <f>H$5+((H$6-H$5)*(LOG(V31+J$5)-LOG(J$5))/(LOG(J$6)-LOG(J$5)))</f>
        <v>4.0020439005863384E-3</v>
      </c>
      <c r="X31" s="1">
        <f t="shared" si="21"/>
        <v>4.5560530771215496E-3</v>
      </c>
      <c r="Y31" s="1">
        <f t="shared" si="22"/>
        <v>1.133875505970505</v>
      </c>
    </row>
    <row r="32" spans="1:25" x14ac:dyDescent="0.2">
      <c r="A32">
        <v>23</v>
      </c>
      <c r="B32" s="1">
        <f t="shared" si="7"/>
        <v>163599972.55205947</v>
      </c>
      <c r="C32" s="1">
        <f t="shared" si="8"/>
        <v>163599972.55205947</v>
      </c>
      <c r="D32" s="5">
        <f t="shared" si="9"/>
        <v>31.608312853305865</v>
      </c>
      <c r="E32" s="1">
        <f t="shared" si="10"/>
        <v>19.961949503266311</v>
      </c>
      <c r="F32" s="1">
        <f t="shared" si="11"/>
        <v>2.2022074269631948E-2</v>
      </c>
      <c r="G32" s="1">
        <f t="shared" si="12"/>
        <v>5.481516831846144</v>
      </c>
      <c r="H32" s="1">
        <f t="shared" si="13"/>
        <v>0</v>
      </c>
      <c r="I32" s="1">
        <f t="shared" si="14"/>
        <v>0.49999995169878503</v>
      </c>
      <c r="J32" s="1">
        <f t="shared" si="15"/>
        <v>0.49999995169878503</v>
      </c>
      <c r="K32" s="18">
        <f t="shared" si="16"/>
        <v>9.6602430021214991E-8</v>
      </c>
      <c r="L32" s="18">
        <f>B32-F$6*I32*(F$5-H32)</f>
        <v>158699973.02541137</v>
      </c>
      <c r="M32" s="18">
        <f>C32-F$6*J32*(F$5-H32)</f>
        <v>158699973.02541137</v>
      </c>
      <c r="N32" s="18">
        <f>D32-(F$6*K32*(F$5-H32))+((1-F$6)*H32)</f>
        <v>30.661609039097957</v>
      </c>
      <c r="O32" s="1">
        <f>P$5*L32*N32</f>
        <v>3.7179068821978571</v>
      </c>
      <c r="P32" s="1">
        <f>P$6*M32*N32</f>
        <v>3.7179068821978571</v>
      </c>
      <c r="Q32" s="1">
        <f t="shared" si="17"/>
        <v>-3.7179068821978571</v>
      </c>
      <c r="R32" s="1">
        <f t="shared" si="18"/>
        <v>-3.7179068821978571</v>
      </c>
      <c r="S32" s="1">
        <f t="shared" si="19"/>
        <v>7.4358137643957143</v>
      </c>
      <c r="T32">
        <f>IF(A32&lt;D$4,F$4,0)</f>
        <v>0</v>
      </c>
      <c r="U32" s="5">
        <f t="shared" si="20"/>
        <v>3.3256185412556625</v>
      </c>
      <c r="V32" s="5">
        <f>L$6*SUM(U25:U31)</f>
        <v>1.4458410597150537</v>
      </c>
      <c r="W32" s="1">
        <f>H$5+((H$6-H$5)*(LOG(V32+J$5)-LOG(J$5))/(LOG(J$6)-LOG(J$5)))</f>
        <v>4.0023355452192943E-3</v>
      </c>
      <c r="X32" s="1">
        <f t="shared" si="21"/>
        <v>5.2902998294818183E-3</v>
      </c>
      <c r="Y32" s="1">
        <f t="shared" si="22"/>
        <v>1.316512874769652</v>
      </c>
    </row>
    <row r="33" spans="1:25" x14ac:dyDescent="0.2">
      <c r="A33">
        <v>24</v>
      </c>
      <c r="B33" s="1">
        <f t="shared" si="7"/>
        <v>163599968.83415258</v>
      </c>
      <c r="C33" s="1">
        <f t="shared" si="8"/>
        <v>163599968.83415258</v>
      </c>
      <c r="D33" s="5">
        <f t="shared" si="9"/>
        <v>35.295725992551482</v>
      </c>
      <c r="E33" s="1">
        <f t="shared" si="10"/>
        <v>23.287568044521972</v>
      </c>
      <c r="F33" s="1">
        <f t="shared" si="11"/>
        <v>2.7312374099113766E-2</v>
      </c>
      <c r="G33" s="1">
        <f t="shared" si="12"/>
        <v>6.7980297066157958</v>
      </c>
      <c r="H33" s="1">
        <f t="shared" si="13"/>
        <v>0</v>
      </c>
      <c r="I33" s="1">
        <f t="shared" si="14"/>
        <v>0.4999999460639839</v>
      </c>
      <c r="J33" s="1">
        <f t="shared" si="15"/>
        <v>0.4999999460639839</v>
      </c>
      <c r="K33" s="18">
        <f t="shared" si="16"/>
        <v>1.0787203211789847E-7</v>
      </c>
      <c r="L33" s="18">
        <f>B33-F$6*I33*(F$5-H33)</f>
        <v>158699969.36272553</v>
      </c>
      <c r="M33" s="18">
        <f>C33-F$6*J33*(F$5-H33)</f>
        <v>158699969.36272553</v>
      </c>
      <c r="N33" s="18">
        <f>D33-(F$6*K33*(F$5-H33))+((1-F$6)*H33)</f>
        <v>34.23858007779608</v>
      </c>
      <c r="O33" s="1">
        <f>P$5*L33*N33</f>
        <v>4.1516363152272788</v>
      </c>
      <c r="P33" s="1">
        <f>P$6*M33*N33</f>
        <v>4.1516363152272788</v>
      </c>
      <c r="Q33" s="1">
        <f t="shared" si="17"/>
        <v>-4.1516363152272788</v>
      </c>
      <c r="R33" s="1">
        <f t="shared" si="18"/>
        <v>-4.1516363152272788</v>
      </c>
      <c r="S33" s="1">
        <f t="shared" si="19"/>
        <v>8.3032726304545577</v>
      </c>
      <c r="T33">
        <f>IF(A33&lt;D$4,F$4,0)</f>
        <v>0</v>
      </c>
      <c r="U33" s="5">
        <f t="shared" si="20"/>
        <v>3.748400625150095</v>
      </c>
      <c r="V33" s="5">
        <f>L$6*SUM(U26:U32)</f>
        <v>1.6462225963807064</v>
      </c>
      <c r="W33" s="1">
        <f>H$5+((H$6-H$5)*(LOG(V33+J$5)-LOG(J$5))/(LOG(J$6)-LOG(J$5)))</f>
        <v>4.002659205707664E-3</v>
      </c>
      <c r="X33" s="1">
        <f t="shared" si="21"/>
        <v>6.1178549828091698E-3</v>
      </c>
      <c r="Y33" s="1">
        <f t="shared" si="22"/>
        <v>1.5223297765530719</v>
      </c>
    </row>
    <row r="34" spans="1:25" x14ac:dyDescent="0.2">
      <c r="A34">
        <v>25</v>
      </c>
      <c r="B34" s="1">
        <f t="shared" si="7"/>
        <v>163599964.68251628</v>
      </c>
      <c r="C34" s="1">
        <f t="shared" si="8"/>
        <v>163599964.68251628</v>
      </c>
      <c r="D34" s="5">
        <f t="shared" si="9"/>
        <v>39.382633330270934</v>
      </c>
      <c r="E34" s="1">
        <f t="shared" si="10"/>
        <v>27.035968669672066</v>
      </c>
      <c r="F34" s="1">
        <f t="shared" si="11"/>
        <v>3.3430229081922933E-2</v>
      </c>
      <c r="G34" s="1">
        <f t="shared" si="12"/>
        <v>8.3203594831688683</v>
      </c>
      <c r="H34" s="1">
        <f t="shared" si="13"/>
        <v>0</v>
      </c>
      <c r="I34" s="1">
        <f t="shared" si="14"/>
        <v>0.49999993981870861</v>
      </c>
      <c r="J34" s="1">
        <f t="shared" si="15"/>
        <v>0.49999993981870861</v>
      </c>
      <c r="K34" s="18">
        <f t="shared" si="16"/>
        <v>1.2036258279915216E-7</v>
      </c>
      <c r="L34" s="18">
        <f>B34-F$6*I34*(F$5-H34)</f>
        <v>158699965.27229294</v>
      </c>
      <c r="M34" s="18">
        <f>C34-F$6*J34*(F$5-H34)</f>
        <v>158699965.27229294</v>
      </c>
      <c r="N34" s="18">
        <f>D34-(F$6*K34*(F$5-H34))+((1-F$6)*H34)</f>
        <v>38.203080018839245</v>
      </c>
      <c r="O34" s="1">
        <f>P$5*L34*N34</f>
        <v>4.6323559537625432</v>
      </c>
      <c r="P34" s="1">
        <f>P$6*M34*N34</f>
        <v>4.6323559537625432</v>
      </c>
      <c r="Q34" s="1">
        <f t="shared" si="17"/>
        <v>-4.6323559537625432</v>
      </c>
      <c r="R34" s="1">
        <f t="shared" si="18"/>
        <v>-4.6323559537625432</v>
      </c>
      <c r="S34" s="1">
        <f t="shared" si="19"/>
        <v>9.2647119075250863</v>
      </c>
      <c r="T34">
        <f>IF(A34&lt;D$4,F$4,0)</f>
        <v>0</v>
      </c>
      <c r="U34" s="5">
        <f t="shared" si="20"/>
        <v>4.2163652927351043</v>
      </c>
      <c r="V34" s="5">
        <f>L$6*SUM(U27:U33)</f>
        <v>1.868217895742128</v>
      </c>
      <c r="W34" s="1">
        <f>H$5+((H$6-H$5)*(LOG(V34+J$5)-LOG(J$5))/(LOG(J$6)-LOG(J$5)))</f>
        <v>4.0030177696305982E-3</v>
      </c>
      <c r="X34" s="1">
        <f t="shared" si="21"/>
        <v>7.0419751497790778E-3</v>
      </c>
      <c r="Y34" s="1">
        <f t="shared" si="22"/>
        <v>1.7521246224116693</v>
      </c>
    </row>
    <row r="35" spans="1:25" x14ac:dyDescent="0.2">
      <c r="A35">
        <v>26</v>
      </c>
      <c r="B35" s="1">
        <f t="shared" si="7"/>
        <v>163599960.05016032</v>
      </c>
      <c r="C35" s="1">
        <f t="shared" si="8"/>
        <v>163599960.05016032</v>
      </c>
      <c r="D35" s="5">
        <f t="shared" si="9"/>
        <v>43.912841381984947</v>
      </c>
      <c r="E35" s="1">
        <f t="shared" si="10"/>
        <v>31.252333962407171</v>
      </c>
      <c r="F35" s="1">
        <f t="shared" si="11"/>
        <v>4.0472204231702009E-2</v>
      </c>
      <c r="G35" s="1">
        <f t="shared" si="12"/>
        <v>10.072484105580537</v>
      </c>
      <c r="H35" s="1">
        <f t="shared" si="13"/>
        <v>0</v>
      </c>
      <c r="I35" s="1">
        <f t="shared" si="14"/>
        <v>0.49999993289601741</v>
      </c>
      <c r="J35" s="1">
        <f t="shared" si="15"/>
        <v>0.49999993289601741</v>
      </c>
      <c r="K35" s="18">
        <f t="shared" si="16"/>
        <v>1.3420796519469818E-7</v>
      </c>
      <c r="L35" s="18">
        <f>B35-F$6*I35*(F$5-H35)</f>
        <v>158699960.70777935</v>
      </c>
      <c r="M35" s="18">
        <f>C35-F$6*J35*(F$5-H35)</f>
        <v>158699960.70777935</v>
      </c>
      <c r="N35" s="18">
        <f>D35-(F$6*K35*(F$5-H35))+((1-F$6)*H35)</f>
        <v>42.597603323076903</v>
      </c>
      <c r="O35" s="1">
        <f>P$5*L35*N35</f>
        <v>5.1652185006249045</v>
      </c>
      <c r="P35" s="1">
        <f>P$6*M35*N35</f>
        <v>5.1652185006249045</v>
      </c>
      <c r="Q35" s="1">
        <f t="shared" si="17"/>
        <v>-5.1652185006249045</v>
      </c>
      <c r="R35" s="1">
        <f t="shared" si="18"/>
        <v>-5.1652185006249045</v>
      </c>
      <c r="S35" s="1">
        <f t="shared" si="19"/>
        <v>10.330437001249809</v>
      </c>
      <c r="T35">
        <f>IF(A35&lt;D$4,F$4,0)</f>
        <v>0</v>
      </c>
      <c r="U35" s="5">
        <f t="shared" si="20"/>
        <v>4.7345038558110666</v>
      </c>
      <c r="V35" s="5">
        <f>L$6*SUM(U28:U34)</f>
        <v>2.1139377652594935</v>
      </c>
      <c r="W35" s="1">
        <f>H$5+((H$6-H$5)*(LOG(V35+J$5)-LOG(J$5))/(LOG(J$6)-LOG(J$5)))</f>
        <v>4.0034146438913754E-3</v>
      </c>
      <c r="X35" s="1">
        <f t="shared" si="21"/>
        <v>8.0622804176452775E-3</v>
      </c>
      <c r="Y35" s="1">
        <f t="shared" si="22"/>
        <v>2.0057886780253269</v>
      </c>
    </row>
    <row r="36" spans="1:25" x14ac:dyDescent="0.2">
      <c r="A36">
        <v>27</v>
      </c>
      <c r="B36" s="1">
        <f t="shared" si="7"/>
        <v>163599954.88494182</v>
      </c>
      <c r="C36" s="1">
        <f t="shared" si="8"/>
        <v>163599954.88494182</v>
      </c>
      <c r="D36" s="5">
        <f t="shared" si="9"/>
        <v>48.933945383424451</v>
      </c>
      <c r="E36" s="1">
        <f t="shared" si="10"/>
        <v>35.986837818218234</v>
      </c>
      <c r="F36" s="1">
        <f t="shared" si="11"/>
        <v>4.8534484649347287E-2</v>
      </c>
      <c r="G36" s="1">
        <f t="shared" si="12"/>
        <v>12.078272783605865</v>
      </c>
      <c r="H36" s="1">
        <f t="shared" si="13"/>
        <v>0</v>
      </c>
      <c r="I36" s="1">
        <f t="shared" si="14"/>
        <v>0.49999992522317921</v>
      </c>
      <c r="J36" s="1">
        <f t="shared" si="15"/>
        <v>0.49999992522317921</v>
      </c>
      <c r="K36" s="18">
        <f t="shared" si="16"/>
        <v>1.4955364168526044E-7</v>
      </c>
      <c r="L36" s="18">
        <f>B36-F$6*I36*(F$5-H36)</f>
        <v>158699955.61775467</v>
      </c>
      <c r="M36" s="18">
        <f>C36-F$6*J36*(F$5-H36)</f>
        <v>158699955.61775467</v>
      </c>
      <c r="N36" s="18">
        <f>D36-(F$6*K36*(F$5-H36))+((1-F$6)*H36)</f>
        <v>47.468319694908899</v>
      </c>
      <c r="O36" s="1">
        <f>P$5*L36*N36</f>
        <v>5.7558223019800066</v>
      </c>
      <c r="P36" s="1">
        <f>P$6*M36*N36</f>
        <v>5.7558223019800066</v>
      </c>
      <c r="Q36" s="1">
        <f t="shared" si="17"/>
        <v>-5.7558223019800066</v>
      </c>
      <c r="R36" s="1">
        <f t="shared" si="18"/>
        <v>-5.7558223019800066</v>
      </c>
      <c r="S36" s="1">
        <f t="shared" si="19"/>
        <v>11.511644603960013</v>
      </c>
      <c r="T36">
        <f>IF(A36&lt;D$4,F$4,0)</f>
        <v>0</v>
      </c>
      <c r="U36" s="5">
        <f t="shared" si="20"/>
        <v>5.3093329998103016</v>
      </c>
      <c r="V36" s="5">
        <f>L$6*SUM(U29:U35)</f>
        <v>2.3860030549963027</v>
      </c>
      <c r="W36" s="1">
        <f>H$5+((H$6-H$5)*(LOG(V36+J$5)-LOG(J$5))/(LOG(J$6)-LOG(J$5)))</f>
        <v>4.0038540585637999E-3</v>
      </c>
      <c r="X36" s="1">
        <f t="shared" si="21"/>
        <v>9.1728614054457196E-3</v>
      </c>
      <c r="Y36" s="1">
        <f t="shared" si="22"/>
        <v>2.2818350702712809</v>
      </c>
    </row>
    <row r="37" spans="1:25" x14ac:dyDescent="0.2">
      <c r="A37">
        <v>28</v>
      </c>
      <c r="B37" s="1">
        <f t="shared" si="7"/>
        <v>163599949.12911952</v>
      </c>
      <c r="C37" s="1">
        <f t="shared" si="8"/>
        <v>163599949.12911952</v>
      </c>
      <c r="D37" s="5">
        <f t="shared" si="9"/>
        <v>54.49892185828574</v>
      </c>
      <c r="E37" s="1">
        <f t="shared" si="10"/>
        <v>41.296170818028536</v>
      </c>
      <c r="F37" s="1">
        <f t="shared" si="11"/>
        <v>5.770734605479301E-2</v>
      </c>
      <c r="G37" s="1">
        <f t="shared" si="12"/>
        <v>14.360107853877146</v>
      </c>
      <c r="H37" s="1">
        <f t="shared" si="13"/>
        <v>0</v>
      </c>
      <c r="I37" s="1">
        <f t="shared" si="14"/>
        <v>0.49999991671923938</v>
      </c>
      <c r="J37" s="1">
        <f t="shared" si="15"/>
        <v>0.49999991671923938</v>
      </c>
      <c r="K37" s="18">
        <f t="shared" si="16"/>
        <v>1.6656152117091956E-7</v>
      </c>
      <c r="L37" s="18">
        <f>B37-F$6*I37*(F$5-H37)</f>
        <v>158699949.94527096</v>
      </c>
      <c r="M37" s="18">
        <f>C37-F$6*J37*(F$5-H37)</f>
        <v>158699949.94527096</v>
      </c>
      <c r="N37" s="18">
        <f>D37-(F$6*K37*(F$5-H37))+((1-F$6)*H37)</f>
        <v>52.866618950810732</v>
      </c>
      <c r="O37" s="1">
        <f>P$5*L37*N37</f>
        <v>6.4103986715077754</v>
      </c>
      <c r="P37" s="1">
        <f>P$6*M37*N37</f>
        <v>6.4103986715077754</v>
      </c>
      <c r="Q37" s="1">
        <f t="shared" si="17"/>
        <v>-6.4103986715077754</v>
      </c>
      <c r="R37" s="1">
        <f t="shared" si="18"/>
        <v>-6.4103986715077754</v>
      </c>
      <c r="S37" s="1">
        <f t="shared" si="19"/>
        <v>12.820797343015551</v>
      </c>
      <c r="T37">
        <f>IF(A37&lt;D$4,F$4,0)</f>
        <v>0</v>
      </c>
      <c r="U37" s="5">
        <f t="shared" si="20"/>
        <v>5.9466681290987262</v>
      </c>
      <c r="V37" s="5">
        <f>L$6*SUM(U30:U36)</f>
        <v>2.6878355618096603</v>
      </c>
      <c r="W37" s="1">
        <f>H$5+((H$6-H$5)*(LOG(V37+J$5)-LOG(J$5))/(LOG(J$6)-LOG(J$5)))</f>
        <v>4.0043415365048612E-3</v>
      </c>
      <c r="X37" s="1">
        <f t="shared" si="21"/>
        <v>1.0411829449444346E-2</v>
      </c>
      <c r="Y37" s="1">
        <f t="shared" si="22"/>
        <v>2.5897233874212375</v>
      </c>
    </row>
    <row r="38" spans="1:25" x14ac:dyDescent="0.2">
      <c r="A38">
        <v>29</v>
      </c>
      <c r="B38" s="1">
        <f t="shared" si="7"/>
        <v>163599942.71872085</v>
      </c>
      <c r="C38" s="1">
        <f t="shared" si="8"/>
        <v>163599942.71872085</v>
      </c>
      <c r="D38" s="5">
        <f t="shared" si="9"/>
        <v>60.666677250600728</v>
      </c>
      <c r="E38" s="1">
        <f t="shared" si="10"/>
        <v>47.242838947127261</v>
      </c>
      <c r="F38" s="1">
        <f t="shared" si="11"/>
        <v>6.811917550423735E-2</v>
      </c>
      <c r="G38" s="1">
        <f t="shared" si="12"/>
        <v>16.949831241298384</v>
      </c>
      <c r="H38" s="1">
        <f t="shared" si="13"/>
        <v>0</v>
      </c>
      <c r="I38" s="1">
        <f t="shared" si="14"/>
        <v>0.49999990729418209</v>
      </c>
      <c r="J38" s="1">
        <f t="shared" si="15"/>
        <v>0.49999990729418209</v>
      </c>
      <c r="K38" s="18">
        <f t="shared" si="16"/>
        <v>1.8541163582984169E-7</v>
      </c>
      <c r="L38" s="18">
        <f>B38-F$6*I38*(F$5-H38)</f>
        <v>158699943.62723786</v>
      </c>
      <c r="M38" s="18">
        <f>C38-F$6*J38*(F$5-H38)</f>
        <v>158699943.62723786</v>
      </c>
      <c r="N38" s="18">
        <f>D38-(F$6*K38*(F$5-H38))+((1-F$6)*H38)</f>
        <v>58.849643219468277</v>
      </c>
      <c r="O38" s="1">
        <f>P$5*L38*N38</f>
        <v>7.1358764222285114</v>
      </c>
      <c r="P38" s="1">
        <f>P$6*M38*N38</f>
        <v>7.1358764222285114</v>
      </c>
      <c r="Q38" s="1">
        <f t="shared" si="17"/>
        <v>-7.1358764222285114</v>
      </c>
      <c r="R38" s="1">
        <f t="shared" si="18"/>
        <v>-7.1358764222285114</v>
      </c>
      <c r="S38" s="1">
        <f t="shared" si="19"/>
        <v>14.271752844457023</v>
      </c>
      <c r="T38">
        <f>IF(A38&lt;D$4,F$4,0)</f>
        <v>0</v>
      </c>
      <c r="U38" s="5">
        <f t="shared" si="20"/>
        <v>6.6530419507005689</v>
      </c>
      <c r="V38" s="5">
        <f>L$6*SUM(U31:U37)</f>
        <v>3.0224888530324647</v>
      </c>
      <c r="W38" s="1">
        <f>H$5+((H$6-H$5)*(LOG(V38+J$5)-LOG(J$5))/(LOG(J$6)-LOG(J$5)))</f>
        <v>4.0048820048225334E-3</v>
      </c>
      <c r="X38" s="1">
        <f t="shared" si="21"/>
        <v>1.1790368963592413E-2</v>
      </c>
      <c r="Y38" s="1">
        <f t="shared" si="22"/>
        <v>2.9322087175000981</v>
      </c>
    </row>
    <row r="39" spans="1:25" x14ac:dyDescent="0.2">
      <c r="A39">
        <v>30</v>
      </c>
      <c r="B39" s="1">
        <f t="shared" si="7"/>
        <v>163599935.58284444</v>
      </c>
      <c r="C39" s="1">
        <f t="shared" si="8"/>
        <v>163599935.58284444</v>
      </c>
      <c r="D39" s="5">
        <f t="shared" si="9"/>
        <v>67.502616330662036</v>
      </c>
      <c r="E39" s="1">
        <f t="shared" si="10"/>
        <v>53.89588089782783</v>
      </c>
      <c r="F39" s="1">
        <f t="shared" si="11"/>
        <v>7.990954446782976E-2</v>
      </c>
      <c r="G39" s="1">
        <f t="shared" si="12"/>
        <v>19.882039958798483</v>
      </c>
      <c r="H39" s="1">
        <f t="shared" si="13"/>
        <v>0</v>
      </c>
      <c r="I39" s="1">
        <f t="shared" si="14"/>
        <v>0.49999989684806084</v>
      </c>
      <c r="J39" s="1">
        <f t="shared" si="15"/>
        <v>0.49999989684806084</v>
      </c>
      <c r="K39" s="18">
        <f t="shared" si="16"/>
        <v>2.0630387831182314E-7</v>
      </c>
      <c r="L39" s="18">
        <f>B39-F$6*I39*(F$5-H39)</f>
        <v>158699936.59373343</v>
      </c>
      <c r="M39" s="18">
        <f>C39-F$6*J39*(F$5-H39)</f>
        <v>158699936.59373343</v>
      </c>
      <c r="N39" s="18">
        <f>D39-(F$6*K39*(F$5-H39))+((1-F$6)*H39)</f>
        <v>65.480838323206171</v>
      </c>
      <c r="O39" s="1">
        <f>P$5*L39*N39</f>
        <v>7.9399487240199642</v>
      </c>
      <c r="P39" s="1">
        <f>P$6*M39*N39</f>
        <v>7.9399487240199642</v>
      </c>
      <c r="Q39" s="1">
        <f t="shared" si="17"/>
        <v>-7.9399487240199642</v>
      </c>
      <c r="R39" s="1">
        <f t="shared" si="18"/>
        <v>-7.9399487240199642</v>
      </c>
      <c r="S39" s="1">
        <f t="shared" si="19"/>
        <v>15.879897448039928</v>
      </c>
      <c r="T39">
        <f>IF(A39&lt;D$4,F$4,0)</f>
        <v>0</v>
      </c>
      <c r="U39" s="5">
        <f t="shared" si="20"/>
        <v>7.4358137643957143</v>
      </c>
      <c r="V39" s="5">
        <f>L$6*SUM(U32:U38)</f>
        <v>3.393393139456153</v>
      </c>
      <c r="W39" s="1">
        <f>H$5+((H$6-H$5)*(LOG(V39+J$5)-LOG(J$5))/(LOG(J$6)-LOG(J$5)))</f>
        <v>4.0054809977246057E-3</v>
      </c>
      <c r="X39" s="1">
        <f t="shared" si="21"/>
        <v>1.3320701872680179E-2</v>
      </c>
      <c r="Y39" s="1">
        <f t="shared" si="22"/>
        <v>3.3122978393829823</v>
      </c>
    </row>
    <row r="40" spans="1:25" x14ac:dyDescent="0.2">
      <c r="A40">
        <v>31</v>
      </c>
      <c r="B40" s="1">
        <f t="shared" si="7"/>
        <v>163599927.6428957</v>
      </c>
      <c r="C40" s="1">
        <f t="shared" si="8"/>
        <v>163599927.6428957</v>
      </c>
      <c r="D40" s="5">
        <f t="shared" si="9"/>
        <v>75.079241148247405</v>
      </c>
      <c r="E40" s="1">
        <f t="shared" si="10"/>
        <v>61.331694662223541</v>
      </c>
      <c r="F40" s="1">
        <f t="shared" si="11"/>
        <v>9.3230246340509942E-2</v>
      </c>
      <c r="G40" s="1">
        <f t="shared" si="12"/>
        <v>23.194337798181465</v>
      </c>
      <c r="H40" s="1">
        <f t="shared" si="13"/>
        <v>0</v>
      </c>
      <c r="I40" s="1">
        <f t="shared" si="14"/>
        <v>0.49999988527008382</v>
      </c>
      <c r="J40" s="1">
        <f t="shared" si="15"/>
        <v>0.49999988527008382</v>
      </c>
      <c r="K40" s="18">
        <f t="shared" si="16"/>
        <v>2.294598322942401E-7</v>
      </c>
      <c r="L40" s="18">
        <f>B40-F$6*I40*(F$5-H40)</f>
        <v>158699928.76724887</v>
      </c>
      <c r="M40" s="18">
        <f>C40-F$6*J40*(F$5-H40)</f>
        <v>158699928.76724887</v>
      </c>
      <c r="N40" s="18">
        <f>D40-(F$6*K40*(F$5-H40))+((1-F$6)*H40)</f>
        <v>72.830534791763853</v>
      </c>
      <c r="O40" s="1">
        <f>P$5*L40*N40</f>
        <v>8.8311435540445942</v>
      </c>
      <c r="P40" s="1">
        <f>P$6*M40*N40</f>
        <v>8.8311435540445942</v>
      </c>
      <c r="Q40" s="1">
        <f t="shared" si="17"/>
        <v>-8.8311435540445942</v>
      </c>
      <c r="R40" s="1">
        <f t="shared" si="18"/>
        <v>-8.8311435540445942</v>
      </c>
      <c r="S40" s="1">
        <f t="shared" si="19"/>
        <v>17.662287108089188</v>
      </c>
      <c r="T40">
        <f>IF(A40&lt;D$4,F$4,0)</f>
        <v>0</v>
      </c>
      <c r="U40" s="5">
        <f t="shared" si="20"/>
        <v>8.3032726304545577</v>
      </c>
      <c r="V40" s="5">
        <f>L$6*SUM(U33:U39)</f>
        <v>3.8044126617701579</v>
      </c>
      <c r="W40" s="1">
        <f>H$5+((H$6-H$5)*(LOG(V40+J$5)-LOG(J$5))/(LOG(J$6)-LOG(J$5)))</f>
        <v>4.0061447488959102E-3</v>
      </c>
      <c r="X40" s="1">
        <f t="shared" si="21"/>
        <v>1.5016635481203201E-2</v>
      </c>
      <c r="Y40" s="1">
        <f t="shared" si="22"/>
        <v>3.7333839896688916</v>
      </c>
    </row>
    <row r="41" spans="1:25" x14ac:dyDescent="0.2">
      <c r="A41">
        <v>32</v>
      </c>
      <c r="B41" s="1">
        <f t="shared" si="7"/>
        <v>163599918.81175214</v>
      </c>
      <c r="C41" s="1">
        <f t="shared" si="8"/>
        <v>163599918.81175214</v>
      </c>
      <c r="D41" s="5">
        <f t="shared" si="9"/>
        <v>83.476816348811511</v>
      </c>
      <c r="E41" s="1">
        <f t="shared" si="10"/>
        <v>69.634967292678098</v>
      </c>
      <c r="F41" s="1">
        <f t="shared" si="11"/>
        <v>0.10824688182171315</v>
      </c>
      <c r="G41" s="1">
        <f t="shared" si="12"/>
        <v>26.927721787850356</v>
      </c>
      <c r="H41" s="1">
        <f t="shared" si="13"/>
        <v>0</v>
      </c>
      <c r="I41" s="1">
        <f t="shared" si="14"/>
        <v>0.49999987243759708</v>
      </c>
      <c r="J41" s="1">
        <f t="shared" si="15"/>
        <v>0.49999987243759708</v>
      </c>
      <c r="K41" s="18">
        <f t="shared" si="16"/>
        <v>2.5512480586209318E-7</v>
      </c>
      <c r="L41" s="18">
        <f>B41-F$6*I41*(F$5-H41)</f>
        <v>158699920.06186369</v>
      </c>
      <c r="M41" s="18">
        <f>C41-F$6*J41*(F$5-H41)</f>
        <v>158699920.06186369</v>
      </c>
      <c r="N41" s="18">
        <f>D41-(F$6*K41*(F$5-H41))+((1-F$6)*H41)</f>
        <v>80.976593251362999</v>
      </c>
      <c r="O41" s="1">
        <f>P$5*L41*N41</f>
        <v>9.8189019528372228</v>
      </c>
      <c r="P41" s="1">
        <f>P$6*M41*N41</f>
        <v>9.8189019528372228</v>
      </c>
      <c r="Q41" s="1">
        <f t="shared" si="17"/>
        <v>-9.8189019528372228</v>
      </c>
      <c r="R41" s="1">
        <f t="shared" si="18"/>
        <v>-9.8189019528372228</v>
      </c>
      <c r="S41" s="1">
        <f t="shared" si="19"/>
        <v>19.637803905674446</v>
      </c>
      <c r="T41">
        <f>IF(A41&lt;D$4,F$4,0)</f>
        <v>0</v>
      </c>
      <c r="U41" s="5">
        <f t="shared" si="20"/>
        <v>9.2647119075250863</v>
      </c>
      <c r="V41" s="5">
        <f>L$6*SUM(U34:U40)</f>
        <v>4.2598998623006041</v>
      </c>
      <c r="W41" s="1">
        <f>H$5+((H$6-H$5)*(LOG(V41+J$5)-LOG(J$5))/(LOG(J$6)-LOG(J$5)))</f>
        <v>4.0068802786047842E-3</v>
      </c>
      <c r="X41" s="1">
        <f t="shared" si="21"/>
        <v>1.6894470938853979E-2</v>
      </c>
      <c r="Y41" s="1">
        <f t="shared" si="22"/>
        <v>4.1994708217962504</v>
      </c>
    </row>
    <row r="42" spans="1:25" x14ac:dyDescent="0.2">
      <c r="A42">
        <v>33</v>
      </c>
      <c r="B42" s="1">
        <f t="shared" si="7"/>
        <v>163599908.99285018</v>
      </c>
      <c r="C42" s="1">
        <f t="shared" si="8"/>
        <v>163599908.99285018</v>
      </c>
      <c r="D42" s="5">
        <f t="shared" si="9"/>
        <v>92.784183253236151</v>
      </c>
      <c r="E42" s="1">
        <f t="shared" si="10"/>
        <v>78.899679200203181</v>
      </c>
      <c r="F42" s="1">
        <f t="shared" si="11"/>
        <v>0.12514135276056712</v>
      </c>
      <c r="G42" s="1">
        <f t="shared" si="12"/>
        <v>31.127192609646606</v>
      </c>
      <c r="H42" s="1">
        <f t="shared" si="13"/>
        <v>0</v>
      </c>
      <c r="I42" s="1">
        <f t="shared" si="14"/>
        <v>0.49999985821484022</v>
      </c>
      <c r="J42" s="1">
        <f t="shared" si="15"/>
        <v>0.49999985821484022</v>
      </c>
      <c r="K42" s="18">
        <f t="shared" si="16"/>
        <v>2.8357031954843756E-7</v>
      </c>
      <c r="L42" s="18">
        <f>B42-F$6*I42*(F$5-H42)</f>
        <v>158699910.38234475</v>
      </c>
      <c r="M42" s="18">
        <f>C42-F$6*J42*(F$5-H42)</f>
        <v>158699910.38234475</v>
      </c>
      <c r="N42" s="18">
        <f>D42-(F$6*K42*(F$5-H42))+((1-F$6)*H42)</f>
        <v>90.005194121661461</v>
      </c>
      <c r="O42" s="1">
        <f>P$5*L42*N42</f>
        <v>10.913673778310832</v>
      </c>
      <c r="P42" s="1">
        <f>P$6*M42*N42</f>
        <v>10.913673778310832</v>
      </c>
      <c r="Q42" s="1">
        <f t="shared" si="17"/>
        <v>-10.913673778310832</v>
      </c>
      <c r="R42" s="1">
        <f t="shared" si="18"/>
        <v>-10.913673778310832</v>
      </c>
      <c r="S42" s="1">
        <f t="shared" si="19"/>
        <v>21.827347556621664</v>
      </c>
      <c r="T42">
        <f>IF(A42&lt;D$4,F$4,0)</f>
        <v>0</v>
      </c>
      <c r="U42" s="5">
        <f t="shared" si="20"/>
        <v>10.330437001249809</v>
      </c>
      <c r="V42" s="5">
        <f>L$6*SUM(U35:U41)</f>
        <v>4.7647345237796017</v>
      </c>
      <c r="W42" s="1">
        <f>H$5+((H$6-H$5)*(LOG(V42+J$5)-LOG(J$5))/(LOG(J$6)-LOG(J$5)))</f>
        <v>4.0076954564403685E-3</v>
      </c>
      <c r="X42" s="1">
        <f t="shared" si="21"/>
        <v>1.8974449591433417E-2</v>
      </c>
      <c r="Y42" s="1">
        <f t="shared" si="22"/>
        <v>4.7155294062196331</v>
      </c>
    </row>
    <row r="43" spans="1:25" x14ac:dyDescent="0.2">
      <c r="A43">
        <v>34</v>
      </c>
      <c r="B43" s="1">
        <f t="shared" si="7"/>
        <v>163599898.0791764</v>
      </c>
      <c r="C43" s="1">
        <f t="shared" si="8"/>
        <v>163599898.0791764</v>
      </c>
      <c r="D43" s="5">
        <f t="shared" si="9"/>
        <v>103.0998862058978</v>
      </c>
      <c r="E43" s="1">
        <f t="shared" si="10"/>
        <v>89.230116201452987</v>
      </c>
      <c r="F43" s="1">
        <f t="shared" si="11"/>
        <v>0.14411580235200053</v>
      </c>
      <c r="G43" s="1">
        <f t="shared" si="12"/>
        <v>35.842722015866237</v>
      </c>
      <c r="H43" s="1">
        <f t="shared" si="13"/>
        <v>0</v>
      </c>
      <c r="I43" s="1">
        <f t="shared" si="14"/>
        <v>0.4999998424512257</v>
      </c>
      <c r="J43" s="1">
        <f t="shared" si="15"/>
        <v>0.4999998424512257</v>
      </c>
      <c r="K43" s="18">
        <f t="shared" si="16"/>
        <v>3.1509754874504818E-7</v>
      </c>
      <c r="L43" s="18">
        <f>B43-F$6*I43*(F$5-H43)</f>
        <v>158699899.62315437</v>
      </c>
      <c r="M43" s="18">
        <f>C43-F$6*J43*(F$5-H43)</f>
        <v>158699899.62315437</v>
      </c>
      <c r="N43" s="18">
        <f>D43-(F$6*K43*(F$5-H43))+((1-F$6)*H43)</f>
        <v>100.01193022819633</v>
      </c>
      <c r="O43" s="1">
        <f>P$5*L43*N43</f>
        <v>12.127050189740737</v>
      </c>
      <c r="P43" s="1">
        <f>P$6*M43*N43</f>
        <v>12.127050189740737</v>
      </c>
      <c r="Q43" s="1">
        <f t="shared" si="17"/>
        <v>-12.127050189740737</v>
      </c>
      <c r="R43" s="1">
        <f t="shared" si="18"/>
        <v>-12.127050189740737</v>
      </c>
      <c r="S43" s="1">
        <f t="shared" si="19"/>
        <v>24.254100379481475</v>
      </c>
      <c r="T43">
        <f>IF(A43&lt;D$4,F$4,0)</f>
        <v>0</v>
      </c>
      <c r="U43" s="5">
        <f t="shared" si="20"/>
        <v>11.511644603960013</v>
      </c>
      <c r="V43" s="5">
        <f>L$6*SUM(U36:U42)</f>
        <v>5.3243278383234758</v>
      </c>
      <c r="W43" s="1">
        <f>H$5+((H$6-H$5)*(LOG(V43+J$5)-LOG(J$5))/(LOG(J$6)-LOG(J$5)))</f>
        <v>4.0085990073177764E-3</v>
      </c>
      <c r="X43" s="1">
        <f t="shared" si="21"/>
        <v>2.1282986992559087E-2</v>
      </c>
      <c r="Y43" s="1">
        <f t="shared" si="22"/>
        <v>5.2880500128177426</v>
      </c>
    </row>
    <row r="44" spans="1:25" x14ac:dyDescent="0.2">
      <c r="A44">
        <v>35</v>
      </c>
      <c r="B44" s="1">
        <f t="shared" si="7"/>
        <v>163599885.9521262</v>
      </c>
      <c r="C44" s="1">
        <f t="shared" si="8"/>
        <v>163599885.9521262</v>
      </c>
      <c r="D44" s="5">
        <f t="shared" si="9"/>
        <v>114.53318924236372</v>
      </c>
      <c r="E44" s="1">
        <f t="shared" si="10"/>
        <v>100.74176080541299</v>
      </c>
      <c r="F44" s="1">
        <f t="shared" si="11"/>
        <v>0.16539878934455962</v>
      </c>
      <c r="G44" s="1">
        <f t="shared" si="12"/>
        <v>41.130772028683978</v>
      </c>
      <c r="H44" s="1">
        <f t="shared" si="13"/>
        <v>0</v>
      </c>
      <c r="I44" s="1">
        <f t="shared" si="14"/>
        <v>0.49999982497978457</v>
      </c>
      <c r="J44" s="1">
        <f t="shared" si="15"/>
        <v>0.49999982497978457</v>
      </c>
      <c r="K44" s="18">
        <f t="shared" si="16"/>
        <v>3.5004043091030128E-7</v>
      </c>
      <c r="L44" s="18">
        <f>B44-F$6*I44*(F$5-H44)</f>
        <v>158699887.6673243</v>
      </c>
      <c r="M44" s="18">
        <f>C44-F$6*J44*(F$5-H44)</f>
        <v>158699887.6673243</v>
      </c>
      <c r="N44" s="18">
        <f>D44-(F$6*K44*(F$5-H44))+((1-F$6)*H44)</f>
        <v>111.10279301944277</v>
      </c>
      <c r="O44" s="1">
        <f>P$5*L44*N44</f>
        <v>13.471883230219706</v>
      </c>
      <c r="P44" s="1">
        <f>P$6*M44*N44</f>
        <v>13.471883230219706</v>
      </c>
      <c r="Q44" s="1">
        <f t="shared" si="17"/>
        <v>-13.471883230219706</v>
      </c>
      <c r="R44" s="1">
        <f t="shared" si="18"/>
        <v>-13.471883230219706</v>
      </c>
      <c r="S44" s="1">
        <f t="shared" si="19"/>
        <v>26.943766460439413</v>
      </c>
      <c r="T44">
        <f>IF(A44&lt;D$4,F$4,0)</f>
        <v>0</v>
      </c>
      <c r="U44" s="5">
        <f t="shared" si="20"/>
        <v>12.820797343015551</v>
      </c>
      <c r="V44" s="5">
        <f>L$6*SUM(U37:U43)</f>
        <v>5.9445589987384473</v>
      </c>
      <c r="W44" s="1">
        <f>H$5+((H$6-H$5)*(LOG(V44+J$5)-LOG(J$5))/(LOG(J$6)-LOG(J$5)))</f>
        <v>4.0096004084317427E-3</v>
      </c>
      <c r="X44" s="1">
        <f t="shared" si="21"/>
        <v>2.384376295924228E-2</v>
      </c>
      <c r="Y44" s="1">
        <f t="shared" si="22"/>
        <v>5.9228243661394835</v>
      </c>
    </row>
    <row r="45" spans="1:25" x14ac:dyDescent="0.2">
      <c r="A45">
        <v>36</v>
      </c>
      <c r="B45" s="1">
        <f t="shared" si="7"/>
        <v>163599872.48024297</v>
      </c>
      <c r="C45" s="1">
        <f t="shared" si="8"/>
        <v>163599872.48024297</v>
      </c>
      <c r="D45" s="5">
        <f t="shared" si="9"/>
        <v>127.20520285834611</v>
      </c>
      <c r="E45" s="1">
        <f t="shared" si="10"/>
        <v>113.56255814842855</v>
      </c>
      <c r="F45" s="1">
        <f t="shared" si="11"/>
        <v>0.18924255230380191</v>
      </c>
      <c r="G45" s="1">
        <f t="shared" si="12"/>
        <v>47.053596394823458</v>
      </c>
      <c r="H45" s="1">
        <f t="shared" si="13"/>
        <v>0</v>
      </c>
      <c r="I45" s="1">
        <f t="shared" si="14"/>
        <v>0.49999980561544533</v>
      </c>
      <c r="J45" s="1">
        <f t="shared" si="15"/>
        <v>0.49999980561544533</v>
      </c>
      <c r="K45" s="18">
        <f t="shared" si="16"/>
        <v>3.8876910927988203E-7</v>
      </c>
      <c r="L45" s="18">
        <f>B45-F$6*I45*(F$5-H45)</f>
        <v>158699874.38521162</v>
      </c>
      <c r="M45" s="18">
        <f>C45-F$6*J45*(F$5-H45)</f>
        <v>158699874.38521162</v>
      </c>
      <c r="N45" s="18">
        <f>D45-(F$6*K45*(F$5-H45))+((1-F$6)*H45)</f>
        <v>123.39526558740327</v>
      </c>
      <c r="O45" s="1">
        <f>P$5*L45*N45</f>
        <v>14.962418359146337</v>
      </c>
      <c r="P45" s="1">
        <f>P$6*M45*N45</f>
        <v>14.962418359146337</v>
      </c>
      <c r="Q45" s="1">
        <f t="shared" si="17"/>
        <v>-14.962418359146337</v>
      </c>
      <c r="R45" s="1">
        <f t="shared" si="18"/>
        <v>-14.962418359146337</v>
      </c>
      <c r="S45" s="1">
        <f t="shared" si="19"/>
        <v>29.924836718292674</v>
      </c>
      <c r="T45">
        <f>IF(A45&lt;D$4,F$4,0)</f>
        <v>0</v>
      </c>
      <c r="U45" s="5">
        <f t="shared" si="20"/>
        <v>14.271752844457023</v>
      </c>
      <c r="V45" s="5">
        <f>L$6*SUM(U38:U44)</f>
        <v>6.6319719201301304</v>
      </c>
      <c r="W45" s="1">
        <f>H$5+((H$6-H$5)*(LOG(V45+J$5)-LOG(J$5))/(LOG(J$6)-LOG(J$5)))</f>
        <v>4.010710206084506E-3</v>
      </c>
      <c r="X45" s="1">
        <f t="shared" si="21"/>
        <v>2.6683423253183142E-2</v>
      </c>
      <c r="Y45" s="1">
        <f t="shared" si="22"/>
        <v>6.626358527447386</v>
      </c>
    </row>
    <row r="46" spans="1:25" x14ac:dyDescent="0.2">
      <c r="A46">
        <v>37</v>
      </c>
      <c r="B46" s="1">
        <f t="shared" si="7"/>
        <v>163599857.51782462</v>
      </c>
      <c r="C46" s="1">
        <f t="shared" si="8"/>
        <v>163599857.51782462</v>
      </c>
      <c r="D46" s="5">
        <f t="shared" si="9"/>
        <v>141.25014212859884</v>
      </c>
      <c r="E46" s="1">
        <f t="shared" si="10"/>
        <v>127.83431099288558</v>
      </c>
      <c r="F46" s="1">
        <f t="shared" si="11"/>
        <v>0.21592597555698506</v>
      </c>
      <c r="G46" s="1">
        <f t="shared" si="12"/>
        <v>53.679954922270845</v>
      </c>
      <c r="H46" s="1">
        <f t="shared" si="13"/>
        <v>0</v>
      </c>
      <c r="I46" s="1">
        <f t="shared" si="14"/>
        <v>0.49999978415311097</v>
      </c>
      <c r="J46" s="1">
        <f t="shared" si="15"/>
        <v>0.49999978415311097</v>
      </c>
      <c r="K46" s="18">
        <f t="shared" si="16"/>
        <v>4.3169377802300887E-7</v>
      </c>
      <c r="L46" s="18">
        <f>B46-F$6*I46*(F$5-H46)</f>
        <v>158699859.63312414</v>
      </c>
      <c r="M46" s="18">
        <f>C46-F$6*J46*(F$5-H46)</f>
        <v>158699859.63312414</v>
      </c>
      <c r="N46" s="18">
        <f>D46-(F$6*K46*(F$5-H46))+((1-F$6)*H46)</f>
        <v>137.01954310397335</v>
      </c>
      <c r="O46" s="1">
        <f>P$5*L46*N46</f>
        <v>16.614442433981793</v>
      </c>
      <c r="P46" s="1">
        <f>P$6*M46*N46</f>
        <v>16.614442433981793</v>
      </c>
      <c r="Q46" s="1">
        <f t="shared" si="17"/>
        <v>-16.614442433981793</v>
      </c>
      <c r="R46" s="1">
        <f t="shared" si="18"/>
        <v>-16.614442433981793</v>
      </c>
      <c r="S46" s="1">
        <f t="shared" si="19"/>
        <v>33.228884867963586</v>
      </c>
      <c r="T46">
        <f>IF(A46&lt;D$4,F$4,0)</f>
        <v>0</v>
      </c>
      <c r="U46" s="5">
        <f t="shared" si="20"/>
        <v>15.879897448039928</v>
      </c>
      <c r="V46" s="5">
        <f>L$6*SUM(U39:U45)</f>
        <v>7.3938430095057761</v>
      </c>
      <c r="W46" s="1">
        <f>H$5+((H$6-H$5)*(LOG(V46+J$5)-LOG(J$5))/(LOG(J$6)-LOG(J$5)))</f>
        <v>4.0119401240760093E-3</v>
      </c>
      <c r="X46" s="1">
        <f t="shared" si="21"/>
        <v>2.9832039596535839E-2</v>
      </c>
      <c r="Y46" s="1">
        <f t="shared" si="22"/>
        <v>7.4059817247991786</v>
      </c>
    </row>
    <row r="47" spans="1:25" x14ac:dyDescent="0.2">
      <c r="A47">
        <v>38</v>
      </c>
      <c r="B47" s="1">
        <f t="shared" si="7"/>
        <v>163599840.90338218</v>
      </c>
      <c r="C47" s="1">
        <f t="shared" si="8"/>
        <v>163599840.90338218</v>
      </c>
      <c r="D47" s="5">
        <f t="shared" si="9"/>
        <v>156.81673988847325</v>
      </c>
      <c r="E47" s="1">
        <f t="shared" si="10"/>
        <v>143.71420844092552</v>
      </c>
      <c r="F47" s="1">
        <f t="shared" si="11"/>
        <v>0.24575801515352091</v>
      </c>
      <c r="G47" s="1">
        <f t="shared" si="12"/>
        <v>61.085936647070021</v>
      </c>
      <c r="H47" s="1">
        <f t="shared" si="13"/>
        <v>0</v>
      </c>
      <c r="I47" s="1">
        <f t="shared" si="14"/>
        <v>0.49999976036549931</v>
      </c>
      <c r="J47" s="1">
        <f t="shared" si="15"/>
        <v>0.49999976036549931</v>
      </c>
      <c r="K47" s="18">
        <f t="shared" si="16"/>
        <v>4.7926900131792535E-7</v>
      </c>
      <c r="L47" s="18">
        <f>B47-F$6*I47*(F$5-H47)</f>
        <v>158699843.2518003</v>
      </c>
      <c r="M47" s="18">
        <f>C47-F$6*J47*(F$5-H47)</f>
        <v>158699843.2518003</v>
      </c>
      <c r="N47" s="18">
        <f>D47-(F$6*K47*(F$5-H47))+((1-F$6)*H47)</f>
        <v>152.11990367555759</v>
      </c>
      <c r="O47" s="1">
        <f>P$5*L47*N47</f>
        <v>18.445449930310172</v>
      </c>
      <c r="P47" s="1">
        <f>P$6*M47*N47</f>
        <v>18.445449930310172</v>
      </c>
      <c r="Q47" s="1">
        <f t="shared" si="17"/>
        <v>-18.445449930310172</v>
      </c>
      <c r="R47" s="1">
        <f t="shared" si="18"/>
        <v>-18.445449930310172</v>
      </c>
      <c r="S47" s="1">
        <f t="shared" si="19"/>
        <v>36.890899860620344</v>
      </c>
      <c r="T47">
        <f>IF(A47&lt;D$4,F$4,0)</f>
        <v>0</v>
      </c>
      <c r="U47" s="5">
        <f t="shared" si="20"/>
        <v>17.662287108089188</v>
      </c>
      <c r="V47" s="5">
        <f>L$6*SUM(U40:U46)</f>
        <v>8.2382513778701973</v>
      </c>
      <c r="W47" s="1">
        <f>H$5+((H$6-H$5)*(LOG(V47+J$5)-LOG(J$5))/(LOG(J$6)-LOG(J$5)))</f>
        <v>4.0133031757967124E-3</v>
      </c>
      <c r="X47" s="1">
        <f t="shared" si="21"/>
        <v>3.3323550417309201E-2</v>
      </c>
      <c r="Y47" s="1">
        <f t="shared" si="22"/>
        <v>8.2699490800372484</v>
      </c>
    </row>
    <row r="48" spans="1:25" x14ac:dyDescent="0.2">
      <c r="A48">
        <v>39</v>
      </c>
      <c r="B48" s="1">
        <f t="shared" si="7"/>
        <v>163599822.45793226</v>
      </c>
      <c r="C48" s="1">
        <f t="shared" si="8"/>
        <v>163599822.45793226</v>
      </c>
      <c r="D48" s="5">
        <f t="shared" si="9"/>
        <v>174.06983584341916</v>
      </c>
      <c r="E48" s="1">
        <f t="shared" si="10"/>
        <v>161.37649554901469</v>
      </c>
      <c r="F48" s="1">
        <f t="shared" si="11"/>
        <v>0.27908156557083014</v>
      </c>
      <c r="G48" s="1">
        <f t="shared" si="12"/>
        <v>69.355885727107264</v>
      </c>
      <c r="H48" s="1">
        <f t="shared" si="13"/>
        <v>0</v>
      </c>
      <c r="I48" s="1">
        <f t="shared" si="14"/>
        <v>0.49999973400071496</v>
      </c>
      <c r="J48" s="1">
        <f t="shared" si="15"/>
        <v>0.49999973400071496</v>
      </c>
      <c r="K48" s="18">
        <f t="shared" si="16"/>
        <v>5.3199857011848323E-7</v>
      </c>
      <c r="L48" s="18">
        <f>B48-F$6*I48*(F$5-H48)</f>
        <v>158699825.06472525</v>
      </c>
      <c r="M48" s="18">
        <f>C48-F$6*J48*(F$5-H48)</f>
        <v>158699825.06472525</v>
      </c>
      <c r="N48" s="18">
        <f>D48-(F$6*K48*(F$5-H48))+((1-F$6)*H48)</f>
        <v>168.85624985625802</v>
      </c>
      <c r="O48" s="1">
        <f>P$5*L48*N48</f>
        <v>20.474829854273906</v>
      </c>
      <c r="P48" s="1">
        <f>P$6*M48*N48</f>
        <v>20.474829854273906</v>
      </c>
      <c r="Q48" s="1">
        <f t="shared" si="17"/>
        <v>-20.474829854273906</v>
      </c>
      <c r="R48" s="1">
        <f t="shared" si="18"/>
        <v>-20.474829854273906</v>
      </c>
      <c r="S48" s="1">
        <f t="shared" si="19"/>
        <v>40.949659708547813</v>
      </c>
      <c r="T48">
        <f>IF(A48&lt;D$4,F$4,0)</f>
        <v>0</v>
      </c>
      <c r="U48" s="5">
        <f t="shared" si="20"/>
        <v>19.637803905674446</v>
      </c>
      <c r="V48" s="5">
        <f>L$6*SUM(U41:U47)</f>
        <v>9.1741528256336604</v>
      </c>
      <c r="W48" s="1">
        <f>H$5+((H$6-H$5)*(LOG(V48+J$5)-LOG(J$5))/(LOG(J$6)-LOG(J$5)))</f>
        <v>4.0148137821219287E-3</v>
      </c>
      <c r="X48" s="1">
        <f t="shared" si="21"/>
        <v>3.7196093053720861E-2</v>
      </c>
      <c r="Y48" s="1">
        <f t="shared" si="22"/>
        <v>9.2275158144713654</v>
      </c>
    </row>
    <row r="49" spans="1:25" x14ac:dyDescent="0.2">
      <c r="A49">
        <v>40</v>
      </c>
      <c r="B49" s="1">
        <f t="shared" si="7"/>
        <v>163599801.98310241</v>
      </c>
      <c r="C49" s="1">
        <f t="shared" si="8"/>
        <v>163599801.98310241</v>
      </c>
      <c r="D49" s="5">
        <f t="shared" si="9"/>
        <v>193.19214799534529</v>
      </c>
      <c r="E49" s="1">
        <f t="shared" si="10"/>
        <v>181.01429945468914</v>
      </c>
      <c r="F49" s="1">
        <f t="shared" si="11"/>
        <v>0.31627765862455098</v>
      </c>
      <c r="G49" s="1">
        <f t="shared" si="12"/>
        <v>78.583401541578624</v>
      </c>
      <c r="H49" s="1">
        <f t="shared" si="13"/>
        <v>0</v>
      </c>
      <c r="I49" s="1">
        <f t="shared" si="14"/>
        <v>0.49999970477954198</v>
      </c>
      <c r="J49" s="1">
        <f t="shared" si="15"/>
        <v>0.49999970477954198</v>
      </c>
      <c r="K49" s="18">
        <f t="shared" si="16"/>
        <v>5.9044091614105531E-7</v>
      </c>
      <c r="L49" s="18">
        <f>B49-F$6*I49*(F$5-H49)</f>
        <v>158699804.8762629</v>
      </c>
      <c r="M49" s="18">
        <f>C49-F$6*J49*(F$5-H49)</f>
        <v>158699804.8762629</v>
      </c>
      <c r="N49" s="18">
        <f>D49-(F$6*K49*(F$5-H49))+((1-F$6)*H49)</f>
        <v>187.40582701716295</v>
      </c>
      <c r="O49" s="1">
        <f>P$5*L49*N49</f>
        <v>22.724074098638784</v>
      </c>
      <c r="P49" s="1">
        <f>P$6*M49*N49</f>
        <v>22.724074098638784</v>
      </c>
      <c r="Q49" s="1">
        <f t="shared" si="17"/>
        <v>-22.724074098638784</v>
      </c>
      <c r="R49" s="1">
        <f t="shared" si="18"/>
        <v>-22.724074098638784</v>
      </c>
      <c r="S49" s="1">
        <f t="shared" si="19"/>
        <v>45.448148197277568</v>
      </c>
      <c r="T49">
        <f>IF(A49&lt;D$4,F$4,0)</f>
        <v>0</v>
      </c>
      <c r="U49" s="5">
        <f t="shared" si="20"/>
        <v>21.827347556621664</v>
      </c>
      <c r="V49" s="5">
        <f>L$6*SUM(U42:U48)</f>
        <v>10.211462025448597</v>
      </c>
      <c r="W49" s="1">
        <f>H$5+((H$6-H$5)*(LOG(V49+J$5)-LOG(J$5))/(LOG(J$6)-LOG(J$5)))</f>
        <v>4.016487902184904E-3</v>
      </c>
      <c r="X49" s="1">
        <f t="shared" si="21"/>
        <v>4.149207523980316E-2</v>
      </c>
      <c r="Y49" s="1">
        <f t="shared" si="22"/>
        <v>10.288944926010005</v>
      </c>
    </row>
    <row r="50" spans="1:25" x14ac:dyDescent="0.2">
      <c r="A50">
        <v>41</v>
      </c>
      <c r="B50" s="1">
        <f t="shared" si="7"/>
        <v>163599779.25902832</v>
      </c>
      <c r="C50" s="1">
        <f t="shared" si="8"/>
        <v>163599779.25902832</v>
      </c>
      <c r="D50" s="5">
        <f t="shared" si="9"/>
        <v>214.38619581314137</v>
      </c>
      <c r="E50" s="1">
        <f t="shared" si="10"/>
        <v>202.84164701131081</v>
      </c>
      <c r="F50" s="1">
        <f t="shared" si="11"/>
        <v>0.35776973386435412</v>
      </c>
      <c r="G50" s="1">
        <f t="shared" si="12"/>
        <v>88.872346467588628</v>
      </c>
      <c r="H50" s="1">
        <f t="shared" si="13"/>
        <v>0</v>
      </c>
      <c r="I50" s="1">
        <f t="shared" si="14"/>
        <v>0.49999967239250515</v>
      </c>
      <c r="J50" s="1">
        <f t="shared" si="15"/>
        <v>0.49999967239250515</v>
      </c>
      <c r="K50" s="18">
        <f t="shared" si="16"/>
        <v>6.55214989638384E-7</v>
      </c>
      <c r="L50" s="18">
        <f>B50-F$6*I50*(F$5-H50)</f>
        <v>158699782.46958175</v>
      </c>
      <c r="M50" s="18">
        <f>C50-F$6*J50*(F$5-H50)</f>
        <v>158699782.46958175</v>
      </c>
      <c r="N50" s="18">
        <f>D50-(F$6*K50*(F$5-H50))+((1-F$6)*H50)</f>
        <v>207.9650889146852</v>
      </c>
      <c r="O50" s="1">
        <f>P$5*L50*N50</f>
        <v>25.217003646109234</v>
      </c>
      <c r="P50" s="1">
        <f>P$6*M50*N50</f>
        <v>25.217003646109234</v>
      </c>
      <c r="Q50" s="1">
        <f t="shared" si="17"/>
        <v>-25.217003646109234</v>
      </c>
      <c r="R50" s="1">
        <f t="shared" si="18"/>
        <v>-25.217003646109234</v>
      </c>
      <c r="S50" s="1">
        <f t="shared" si="19"/>
        <v>50.434007292218467</v>
      </c>
      <c r="T50">
        <f>IF(A50&lt;D$4,F$4,0)</f>
        <v>0</v>
      </c>
      <c r="U50" s="5">
        <f t="shared" si="20"/>
        <v>24.254100379481475</v>
      </c>
      <c r="V50" s="5">
        <f>L$6*SUM(U43:U49)</f>
        <v>11.361153080985781</v>
      </c>
      <c r="W50" s="1">
        <f>H$5+((H$6-H$5)*(LOG(V50+J$5)-LOG(J$5))/(LOG(J$6)-LOG(J$5)))</f>
        <v>4.0183431933763893E-3</v>
      </c>
      <c r="X50" s="1">
        <f t="shared" si="21"/>
        <v>4.6257738738890761E-2</v>
      </c>
      <c r="Y50" s="1">
        <f t="shared" si="22"/>
        <v>11.465386865221122</v>
      </c>
    </row>
    <row r="51" spans="1:25" x14ac:dyDescent="0.2">
      <c r="A51">
        <v>42</v>
      </c>
      <c r="B51" s="1">
        <f t="shared" si="7"/>
        <v>163599754.04202467</v>
      </c>
      <c r="C51" s="1">
        <f t="shared" si="8"/>
        <v>163599754.04202467</v>
      </c>
      <c r="D51" s="5">
        <f t="shared" si="9"/>
        <v>237.87643664492043</v>
      </c>
      <c r="E51" s="1">
        <f t="shared" si="10"/>
        <v>227.0957473907923</v>
      </c>
      <c r="F51" s="1">
        <f t="shared" si="11"/>
        <v>0.4040274726032449</v>
      </c>
      <c r="G51" s="1">
        <f t="shared" si="12"/>
        <v>100.33773333280975</v>
      </c>
      <c r="H51" s="1">
        <f t="shared" si="13"/>
        <v>0</v>
      </c>
      <c r="I51" s="1">
        <f t="shared" si="14"/>
        <v>0.49999963649660556</v>
      </c>
      <c r="J51" s="1">
        <f t="shared" si="15"/>
        <v>0.49999963649660556</v>
      </c>
      <c r="K51" s="18">
        <f t="shared" si="16"/>
        <v>7.270067889161729E-7</v>
      </c>
      <c r="L51" s="18">
        <f>B51-F$6*I51*(F$5-H51)</f>
        <v>158699757.60435793</v>
      </c>
      <c r="M51" s="18">
        <f>C51-F$6*J51*(F$5-H51)</f>
        <v>158699757.60435793</v>
      </c>
      <c r="N51" s="18">
        <f>D51-(F$6*K51*(F$5-H51))+((1-F$6)*H51)</f>
        <v>230.75177011354194</v>
      </c>
      <c r="O51" s="1">
        <f>P$5*L51*N51</f>
        <v>27.980019853144583</v>
      </c>
      <c r="P51" s="1">
        <f>P$6*M51*N51</f>
        <v>27.980019853144583</v>
      </c>
      <c r="Q51" s="1">
        <f t="shared" si="17"/>
        <v>-27.980019853144583</v>
      </c>
      <c r="R51" s="1">
        <f t="shared" si="18"/>
        <v>-27.980019853144583</v>
      </c>
      <c r="S51" s="1">
        <f t="shared" si="19"/>
        <v>55.960039706289166</v>
      </c>
      <c r="T51">
        <f>IF(A51&lt;D$4,F$4,0)</f>
        <v>0</v>
      </c>
      <c r="U51" s="5">
        <f t="shared" si="20"/>
        <v>26.943766460439413</v>
      </c>
      <c r="V51" s="5">
        <f>L$6*SUM(U44:U50)</f>
        <v>12.635398658537927</v>
      </c>
      <c r="W51" s="1">
        <f>H$5+((H$6-H$5)*(LOG(V51+J$5)-LOG(J$5))/(LOG(J$6)-LOG(J$5)))</f>
        <v>4.0203992330466627E-3</v>
      </c>
      <c r="X51" s="1">
        <f t="shared" si="21"/>
        <v>5.1544723804906413E-2</v>
      </c>
      <c r="Y51" s="1">
        <f t="shared" si="22"/>
        <v>12.769252619210645</v>
      </c>
    </row>
    <row r="52" spans="1:25" x14ac:dyDescent="0.2">
      <c r="A52">
        <v>43</v>
      </c>
      <c r="B52" s="1">
        <f t="shared" si="7"/>
        <v>163599726.0620048</v>
      </c>
      <c r="C52" s="1">
        <f t="shared" si="8"/>
        <v>163599726.0620048</v>
      </c>
      <c r="D52" s="5">
        <f t="shared" si="9"/>
        <v>263.91163963291694</v>
      </c>
      <c r="E52" s="1">
        <f t="shared" si="10"/>
        <v>254.0395138512317</v>
      </c>
      <c r="F52" s="1">
        <f t="shared" si="11"/>
        <v>0.45557219640815133</v>
      </c>
      <c r="G52" s="1">
        <f t="shared" si="12"/>
        <v>113.10698595202039</v>
      </c>
      <c r="H52" s="1">
        <f t="shared" si="13"/>
        <v>0</v>
      </c>
      <c r="I52" s="1">
        <f t="shared" si="14"/>
        <v>0.49999959671169214</v>
      </c>
      <c r="J52" s="1">
        <f t="shared" si="15"/>
        <v>0.49999959671169214</v>
      </c>
      <c r="K52" s="18">
        <f t="shared" si="16"/>
        <v>8.0657661574548282E-7</v>
      </c>
      <c r="L52" s="18">
        <f>B52-F$6*I52*(F$5-H52)</f>
        <v>158699730.01423022</v>
      </c>
      <c r="M52" s="18">
        <f>C52-F$6*J52*(F$5-H52)</f>
        <v>158699730.01423022</v>
      </c>
      <c r="N52" s="18">
        <f>D52-(F$6*K52*(F$5-H52))+((1-F$6)*H52)</f>
        <v>256.0071887986112</v>
      </c>
      <c r="O52" s="1">
        <f>P$5*L52*N52</f>
        <v>31.042383667513494</v>
      </c>
      <c r="P52" s="1">
        <f>P$6*M52*N52</f>
        <v>31.042383667513494</v>
      </c>
      <c r="Q52" s="1">
        <f t="shared" si="17"/>
        <v>-31.042383667513494</v>
      </c>
      <c r="R52" s="1">
        <f t="shared" si="18"/>
        <v>-31.042383667513494</v>
      </c>
      <c r="S52" s="1">
        <f t="shared" si="19"/>
        <v>62.084767335026989</v>
      </c>
      <c r="T52">
        <f>IF(A52&lt;D$4,F$4,0)</f>
        <v>0</v>
      </c>
      <c r="U52" s="5">
        <f t="shared" si="20"/>
        <v>29.924836718292674</v>
      </c>
      <c r="V52" s="5">
        <f>L$6*SUM(U45:U51)</f>
        <v>14.047695570280315</v>
      </c>
      <c r="W52" s="1">
        <f>H$5+((H$6-H$5)*(LOG(V52+J$5)-LOG(J$5))/(LOG(J$6)-LOG(J$5)))</f>
        <v>4.0226777176634717E-3</v>
      </c>
      <c r="X52" s="1">
        <f t="shared" si="21"/>
        <v>5.7410662159397538E-2</v>
      </c>
      <c r="Y52" s="1">
        <f t="shared" si="22"/>
        <v>14.214342182297624</v>
      </c>
    </row>
    <row r="53" spans="1:25" x14ac:dyDescent="0.2">
      <c r="A53">
        <v>44</v>
      </c>
      <c r="B53" s="1">
        <f t="shared" si="7"/>
        <v>163599695.01962113</v>
      </c>
      <c r="C53" s="1">
        <f t="shared" si="8"/>
        <v>163599695.01962113</v>
      </c>
      <c r="D53" s="5">
        <f t="shared" si="9"/>
        <v>292.76752209998034</v>
      </c>
      <c r="E53" s="1">
        <f t="shared" si="10"/>
        <v>283.96435056952436</v>
      </c>
      <c r="F53" s="1">
        <f t="shared" si="11"/>
        <v>0.51298285856754888</v>
      </c>
      <c r="G53" s="1">
        <f t="shared" si="12"/>
        <v>127.32132813431802</v>
      </c>
      <c r="H53" s="1">
        <f t="shared" si="13"/>
        <v>0</v>
      </c>
      <c r="I53" s="1">
        <f t="shared" si="14"/>
        <v>0.49999955261643353</v>
      </c>
      <c r="J53" s="1">
        <f t="shared" si="15"/>
        <v>0.49999955261643353</v>
      </c>
      <c r="K53" s="18">
        <f t="shared" si="16"/>
        <v>8.9476713298918825E-7</v>
      </c>
      <c r="L53" s="18">
        <f>B53-F$6*I53*(F$5-H53)</f>
        <v>158699699.40398008</v>
      </c>
      <c r="M53" s="18">
        <f>C53-F$6*J53*(F$5-H53)</f>
        <v>158699699.40398008</v>
      </c>
      <c r="N53" s="18">
        <f>D53-(F$6*K53*(F$5-H53))+((1-F$6)*H53)</f>
        <v>283.99880419668631</v>
      </c>
      <c r="O53" s="1">
        <f>P$5*L53*N53</f>
        <v>34.436525716002379</v>
      </c>
      <c r="P53" s="1">
        <f>P$6*M53*N53</f>
        <v>34.436525716002379</v>
      </c>
      <c r="Q53" s="1">
        <f t="shared" si="17"/>
        <v>-34.436525716002379</v>
      </c>
      <c r="R53" s="1">
        <f t="shared" si="18"/>
        <v>-34.436525716002379</v>
      </c>
      <c r="S53" s="1">
        <f t="shared" si="19"/>
        <v>68.873051432004758</v>
      </c>
      <c r="T53">
        <f>IF(A53&lt;D$4,F$4,0)</f>
        <v>0</v>
      </c>
      <c r="U53" s="5">
        <f t="shared" si="20"/>
        <v>33.228884867963586</v>
      </c>
      <c r="V53" s="5">
        <f>L$6*SUM(U46:U52)</f>
        <v>15.613003957663878</v>
      </c>
      <c r="W53" s="1">
        <f>H$5+((H$6-H$5)*(LOG(V53+J$5)-LOG(J$5))/(LOG(J$6)-LOG(J$5)))</f>
        <v>4.0252026830961216E-3</v>
      </c>
      <c r="X53" s="1">
        <f t="shared" si="21"/>
        <v>6.3919805815141575E-2</v>
      </c>
      <c r="Y53" s="1">
        <f t="shared" si="22"/>
        <v>15.815977642224787</v>
      </c>
    </row>
    <row r="54" spans="1:25" x14ac:dyDescent="0.2">
      <c r="A54">
        <v>45</v>
      </c>
      <c r="B54" s="1">
        <f t="shared" si="7"/>
        <v>163599660.58309543</v>
      </c>
      <c r="C54" s="1">
        <f t="shared" si="8"/>
        <v>163599660.58309543</v>
      </c>
      <c r="D54" s="5">
        <f t="shared" si="9"/>
        <v>324.74967367136475</v>
      </c>
      <c r="E54" s="1">
        <f t="shared" si="10"/>
        <v>317.19323543748794</v>
      </c>
      <c r="F54" s="1">
        <f t="shared" si="11"/>
        <v>0.57690266438269044</v>
      </c>
      <c r="G54" s="1">
        <f t="shared" si="12"/>
        <v>143.1373057765428</v>
      </c>
      <c r="H54" s="1">
        <f t="shared" si="13"/>
        <v>0</v>
      </c>
      <c r="I54" s="1">
        <f t="shared" si="14"/>
        <v>0.49999950374384916</v>
      </c>
      <c r="J54" s="1">
        <f t="shared" si="15"/>
        <v>0.49999950374384916</v>
      </c>
      <c r="K54" s="18">
        <f t="shared" si="16"/>
        <v>9.9251230166327939E-7</v>
      </c>
      <c r="L54" s="18">
        <f>B54-F$6*I54*(F$5-H54)</f>
        <v>158699665.44640571</v>
      </c>
      <c r="M54" s="18">
        <f>C54-F$6*J54*(F$5-H54)</f>
        <v>158699665.44640571</v>
      </c>
      <c r="N54" s="18">
        <f>D54-(F$6*K54*(F$5-H54))+((1-F$6)*H54)</f>
        <v>315.02305311506461</v>
      </c>
      <c r="O54" s="1">
        <f>P$5*L54*N54</f>
        <v>38.198390233241177</v>
      </c>
      <c r="P54" s="1">
        <f>P$6*M54*N54</f>
        <v>38.198390233241177</v>
      </c>
      <c r="Q54" s="1">
        <f t="shared" si="17"/>
        <v>-38.198390233241177</v>
      </c>
      <c r="R54" s="1">
        <f t="shared" si="18"/>
        <v>-38.198390233241177</v>
      </c>
      <c r="S54" s="1">
        <f t="shared" si="19"/>
        <v>76.396780466482355</v>
      </c>
      <c r="T54">
        <f>IF(A54&lt;D$4,F$4,0)</f>
        <v>0</v>
      </c>
      <c r="U54" s="5">
        <f t="shared" si="20"/>
        <v>36.890899860620344</v>
      </c>
      <c r="V54" s="5">
        <f>L$6*SUM(U47:U53)</f>
        <v>17.347902699656245</v>
      </c>
      <c r="W54" s="1">
        <f>H$5+((H$6-H$5)*(LOG(V54+J$5)-LOG(J$5))/(LOG(J$6)-LOG(J$5)))</f>
        <v>4.0280007500723188E-3</v>
      </c>
      <c r="X54" s="1">
        <f t="shared" si="21"/>
        <v>7.1143705719375894E-2</v>
      </c>
      <c r="Y54" s="1">
        <f t="shared" si="22"/>
        <v>17.591143402369813</v>
      </c>
    </row>
    <row r="55" spans="1:25" x14ac:dyDescent="0.2">
      <c r="A55">
        <v>46</v>
      </c>
      <c r="B55" s="1">
        <f t="shared" si="7"/>
        <v>163599622.38470519</v>
      </c>
      <c r="C55" s="1">
        <f t="shared" si="8"/>
        <v>163599622.38470519</v>
      </c>
      <c r="D55" s="5">
        <f t="shared" si="9"/>
        <v>360.1967944292993</v>
      </c>
      <c r="E55" s="1">
        <f t="shared" si="10"/>
        <v>354.08413529810827</v>
      </c>
      <c r="F55" s="1">
        <f t="shared" si="11"/>
        <v>0.64804637010206634</v>
      </c>
      <c r="G55" s="1">
        <f t="shared" si="12"/>
        <v>160.72844917891263</v>
      </c>
      <c r="H55" s="1">
        <f t="shared" si="13"/>
        <v>0</v>
      </c>
      <c r="I55" s="1">
        <f t="shared" si="14"/>
        <v>0.49999944957636105</v>
      </c>
      <c r="J55" s="1">
        <f t="shared" si="15"/>
        <v>0.49999944957636105</v>
      </c>
      <c r="K55" s="18">
        <f t="shared" si="16"/>
        <v>1.1008472778153342E-6</v>
      </c>
      <c r="L55" s="18">
        <f>B55-F$6*I55*(F$5-H55)</f>
        <v>158699627.77885684</v>
      </c>
      <c r="M55" s="18">
        <f>C55-F$6*J55*(F$5-H55)</f>
        <v>158699627.77885684</v>
      </c>
      <c r="N55" s="18">
        <f>D55-(F$6*K55*(F$5-H55))+((1-F$6)*H55)</f>
        <v>349.40849110670905</v>
      </c>
      <c r="O55" s="1">
        <f>P$5*L55*N55</f>
        <v>42.367815924057716</v>
      </c>
      <c r="P55" s="1">
        <f>P$6*M55*N55</f>
        <v>42.367815924057716</v>
      </c>
      <c r="Q55" s="1">
        <f t="shared" si="17"/>
        <v>-42.367815924057716</v>
      </c>
      <c r="R55" s="1">
        <f t="shared" si="18"/>
        <v>-42.367815924057716</v>
      </c>
      <c r="S55" s="1">
        <f t="shared" si="19"/>
        <v>84.735631848115432</v>
      </c>
      <c r="T55">
        <f>IF(A55&lt;D$4,F$4,0)</f>
        <v>0</v>
      </c>
      <c r="U55" s="5">
        <f t="shared" si="20"/>
        <v>40.949659708547813</v>
      </c>
      <c r="V55" s="5">
        <f>L$6*SUM(U48:U54)</f>
        <v>19.270763974909361</v>
      </c>
      <c r="W55" s="1">
        <f>H$5+((H$6-H$5)*(LOG(V55+J$5)-LOG(J$5))/(LOG(J$6)-LOG(J$5)))</f>
        <v>4.0311013992998853E-3</v>
      </c>
      <c r="X55" s="1">
        <f t="shared" si="21"/>
        <v>7.9161978803341013E-2</v>
      </c>
      <c r="Y55" s="1">
        <f t="shared" si="22"/>
        <v>19.558641926871104</v>
      </c>
    </row>
    <row r="56" spans="1:25" x14ac:dyDescent="0.2">
      <c r="A56">
        <v>47</v>
      </c>
      <c r="B56" s="1">
        <f t="shared" si="7"/>
        <v>163599580.01688927</v>
      </c>
      <c r="C56" s="1">
        <f t="shared" si="8"/>
        <v>163599580.01688927</v>
      </c>
      <c r="D56" s="5">
        <f t="shared" si="9"/>
        <v>399.48427808013713</v>
      </c>
      <c r="E56" s="1">
        <f t="shared" si="10"/>
        <v>395.03379500665608</v>
      </c>
      <c r="F56" s="1">
        <f t="shared" si="11"/>
        <v>0.72720834890540731</v>
      </c>
      <c r="G56" s="1">
        <f t="shared" si="12"/>
        <v>180.28709110578373</v>
      </c>
      <c r="H56" s="1">
        <f t="shared" si="13"/>
        <v>0</v>
      </c>
      <c r="I56" s="1">
        <f t="shared" si="14"/>
        <v>0.49999938954031803</v>
      </c>
      <c r="J56" s="1">
        <f t="shared" si="15"/>
        <v>0.49999938954031803</v>
      </c>
      <c r="K56" s="18">
        <f t="shared" si="16"/>
        <v>1.2209193639152543E-6</v>
      </c>
      <c r="L56" s="18">
        <f>B56-F$6*I56*(F$5-H56)</f>
        <v>158699585.99939415</v>
      </c>
      <c r="M56" s="18">
        <f>C56-F$6*J56*(F$5-H56)</f>
        <v>158699585.99939415</v>
      </c>
      <c r="N56" s="18">
        <f>D56-(F$6*K56*(F$5-H56))+((1-F$6)*H56)</f>
        <v>387.51926831376761</v>
      </c>
      <c r="O56" s="1">
        <f>P$5*L56*N56</f>
        <v>46.988957402340354</v>
      </c>
      <c r="P56" s="1">
        <f>P$6*M56*N56</f>
        <v>46.988957402340354</v>
      </c>
      <c r="Q56" s="1">
        <f t="shared" si="17"/>
        <v>-46.988957402340354</v>
      </c>
      <c r="R56" s="1">
        <f t="shared" si="18"/>
        <v>-46.988957402340354</v>
      </c>
      <c r="S56" s="1">
        <f t="shared" si="19"/>
        <v>93.977914804680708</v>
      </c>
      <c r="T56">
        <f>IF(A56&lt;D$4,F$4,0)</f>
        <v>0</v>
      </c>
      <c r="U56" s="5">
        <f t="shared" si="20"/>
        <v>45.448148197277568</v>
      </c>
      <c r="V56" s="5">
        <f>L$6*SUM(U49:U55)</f>
        <v>21.401949555196698</v>
      </c>
      <c r="W56" s="1">
        <f>H$5+((H$6-H$5)*(LOG(V56+J$5)-LOG(J$5))/(LOG(J$6)-LOG(J$5)))</f>
        <v>4.0345372801209806E-3</v>
      </c>
      <c r="X56" s="1">
        <f t="shared" si="21"/>
        <v>8.8063247443347703E-2</v>
      </c>
      <c r="Y56" s="1">
        <f t="shared" si="22"/>
        <v>21.739284309178316</v>
      </c>
    </row>
    <row r="57" spans="1:25" x14ac:dyDescent="0.2">
      <c r="A57">
        <v>48</v>
      </c>
      <c r="B57" s="1">
        <f t="shared" si="7"/>
        <v>163599533.02793187</v>
      </c>
      <c r="C57" s="1">
        <f t="shared" si="8"/>
        <v>163599533.02793187</v>
      </c>
      <c r="D57" s="5">
        <f t="shared" si="9"/>
        <v>443.02818559259936</v>
      </c>
      <c r="E57" s="1">
        <f t="shared" si="10"/>
        <v>440.48194320393367</v>
      </c>
      <c r="F57" s="1">
        <f t="shared" si="11"/>
        <v>0.81527159634875501</v>
      </c>
      <c r="G57" s="1">
        <f t="shared" si="12"/>
        <v>202.02637541496205</v>
      </c>
      <c r="H57" s="1">
        <f t="shared" si="13"/>
        <v>0</v>
      </c>
      <c r="I57" s="1">
        <f t="shared" si="14"/>
        <v>0.49999932299992311</v>
      </c>
      <c r="J57" s="1">
        <f t="shared" si="15"/>
        <v>0.49999932299992311</v>
      </c>
      <c r="K57" s="18">
        <f t="shared" si="16"/>
        <v>1.3540001537068216E-6</v>
      </c>
      <c r="L57" s="18">
        <f>B57-F$6*I57*(F$5-H57)</f>
        <v>158699539.66253263</v>
      </c>
      <c r="M57" s="18">
        <f>C57-F$6*J57*(F$5-H57)</f>
        <v>158699539.66253263</v>
      </c>
      <c r="N57" s="18">
        <f>D57-(F$6*K57*(F$5-H57))+((1-F$6)*H57)</f>
        <v>429.75898408627251</v>
      </c>
      <c r="O57" s="1">
        <f>P$5*L57*N57</f>
        <v>52.110752552207465</v>
      </c>
      <c r="P57" s="1">
        <f>P$6*M57*N57</f>
        <v>52.110752552207465</v>
      </c>
      <c r="Q57" s="1">
        <f t="shared" si="17"/>
        <v>-52.110752552207465</v>
      </c>
      <c r="R57" s="1">
        <f t="shared" si="18"/>
        <v>-52.110752552207465</v>
      </c>
      <c r="S57" s="1">
        <f t="shared" si="19"/>
        <v>104.22150510441493</v>
      </c>
      <c r="T57">
        <f>IF(A57&lt;D$4,F$4,0)</f>
        <v>0</v>
      </c>
      <c r="U57" s="5">
        <f t="shared" si="20"/>
        <v>50.434007292218467</v>
      </c>
      <c r="V57" s="5">
        <f>L$6*SUM(U50:U56)</f>
        <v>23.764029619262288</v>
      </c>
      <c r="W57" s="1">
        <f>H$5+((H$6-H$5)*(LOG(V57+J$5)-LOG(J$5))/(LOG(J$6)-LOG(J$5)))</f>
        <v>4.0383445536181653E-3</v>
      </c>
      <c r="X57" s="1">
        <f t="shared" si="21"/>
        <v>9.7946414170387297E-2</v>
      </c>
      <c r="Y57" s="1">
        <f t="shared" si="22"/>
        <v>24.156153965311088</v>
      </c>
    </row>
    <row r="58" spans="1:25" x14ac:dyDescent="0.2">
      <c r="A58">
        <v>49</v>
      </c>
      <c r="B58" s="1">
        <f t="shared" si="7"/>
        <v>163599480.91717932</v>
      </c>
      <c r="C58" s="1">
        <f t="shared" si="8"/>
        <v>163599480.91717932</v>
      </c>
      <c r="D58" s="5">
        <f t="shared" si="9"/>
        <v>491.28965099072514</v>
      </c>
      <c r="E58" s="1">
        <f t="shared" si="10"/>
        <v>490.91595049615216</v>
      </c>
      <c r="F58" s="1">
        <f t="shared" si="11"/>
        <v>0.91321801051914231</v>
      </c>
      <c r="G58" s="1">
        <f t="shared" si="12"/>
        <v>226.18252938027314</v>
      </c>
      <c r="H58" s="1">
        <f t="shared" si="13"/>
        <v>0</v>
      </c>
      <c r="I58" s="1">
        <f t="shared" si="14"/>
        <v>0.49999924925050104</v>
      </c>
      <c r="J58" s="1">
        <f t="shared" si="15"/>
        <v>0.49999924925050104</v>
      </c>
      <c r="K58" s="18">
        <f t="shared" si="16"/>
        <v>1.5014989979354422E-6</v>
      </c>
      <c r="L58" s="18">
        <f>B58-F$6*I58*(F$5-H58)</f>
        <v>158699488.27452442</v>
      </c>
      <c r="M58" s="18">
        <f>C58-F$6*J58*(F$5-H58)</f>
        <v>158699488.27452442</v>
      </c>
      <c r="N58" s="18">
        <f>D58-(F$6*K58*(F$5-H58))+((1-F$6)*H58)</f>
        <v>476.5749608109578</v>
      </c>
      <c r="O58" s="1">
        <f>P$5*L58*N58</f>
        <v>57.787440712981763</v>
      </c>
      <c r="P58" s="1">
        <f>P$6*M58*N58</f>
        <v>57.787440712981763</v>
      </c>
      <c r="Q58" s="1">
        <f t="shared" si="17"/>
        <v>-57.787440712981763</v>
      </c>
      <c r="R58" s="1">
        <f t="shared" si="18"/>
        <v>-57.787440712981763</v>
      </c>
      <c r="S58" s="1">
        <f t="shared" si="19"/>
        <v>115.57488142596353</v>
      </c>
      <c r="T58">
        <f>IF(A58&lt;D$4,F$4,0)</f>
        <v>0</v>
      </c>
      <c r="U58" s="5">
        <f t="shared" si="20"/>
        <v>55.960039706289166</v>
      </c>
      <c r="V58" s="5">
        <f>L$6*SUM(U51:U57)</f>
        <v>26.382020310535985</v>
      </c>
      <c r="W58" s="1">
        <f>H$5+((H$6-H$5)*(LOG(V58+J$5)-LOG(J$5))/(LOG(J$6)-LOG(J$5)))</f>
        <v>4.0425632636545616E-3</v>
      </c>
      <c r="X58" s="1">
        <f t="shared" si="21"/>
        <v>0.10892188047746026</v>
      </c>
      <c r="Y58" s="1">
        <f t="shared" si="22"/>
        <v>26.834844579961953</v>
      </c>
    </row>
    <row r="59" spans="1:25" x14ac:dyDescent="0.2">
      <c r="A59">
        <v>50</v>
      </c>
      <c r="B59" s="1">
        <f t="shared" si="7"/>
        <v>163599423.1297386</v>
      </c>
      <c r="C59" s="1">
        <f t="shared" si="8"/>
        <v>163599423.1297386</v>
      </c>
      <c r="D59" s="5">
        <f t="shared" si="9"/>
        <v>544.77976508166171</v>
      </c>
      <c r="E59" s="1">
        <f t="shared" si="10"/>
        <v>546.87599020244136</v>
      </c>
      <c r="F59" s="1">
        <f t="shared" si="11"/>
        <v>1.0221398909966026</v>
      </c>
      <c r="G59" s="1">
        <f t="shared" si="12"/>
        <v>253.01737396023509</v>
      </c>
      <c r="H59" s="1">
        <f t="shared" si="13"/>
        <v>0</v>
      </c>
      <c r="I59" s="1">
        <f t="shared" si="14"/>
        <v>0.49999916751103457</v>
      </c>
      <c r="J59" s="1">
        <f t="shared" si="15"/>
        <v>0.49999916751103457</v>
      </c>
      <c r="K59" s="18">
        <f t="shared" si="16"/>
        <v>1.6649779308920664E-6</v>
      </c>
      <c r="L59" s="18">
        <f>B59-F$6*I59*(F$5-H59)</f>
        <v>158699431.28813046</v>
      </c>
      <c r="M59" s="18">
        <f>C59-F$6*J59*(F$5-H59)</f>
        <v>158699431.28813046</v>
      </c>
      <c r="N59" s="18">
        <f>D59-(F$6*K59*(F$5-H59))+((1-F$6)*H59)</f>
        <v>528.46298135891948</v>
      </c>
      <c r="O59" s="1">
        <f>P$5*L59*N59</f>
        <v>64.079137070973729</v>
      </c>
      <c r="P59" s="1">
        <f>P$6*M59*N59</f>
        <v>64.079137070973729</v>
      </c>
      <c r="Q59" s="1">
        <f t="shared" si="17"/>
        <v>-64.079137070973729</v>
      </c>
      <c r="R59" s="1">
        <f t="shared" si="18"/>
        <v>-64.079137070973729</v>
      </c>
      <c r="S59" s="1">
        <f t="shared" si="19"/>
        <v>128.15827414194746</v>
      </c>
      <c r="T59">
        <f>IF(A59&lt;D$4,F$4,0)</f>
        <v>0</v>
      </c>
      <c r="U59" s="5">
        <f t="shared" si="20"/>
        <v>62.084767335026989</v>
      </c>
      <c r="V59" s="5">
        <f>L$6*SUM(U52:U58)</f>
        <v>29.283647635120964</v>
      </c>
      <c r="W59" s="1">
        <f>H$5+((H$6-H$5)*(LOG(V59+J$5)-LOG(J$5))/(LOG(J$6)-LOG(J$5)))</f>
        <v>4.0472377475757621E-3</v>
      </c>
      <c r="X59" s="1">
        <f t="shared" si="21"/>
        <v>0.12111292875631531</v>
      </c>
      <c r="Y59" s="1">
        <f t="shared" si="22"/>
        <v>29.80372378953636</v>
      </c>
    </row>
    <row r="60" spans="1:25" x14ac:dyDescent="0.2">
      <c r="A60">
        <v>51</v>
      </c>
      <c r="B60" s="1">
        <f t="shared" si="7"/>
        <v>163599359.05060154</v>
      </c>
      <c r="C60" s="1">
        <f t="shared" si="8"/>
        <v>163599359.05060154</v>
      </c>
      <c r="D60" s="5">
        <f t="shared" si="9"/>
        <v>604.06498779160438</v>
      </c>
      <c r="E60" s="1">
        <f t="shared" si="10"/>
        <v>608.96075753746834</v>
      </c>
      <c r="F60" s="1">
        <f t="shared" si="11"/>
        <v>1.1432528197529179</v>
      </c>
      <c r="G60" s="1">
        <f t="shared" si="12"/>
        <v>282.82109774977147</v>
      </c>
      <c r="H60" s="1">
        <f t="shared" si="13"/>
        <v>0</v>
      </c>
      <c r="I60" s="1">
        <f t="shared" si="14"/>
        <v>0.49999907691589368</v>
      </c>
      <c r="J60" s="1">
        <f t="shared" si="15"/>
        <v>0.49999907691589368</v>
      </c>
      <c r="K60" s="18">
        <f t="shared" si="16"/>
        <v>1.8461682126737051E-6</v>
      </c>
      <c r="L60" s="18">
        <f>B60-F$6*I60*(F$5-H60)</f>
        <v>158699368.09682578</v>
      </c>
      <c r="M60" s="18">
        <f>C60-F$6*J60*(F$5-H60)</f>
        <v>158699368.09682578</v>
      </c>
      <c r="N60" s="18">
        <f>D60-(F$6*K60*(F$5-H60))+((1-F$6)*H60)</f>
        <v>585.97253930740203</v>
      </c>
      <c r="O60" s="1">
        <f>P$5*L60*N60</f>
        <v>71.052469216211122</v>
      </c>
      <c r="P60" s="1">
        <f>P$6*M60*N60</f>
        <v>71.052469216211122</v>
      </c>
      <c r="Q60" s="1">
        <f t="shared" si="17"/>
        <v>-71.052469216211122</v>
      </c>
      <c r="R60" s="1">
        <f t="shared" si="18"/>
        <v>-71.052469216211122</v>
      </c>
      <c r="S60" s="1">
        <f t="shared" si="19"/>
        <v>142.10493843242224</v>
      </c>
      <c r="T60">
        <f>IF(A60&lt;D$4,F$4,0)</f>
        <v>0</v>
      </c>
      <c r="U60" s="5">
        <f t="shared" si="20"/>
        <v>68.873051432004758</v>
      </c>
      <c r="V60" s="5">
        <f>L$6*SUM(U53:U59)</f>
        <v>32.499640696794394</v>
      </c>
      <c r="W60" s="1">
        <f>H$5+((H$6-H$5)*(LOG(V60+J$5)-LOG(J$5))/(LOG(J$6)-LOG(J$5)))</f>
        <v>4.0524170907577763E-3</v>
      </c>
      <c r="X60" s="1">
        <f t="shared" si="21"/>
        <v>0.13465730094575809</v>
      </c>
      <c r="Y60" s="1">
        <f t="shared" si="22"/>
        <v>33.094227567017832</v>
      </c>
    </row>
    <row r="61" spans="1:25" x14ac:dyDescent="0.2">
      <c r="A61">
        <v>52</v>
      </c>
      <c r="B61" s="1">
        <f t="shared" si="7"/>
        <v>163599287.99813232</v>
      </c>
      <c r="C61" s="1">
        <f t="shared" si="8"/>
        <v>163599287.99813232</v>
      </c>
      <c r="D61" s="5">
        <f t="shared" si="9"/>
        <v>669.77314575754428</v>
      </c>
      <c r="E61" s="1">
        <f t="shared" si="10"/>
        <v>677.83380896947313</v>
      </c>
      <c r="F61" s="1">
        <f t="shared" si="11"/>
        <v>1.277910120698676</v>
      </c>
      <c r="G61" s="1">
        <f t="shared" si="12"/>
        <v>315.91532531678928</v>
      </c>
      <c r="H61" s="1">
        <f t="shared" si="13"/>
        <v>0</v>
      </c>
      <c r="I61" s="1">
        <f t="shared" si="14"/>
        <v>0.49999897650566988</v>
      </c>
      <c r="J61" s="1">
        <f t="shared" si="15"/>
        <v>0.49999897650566988</v>
      </c>
      <c r="K61" s="18">
        <f t="shared" si="16"/>
        <v>2.0469886603270432E-6</v>
      </c>
      <c r="L61" s="18">
        <f>B61-F$6*I61*(F$5-H61)</f>
        <v>158699298.02837676</v>
      </c>
      <c r="M61" s="18">
        <f>C61-F$6*J61*(F$5-H61)</f>
        <v>158699298.02837676</v>
      </c>
      <c r="N61" s="18">
        <f>D61-(F$6*K61*(F$5-H61))+((1-F$6)*H61)</f>
        <v>649.71265688633923</v>
      </c>
      <c r="O61" s="1">
        <f>P$5*L61*N61</f>
        <v>78.781282524460309</v>
      </c>
      <c r="P61" s="1">
        <f>P$6*M61*N61</f>
        <v>78.781282524460309</v>
      </c>
      <c r="Q61" s="1">
        <f t="shared" si="17"/>
        <v>-78.781282524460309</v>
      </c>
      <c r="R61" s="1">
        <f t="shared" si="18"/>
        <v>-78.781282524460309</v>
      </c>
      <c r="S61" s="1">
        <f t="shared" si="19"/>
        <v>157.56256504892062</v>
      </c>
      <c r="T61">
        <f>IF(A61&lt;D$4,F$4,0)</f>
        <v>0</v>
      </c>
      <c r="U61" s="5">
        <f t="shared" si="20"/>
        <v>76.396780466482355</v>
      </c>
      <c r="V61" s="5">
        <f>L$6*SUM(U54:U60)</f>
        <v>36.064057353198507</v>
      </c>
      <c r="W61" s="1">
        <f>H$5+((H$6-H$5)*(LOG(V61+J$5)-LOG(J$5))/(LOG(J$6)-LOG(J$5)))</f>
        <v>4.0581556291813823E-3</v>
      </c>
      <c r="X61" s="1">
        <f t="shared" si="21"/>
        <v>0.14970901293494313</v>
      </c>
      <c r="Y61" s="1">
        <f t="shared" si="22"/>
        <v>36.741190847685402</v>
      </c>
    </row>
    <row r="62" spans="1:25" x14ac:dyDescent="0.2">
      <c r="A62">
        <v>53</v>
      </c>
      <c r="B62" s="1">
        <f t="shared" si="7"/>
        <v>163599209.2168498</v>
      </c>
      <c r="C62" s="1">
        <f t="shared" si="8"/>
        <v>163599209.2168498</v>
      </c>
      <c r="D62" s="5">
        <f t="shared" si="9"/>
        <v>742.60007895834951</v>
      </c>
      <c r="E62" s="1">
        <f t="shared" si="10"/>
        <v>754.23058943595549</v>
      </c>
      <c r="F62" s="1">
        <f t="shared" si="11"/>
        <v>1.4276191336336193</v>
      </c>
      <c r="G62" s="1">
        <f t="shared" si="12"/>
        <v>352.65651616447468</v>
      </c>
      <c r="H62" s="1">
        <f t="shared" si="13"/>
        <v>0</v>
      </c>
      <c r="I62" s="1">
        <f t="shared" si="14"/>
        <v>0.49999886521701858</v>
      </c>
      <c r="J62" s="1">
        <f t="shared" si="15"/>
        <v>0.49999886521701858</v>
      </c>
      <c r="K62" s="18">
        <f t="shared" si="16"/>
        <v>2.2695659628591983E-6</v>
      </c>
      <c r="L62" s="18">
        <f>B62-F$6*I62*(F$5-H62)</f>
        <v>158699220.33772302</v>
      </c>
      <c r="M62" s="18">
        <f>C62-F$6*J62*(F$5-H62)</f>
        <v>158699220.33772302</v>
      </c>
      <c r="N62" s="18">
        <f>D62-(F$6*K62*(F$5-H62))+((1-F$6)*H62)</f>
        <v>720.35833252232942</v>
      </c>
      <c r="O62" s="1">
        <f>P$5*L62*N62</f>
        <v>87.34742186359712</v>
      </c>
      <c r="P62" s="1">
        <f>P$6*M62*N62</f>
        <v>87.34742186359712</v>
      </c>
      <c r="Q62" s="1">
        <f t="shared" si="17"/>
        <v>-87.34742186359712</v>
      </c>
      <c r="R62" s="1">
        <f t="shared" si="18"/>
        <v>-87.34742186359712</v>
      </c>
      <c r="S62" s="1">
        <f t="shared" si="19"/>
        <v>174.69484372719424</v>
      </c>
      <c r="T62">
        <f>IF(A62&lt;D$4,F$4,0)</f>
        <v>0</v>
      </c>
      <c r="U62" s="5">
        <f t="shared" si="20"/>
        <v>84.735631848115432</v>
      </c>
      <c r="V62" s="5">
        <f>L$6*SUM(U55:U61)</f>
        <v>40.014645413784713</v>
      </c>
      <c r="W62" s="1">
        <f>H$5+((H$6-H$5)*(LOG(V62+J$5)-LOG(J$5))/(LOG(J$6)-LOG(J$5)))</f>
        <v>4.0645135040926466E-3</v>
      </c>
      <c r="X62" s="1">
        <f t="shared" si="21"/>
        <v>0.16644044487339113</v>
      </c>
      <c r="Y62" s="1">
        <f t="shared" si="22"/>
        <v>40.783219263674418</v>
      </c>
    </row>
    <row r="63" spans="1:25" x14ac:dyDescent="0.2">
      <c r="A63">
        <v>54</v>
      </c>
      <c r="B63" s="1">
        <f t="shared" si="7"/>
        <v>163599121.86942795</v>
      </c>
      <c r="C63" s="1">
        <f t="shared" si="8"/>
        <v>163599121.86942795</v>
      </c>
      <c r="D63" s="5">
        <f t="shared" si="9"/>
        <v>823.317007880863</v>
      </c>
      <c r="E63" s="1">
        <f t="shared" si="10"/>
        <v>838.96622128407091</v>
      </c>
      <c r="F63" s="1">
        <f t="shared" si="11"/>
        <v>1.5940595785070104</v>
      </c>
      <c r="G63" s="1">
        <f t="shared" si="12"/>
        <v>393.43973542814911</v>
      </c>
      <c r="H63" s="1">
        <f t="shared" si="13"/>
        <v>0</v>
      </c>
      <c r="I63" s="1">
        <f t="shared" si="14"/>
        <v>0.49999874187140064</v>
      </c>
      <c r="J63" s="1">
        <f t="shared" si="15"/>
        <v>0.49999874187140064</v>
      </c>
      <c r="K63" s="18">
        <f t="shared" si="16"/>
        <v>2.5162571986805062E-6</v>
      </c>
      <c r="L63" s="18">
        <f>B63-F$6*I63*(F$5-H63)</f>
        <v>158699134.19908822</v>
      </c>
      <c r="M63" s="18">
        <f>C63-F$6*J63*(F$5-H63)</f>
        <v>158699134.19908822</v>
      </c>
      <c r="N63" s="18">
        <f>D63-(F$6*K63*(F$5-H63))+((1-F$6)*H63)</f>
        <v>798.657687333794</v>
      </c>
      <c r="O63" s="1">
        <f>P$5*L63*N63</f>
        <v>96.841598029736559</v>
      </c>
      <c r="P63" s="1">
        <f>P$6*M63*N63</f>
        <v>96.841598029736559</v>
      </c>
      <c r="Q63" s="1">
        <f t="shared" si="17"/>
        <v>-96.841598029736559</v>
      </c>
      <c r="R63" s="1">
        <f t="shared" si="18"/>
        <v>-96.841598029736559</v>
      </c>
      <c r="S63" s="1">
        <f t="shared" si="19"/>
        <v>193.68319605947312</v>
      </c>
      <c r="T63">
        <f>IF(A63&lt;D$4,F$4,0)</f>
        <v>0</v>
      </c>
      <c r="U63" s="5">
        <f t="shared" si="20"/>
        <v>93.977914804680708</v>
      </c>
      <c r="V63" s="5">
        <f>L$6*SUM(U56:U62)</f>
        <v>44.393242627741472</v>
      </c>
      <c r="W63" s="1">
        <f>H$5+((H$6-H$5)*(LOG(V63+J$5)-LOG(J$5))/(LOG(J$6)-LOG(J$5)))</f>
        <v>4.0715572727975215E-3</v>
      </c>
      <c r="X63" s="1">
        <f t="shared" si="21"/>
        <v>0.18504473832780505</v>
      </c>
      <c r="Y63" s="1">
        <f t="shared" si="22"/>
        <v>45.263103458949765</v>
      </c>
    </row>
    <row r="64" spans="1:25" x14ac:dyDescent="0.2">
      <c r="A64">
        <v>55</v>
      </c>
      <c r="B64" s="1">
        <f t="shared" si="7"/>
        <v>163599025.02782992</v>
      </c>
      <c r="C64" s="1">
        <f t="shared" si="8"/>
        <v>163599025.02782992</v>
      </c>
      <c r="D64" s="5">
        <f t="shared" si="9"/>
        <v>912.7786988359212</v>
      </c>
      <c r="E64" s="1">
        <f t="shared" si="10"/>
        <v>932.94413608875163</v>
      </c>
      <c r="F64" s="1">
        <f t="shared" si="11"/>
        <v>1.7791043168348155</v>
      </c>
      <c r="G64" s="1">
        <f t="shared" si="12"/>
        <v>438.70283888709889</v>
      </c>
      <c r="H64" s="1">
        <f t="shared" si="13"/>
        <v>0</v>
      </c>
      <c r="I64" s="1">
        <f t="shared" si="14"/>
        <v>0.49999860516260358</v>
      </c>
      <c r="J64" s="1">
        <f t="shared" si="15"/>
        <v>0.49999860516260358</v>
      </c>
      <c r="K64" s="18">
        <f t="shared" si="16"/>
        <v>2.7896747927590667E-6</v>
      </c>
      <c r="L64" s="18">
        <f>B64-F$6*I64*(F$5-H64)</f>
        <v>158699038.69723639</v>
      </c>
      <c r="M64" s="18">
        <f>C64-F$6*J64*(F$5-H64)</f>
        <v>158699038.69723639</v>
      </c>
      <c r="N64" s="18">
        <f>D64-(F$6*K64*(F$5-H64))+((1-F$6)*H64)</f>
        <v>885.43988586688238</v>
      </c>
      <c r="O64" s="1">
        <f>P$5*L64*N64</f>
        <v>107.36434803733569</v>
      </c>
      <c r="P64" s="1">
        <f>P$6*M64*N64</f>
        <v>107.36434803733569</v>
      </c>
      <c r="Q64" s="1">
        <f t="shared" si="17"/>
        <v>-107.36434803733569</v>
      </c>
      <c r="R64" s="1">
        <f t="shared" si="18"/>
        <v>-107.36434803733569</v>
      </c>
      <c r="S64" s="1">
        <f t="shared" si="19"/>
        <v>214.72869607467138</v>
      </c>
      <c r="T64">
        <f>IF(A64&lt;D$4,F$4,0)</f>
        <v>0</v>
      </c>
      <c r="U64" s="5">
        <f t="shared" si="20"/>
        <v>104.22150510441493</v>
      </c>
      <c r="V64" s="5">
        <f>L$6*SUM(U57:U63)</f>
        <v>49.24621928848179</v>
      </c>
      <c r="W64" s="1">
        <f>H$5+((H$6-H$5)*(LOG(V64+J$5)-LOG(J$5))/(LOG(J$6)-LOG(J$5)))</f>
        <v>4.0793605803075266E-3</v>
      </c>
      <c r="X64" s="1">
        <f t="shared" si="21"/>
        <v>0.20573850125481835</v>
      </c>
      <c r="Y64" s="1">
        <f t="shared" si="22"/>
        <v>50.228268790963646</v>
      </c>
    </row>
    <row r="65" spans="1:25" x14ac:dyDescent="0.2">
      <c r="A65">
        <v>56</v>
      </c>
      <c r="B65" s="1">
        <f t="shared" si="7"/>
        <v>163598917.66348189</v>
      </c>
      <c r="C65" s="1">
        <f t="shared" si="8"/>
        <v>163598917.66348189</v>
      </c>
      <c r="D65" s="5">
        <f t="shared" si="9"/>
        <v>1011.9325134846291</v>
      </c>
      <c r="E65" s="1">
        <f t="shared" si="10"/>
        <v>1037.1656411931665</v>
      </c>
      <c r="F65" s="1">
        <f t="shared" si="11"/>
        <v>1.9848428180896338</v>
      </c>
      <c r="G65" s="1">
        <f t="shared" si="12"/>
        <v>488.93110767806252</v>
      </c>
      <c r="H65" s="1">
        <f t="shared" si="13"/>
        <v>0</v>
      </c>
      <c r="I65" s="1">
        <f t="shared" si="14"/>
        <v>0.49999845364291173</v>
      </c>
      <c r="J65" s="1">
        <f t="shared" si="15"/>
        <v>0.49999845364291173</v>
      </c>
      <c r="K65" s="18">
        <f t="shared" si="16"/>
        <v>3.0927141765940884E-6</v>
      </c>
      <c r="L65" s="18">
        <f>B65-F$6*I65*(F$5-H65)</f>
        <v>158698932.81778136</v>
      </c>
      <c r="M65" s="18">
        <f>C65-F$6*J65*(F$5-H65)</f>
        <v>158698932.81778136</v>
      </c>
      <c r="N65" s="18">
        <f>D65-(F$6*K65*(F$5-H65))+((1-F$6)*H65)</f>
        <v>981.623914554007</v>
      </c>
      <c r="O65" s="1">
        <f>P$5*L65*N65</f>
        <v>119.02709937968666</v>
      </c>
      <c r="P65" s="1">
        <f>P$6*M65*N65</f>
        <v>119.02709937968666</v>
      </c>
      <c r="Q65" s="1">
        <f t="shared" si="17"/>
        <v>-119.02709937968666</v>
      </c>
      <c r="R65" s="1">
        <f t="shared" si="18"/>
        <v>-119.02709937968666</v>
      </c>
      <c r="S65" s="1">
        <f t="shared" si="19"/>
        <v>238.05419875937332</v>
      </c>
      <c r="T65">
        <f>IF(A65&lt;D$4,F$4,0)</f>
        <v>0</v>
      </c>
      <c r="U65" s="5">
        <f t="shared" si="20"/>
        <v>115.57488142596353</v>
      </c>
      <c r="V65" s="5">
        <f>L$6*SUM(U58:U64)</f>
        <v>54.624969069701436</v>
      </c>
      <c r="W65" s="1">
        <f>H$5+((H$6-H$5)*(LOG(V65+J$5)-LOG(J$5))/(LOG(J$6)-LOG(J$5)))</f>
        <v>4.0880048991042096E-3</v>
      </c>
      <c r="X65" s="1">
        <f t="shared" si="21"/>
        <v>0.22876491647337621</v>
      </c>
      <c r="Y65" s="1">
        <f t="shared" si="22"/>
        <v>55.731274789815792</v>
      </c>
    </row>
    <row r="66" spans="1:25" x14ac:dyDescent="0.2">
      <c r="A66">
        <v>57</v>
      </c>
      <c r="B66" s="1">
        <f t="shared" si="7"/>
        <v>163598798.63638252</v>
      </c>
      <c r="C66" s="1">
        <f t="shared" si="8"/>
        <v>163598798.63638252</v>
      </c>
      <c r="D66" s="5">
        <f t="shared" si="9"/>
        <v>1121.8284381020549</v>
      </c>
      <c r="E66" s="1">
        <f t="shared" si="10"/>
        <v>1152.7405226191299</v>
      </c>
      <c r="F66" s="1">
        <f t="shared" si="11"/>
        <v>2.2136077345630101</v>
      </c>
      <c r="G66" s="1">
        <f t="shared" si="12"/>
        <v>544.66238246787827</v>
      </c>
      <c r="H66" s="1">
        <f t="shared" si="13"/>
        <v>0</v>
      </c>
      <c r="I66" s="1">
        <f t="shared" si="14"/>
        <v>0.49999828570777849</v>
      </c>
      <c r="J66" s="1">
        <f t="shared" si="15"/>
        <v>0.49999828570777849</v>
      </c>
      <c r="K66" s="18">
        <f t="shared" si="16"/>
        <v>3.4285844430676738E-6</v>
      </c>
      <c r="L66" s="18">
        <f>B66-F$6*I66*(F$5-H66)</f>
        <v>158698815.43644628</v>
      </c>
      <c r="M66" s="18">
        <f>C66-F$6*J66*(F$5-H66)</f>
        <v>158698815.43644628</v>
      </c>
      <c r="N66" s="18">
        <f>D66-(F$6*K66*(F$5-H66))+((1-F$6)*H66)</f>
        <v>1088.2283105599918</v>
      </c>
      <c r="O66" s="1">
        <f>P$5*L66*N66</f>
        <v>131.95334948829148</v>
      </c>
      <c r="P66" s="1">
        <f>P$6*M66*N66</f>
        <v>131.95334948829148</v>
      </c>
      <c r="Q66" s="1">
        <f t="shared" si="17"/>
        <v>-131.95334948829148</v>
      </c>
      <c r="R66" s="1">
        <f t="shared" si="18"/>
        <v>-131.95334948829148</v>
      </c>
      <c r="S66" s="1">
        <f t="shared" si="19"/>
        <v>263.90669897658296</v>
      </c>
      <c r="T66">
        <f>IF(A66&lt;D$4,F$4,0)</f>
        <v>0</v>
      </c>
      <c r="U66" s="5">
        <f t="shared" si="20"/>
        <v>128.15827414194746</v>
      </c>
      <c r="V66" s="5">
        <f>L$6*SUM(U59:U65)</f>
        <v>60.58645324166887</v>
      </c>
      <c r="W66" s="1">
        <f>H$5+((H$6-H$5)*(LOG(V66+J$5)-LOG(J$5))/(LOG(J$6)-LOG(J$5)))</f>
        <v>4.0975803431422906E-3</v>
      </c>
      <c r="X66" s="1">
        <f t="shared" si="21"/>
        <v>0.25439732224056916</v>
      </c>
      <c r="Y66" s="1">
        <f t="shared" si="22"/>
        <v>61.830370012786418</v>
      </c>
    </row>
    <row r="67" spans="1:25" x14ac:dyDescent="0.2">
      <c r="A67">
        <v>58</v>
      </c>
      <c r="B67" s="1">
        <f t="shared" si="7"/>
        <v>163598666.68303302</v>
      </c>
      <c r="C67" s="1">
        <f t="shared" si="8"/>
        <v>163598666.68303302</v>
      </c>
      <c r="D67" s="5">
        <f t="shared" si="9"/>
        <v>1243.6301986462156</v>
      </c>
      <c r="E67" s="1">
        <f t="shared" si="10"/>
        <v>1280.8987967610774</v>
      </c>
      <c r="F67" s="1">
        <f t="shared" si="11"/>
        <v>2.4680050568035794</v>
      </c>
      <c r="G67" s="1">
        <f t="shared" si="12"/>
        <v>606.49275248066465</v>
      </c>
      <c r="H67" s="1">
        <f t="shared" si="13"/>
        <v>0</v>
      </c>
      <c r="I67" s="1">
        <f t="shared" si="14"/>
        <v>0.49999809957883973</v>
      </c>
      <c r="J67" s="1">
        <f t="shared" si="15"/>
        <v>0.49999809957883973</v>
      </c>
      <c r="K67" s="18">
        <f t="shared" si="16"/>
        <v>3.8008423204738233E-6</v>
      </c>
      <c r="L67" s="18">
        <f>B67-F$6*I67*(F$5-H67)</f>
        <v>158698685.30716038</v>
      </c>
      <c r="M67" s="18">
        <f>C67-F$6*J67*(F$5-H67)</f>
        <v>158698685.30716038</v>
      </c>
      <c r="N67" s="18">
        <f>D67-(F$6*K67*(F$5-H67))+((1-F$6)*H67)</f>
        <v>1206.3819439055721</v>
      </c>
      <c r="O67" s="1">
        <f>P$5*L67*N67</f>
        <v>146.27997285766412</v>
      </c>
      <c r="P67" s="1">
        <f>P$6*M67*N67</f>
        <v>146.27997285766412</v>
      </c>
      <c r="Q67" s="1">
        <f t="shared" si="17"/>
        <v>-146.27997285766412</v>
      </c>
      <c r="R67" s="1">
        <f t="shared" si="18"/>
        <v>-146.27997285766412</v>
      </c>
      <c r="S67" s="1">
        <f t="shared" si="19"/>
        <v>292.55994571532824</v>
      </c>
      <c r="T67">
        <f>IF(A67&lt;D$4,F$4,0)</f>
        <v>0</v>
      </c>
      <c r="U67" s="5">
        <f t="shared" si="20"/>
        <v>142.10493843242224</v>
      </c>
      <c r="V67" s="5">
        <f>L$6*SUM(U60:U66)</f>
        <v>67.193803922360914</v>
      </c>
      <c r="W67" s="1">
        <f>H$5+((H$6-H$5)*(LOG(V67+J$5)-LOG(J$5))/(LOG(J$6)-LOG(J$5)))</f>
        <v>4.1081865625408548E-3</v>
      </c>
      <c r="X67" s="1">
        <f t="shared" si="21"/>
        <v>0.28294334441414715</v>
      </c>
      <c r="Y67" s="1">
        <f t="shared" si="22"/>
        <v>68.590108087590608</v>
      </c>
    </row>
    <row r="68" spans="1:25" x14ac:dyDescent="0.2">
      <c r="A68">
        <v>59</v>
      </c>
      <c r="B68" s="1">
        <f t="shared" si="7"/>
        <v>163598520.40306017</v>
      </c>
      <c r="C68" s="1">
        <f t="shared" si="8"/>
        <v>163598520.40306017</v>
      </c>
      <c r="D68" s="5">
        <f t="shared" si="9"/>
        <v>1378.6275793126233</v>
      </c>
      <c r="E68" s="1">
        <f t="shared" si="10"/>
        <v>1423.0037351934996</v>
      </c>
      <c r="F68" s="1">
        <f t="shared" si="11"/>
        <v>2.7509484012177268</v>
      </c>
      <c r="G68" s="1">
        <f t="shared" si="12"/>
        <v>675.08286056825523</v>
      </c>
      <c r="H68" s="1">
        <f t="shared" si="13"/>
        <v>0</v>
      </c>
      <c r="I68" s="1">
        <f t="shared" si="14"/>
        <v>0.4999978932850872</v>
      </c>
      <c r="J68" s="1">
        <f t="shared" si="15"/>
        <v>0.4999978932850872</v>
      </c>
      <c r="K68" s="18">
        <f t="shared" si="16"/>
        <v>4.2134298255434422E-6</v>
      </c>
      <c r="L68" s="18">
        <f>B68-F$6*I68*(F$5-H68)</f>
        <v>158698541.0488663</v>
      </c>
      <c r="M68" s="18">
        <f>C68-F$6*J68*(F$5-H68)</f>
        <v>158698541.0488663</v>
      </c>
      <c r="N68" s="18">
        <f>D68-(F$6*K68*(F$5-H68))+((1-F$6)*H68)</f>
        <v>1337.3359670222976</v>
      </c>
      <c r="O68" s="1">
        <f>P$5*L68*N68</f>
        <v>162.15866966581098</v>
      </c>
      <c r="P68" s="1">
        <f>P$6*M68*N68</f>
        <v>162.15866966581098</v>
      </c>
      <c r="Q68" s="1">
        <f t="shared" si="17"/>
        <v>-162.15866966581098</v>
      </c>
      <c r="R68" s="1">
        <f t="shared" si="18"/>
        <v>-162.15866966581098</v>
      </c>
      <c r="S68" s="1">
        <f t="shared" si="19"/>
        <v>324.31733933162195</v>
      </c>
      <c r="T68">
        <f>IF(A68&lt;D$4,F$4,0)</f>
        <v>0</v>
      </c>
      <c r="U68" s="5">
        <f t="shared" si="20"/>
        <v>157.56256504892062</v>
      </c>
      <c r="V68" s="5">
        <f>L$6*SUM(U61:U67)</f>
        <v>74.516992622402668</v>
      </c>
      <c r="W68" s="1">
        <f>H$5+((H$6-H$5)*(LOG(V68+J$5)-LOG(J$5))/(LOG(J$6)-LOG(J$5)))</f>
        <v>4.1199337257955115E-3</v>
      </c>
      <c r="X68" s="1">
        <f t="shared" si="21"/>
        <v>0.31474967238605639</v>
      </c>
      <c r="Y68" s="1">
        <f t="shared" si="22"/>
        <v>76.082030794096298</v>
      </c>
    </row>
    <row r="69" spans="1:25" x14ac:dyDescent="0.2">
      <c r="A69">
        <v>60</v>
      </c>
      <c r="B69" s="1">
        <f t="shared" si="7"/>
        <v>163598358.24439049</v>
      </c>
      <c r="C69" s="1">
        <f t="shared" si="8"/>
        <v>163598358.24439049</v>
      </c>
      <c r="D69" s="5">
        <f t="shared" si="9"/>
        <v>1528.2500749170511</v>
      </c>
      <c r="E69" s="1">
        <f t="shared" si="10"/>
        <v>1580.5663002424201</v>
      </c>
      <c r="F69" s="1">
        <f t="shared" si="11"/>
        <v>3.0656980736037833</v>
      </c>
      <c r="G69" s="1">
        <f t="shared" si="12"/>
        <v>751.16489136235157</v>
      </c>
      <c r="H69" s="1">
        <f t="shared" si="13"/>
        <v>0</v>
      </c>
      <c r="I69" s="1">
        <f t="shared" si="14"/>
        <v>0.49999766464200296</v>
      </c>
      <c r="J69" s="1">
        <f t="shared" si="15"/>
        <v>0.49999766464200296</v>
      </c>
      <c r="K69" s="18">
        <f t="shared" si="16"/>
        <v>4.6707159940200199E-6</v>
      </c>
      <c r="L69" s="18">
        <f>B69-F$6*I69*(F$5-H69)</f>
        <v>158698381.13089886</v>
      </c>
      <c r="M69" s="18">
        <f>C69-F$6*J69*(F$5-H69)</f>
        <v>158698381.13089886</v>
      </c>
      <c r="N69" s="18">
        <f>D69-(F$6*K69*(F$5-H69))+((1-F$6)*H69)</f>
        <v>1482.4770581756547</v>
      </c>
      <c r="O69" s="1">
        <f>P$5*L69*N69</f>
        <v>179.75757120734548</v>
      </c>
      <c r="P69" s="1">
        <f>P$6*M69*N69</f>
        <v>179.75757120734548</v>
      </c>
      <c r="Q69" s="1">
        <f t="shared" si="17"/>
        <v>-179.75757120734548</v>
      </c>
      <c r="R69" s="1">
        <f t="shared" si="18"/>
        <v>-179.75757120734548</v>
      </c>
      <c r="S69" s="1">
        <f t="shared" si="19"/>
        <v>359.51514241469096</v>
      </c>
      <c r="T69">
        <f>IF(A69&lt;D$4,F$4,0)</f>
        <v>0</v>
      </c>
      <c r="U69" s="5">
        <f t="shared" si="20"/>
        <v>174.69484372719424</v>
      </c>
      <c r="V69" s="5">
        <f>L$6*SUM(U62:U68)</f>
        <v>82.633571080646504</v>
      </c>
      <c r="W69" s="1">
        <f>H$5+((H$6-H$5)*(LOG(V69+J$5)-LOG(J$5))/(LOG(J$6)-LOG(J$5)))</f>
        <v>4.1329435968134867E-3</v>
      </c>
      <c r="X69" s="1">
        <f t="shared" si="21"/>
        <v>0.3502075870686136</v>
      </c>
      <c r="Y69" s="1">
        <f t="shared" si="22"/>
        <v>84.385424261046822</v>
      </c>
    </row>
    <row r="70" spans="1:25" x14ac:dyDescent="0.2">
      <c r="A70">
        <v>61</v>
      </c>
      <c r="B70" s="1">
        <f t="shared" si="7"/>
        <v>163598178.48681927</v>
      </c>
      <c r="C70" s="1">
        <f t="shared" si="8"/>
        <v>163598178.48681927</v>
      </c>
      <c r="D70" s="5">
        <f t="shared" si="9"/>
        <v>1694.0820212722688</v>
      </c>
      <c r="E70" s="1">
        <f t="shared" si="10"/>
        <v>1755.2611439696143</v>
      </c>
      <c r="F70" s="1">
        <f t="shared" si="11"/>
        <v>3.4159056606723968</v>
      </c>
      <c r="G70" s="1">
        <f t="shared" si="12"/>
        <v>835.55031562339843</v>
      </c>
      <c r="H70" s="1">
        <f t="shared" si="13"/>
        <v>0</v>
      </c>
      <c r="I70" s="1">
        <f t="shared" si="14"/>
        <v>0.49999741122843516</v>
      </c>
      <c r="J70" s="1">
        <f t="shared" si="15"/>
        <v>0.49999741122843516</v>
      </c>
      <c r="K70" s="18">
        <f t="shared" si="16"/>
        <v>5.1775431296321738E-6</v>
      </c>
      <c r="L70" s="18">
        <f>B70-F$6*I70*(F$5-H70)</f>
        <v>158698203.85678059</v>
      </c>
      <c r="M70" s="18">
        <f>C70-F$6*J70*(F$5-H70)</f>
        <v>158698203.85678059</v>
      </c>
      <c r="N70" s="18">
        <f>D70-(F$6*K70*(F$5-H70))+((1-F$6)*H70)</f>
        <v>1643.3420986018734</v>
      </c>
      <c r="O70" s="1">
        <f>P$5*L70*N70</f>
        <v>199.26301907881248</v>
      </c>
      <c r="P70" s="1">
        <f>P$6*M70*N70</f>
        <v>199.26301907881248</v>
      </c>
      <c r="Q70" s="1">
        <f t="shared" si="17"/>
        <v>-199.26301907881248</v>
      </c>
      <c r="R70" s="1">
        <f t="shared" si="18"/>
        <v>-199.26301907881248</v>
      </c>
      <c r="S70" s="1">
        <f t="shared" si="19"/>
        <v>398.52603815762495</v>
      </c>
      <c r="T70">
        <f>IF(A70&lt;D$4,F$4,0)</f>
        <v>0</v>
      </c>
      <c r="U70" s="5">
        <f t="shared" si="20"/>
        <v>193.68319605947312</v>
      </c>
      <c r="V70" s="5">
        <f>L$6*SUM(U63:U69)</f>
        <v>91.629492268554372</v>
      </c>
      <c r="W70" s="1">
        <f>H$5+((H$6-H$5)*(LOG(V70+J$5)-LOG(J$5))/(LOG(J$6)-LOG(J$5)))</f>
        <v>4.1473507146192988E-3</v>
      </c>
      <c r="X70" s="1">
        <f t="shared" si="21"/>
        <v>0.3897593721236241</v>
      </c>
      <c r="Y70" s="1">
        <f t="shared" si="22"/>
        <v>93.588155432557087</v>
      </c>
    </row>
    <row r="71" spans="1:25" x14ac:dyDescent="0.2">
      <c r="A71">
        <v>62</v>
      </c>
      <c r="B71" s="1">
        <f t="shared" si="7"/>
        <v>163597979.22380018</v>
      </c>
      <c r="C71" s="1">
        <f t="shared" si="8"/>
        <v>163597979.22380018</v>
      </c>
      <c r="D71" s="5">
        <f t="shared" si="9"/>
        <v>1877.8793633552223</v>
      </c>
      <c r="E71" s="1">
        <f t="shared" si="10"/>
        <v>1948.9443400290875</v>
      </c>
      <c r="F71" s="1">
        <f t="shared" si="11"/>
        <v>3.8056650327960209</v>
      </c>
      <c r="G71" s="1">
        <f t="shared" si="12"/>
        <v>929.13847105595551</v>
      </c>
      <c r="H71" s="1">
        <f t="shared" si="13"/>
        <v>0</v>
      </c>
      <c r="I71" s="1">
        <f t="shared" si="14"/>
        <v>0.49999713036096993</v>
      </c>
      <c r="J71" s="1">
        <f t="shared" si="15"/>
        <v>0.49999713036096993</v>
      </c>
      <c r="K71" s="18">
        <f t="shared" si="16"/>
        <v>5.7392780601357233E-6</v>
      </c>
      <c r="L71" s="18">
        <f>B71-F$6*I71*(F$5-H71)</f>
        <v>158698007.34626266</v>
      </c>
      <c r="M71" s="18">
        <f>C71-F$6*J71*(F$5-H71)</f>
        <v>158698007.34626266</v>
      </c>
      <c r="N71" s="18">
        <f>D71-(F$6*K71*(F$5-H71))+((1-F$6)*H71)</f>
        <v>1821.6344383658923</v>
      </c>
      <c r="O71" s="1">
        <f>P$5*L71*N71</f>
        <v>220.88153689027769</v>
      </c>
      <c r="P71" s="1">
        <f>P$6*M71*N71</f>
        <v>220.88153689027769</v>
      </c>
      <c r="Q71" s="1">
        <f t="shared" si="17"/>
        <v>-220.88153689027769</v>
      </c>
      <c r="R71" s="1">
        <f t="shared" si="18"/>
        <v>-220.88153689027769</v>
      </c>
      <c r="S71" s="1">
        <f t="shared" si="19"/>
        <v>441.76307378055537</v>
      </c>
      <c r="T71">
        <f>IF(A71&lt;D$4,F$4,0)</f>
        <v>0</v>
      </c>
      <c r="U71" s="5">
        <f t="shared" si="20"/>
        <v>214.72869607467138</v>
      </c>
      <c r="V71" s="5">
        <f>L$6*SUM(U64:U70)</f>
        <v>101.60002039403362</v>
      </c>
      <c r="W71" s="1">
        <f>H$5+((H$6-H$5)*(LOG(V71+J$5)-LOG(J$5))/(LOG(J$6)-LOG(J$5)))</f>
        <v>4.1633036840477916E-3</v>
      </c>
      <c r="X71" s="1">
        <f t="shared" si="21"/>
        <v>0.43390577615821641</v>
      </c>
      <c r="Y71" s="1">
        <f t="shared" si="22"/>
        <v>103.7875993282567</v>
      </c>
    </row>
    <row r="72" spans="1:25" x14ac:dyDescent="0.2">
      <c r="A72">
        <v>63</v>
      </c>
      <c r="B72" s="1">
        <f t="shared" si="7"/>
        <v>163597758.34226328</v>
      </c>
      <c r="C72" s="1">
        <f t="shared" si="8"/>
        <v>163597758.34226328</v>
      </c>
      <c r="D72" s="5">
        <f t="shared" si="9"/>
        <v>2081.5882383764042</v>
      </c>
      <c r="E72" s="1">
        <f t="shared" si="10"/>
        <v>2163.6730361037589</v>
      </c>
      <c r="F72" s="1">
        <f t="shared" si="11"/>
        <v>4.2395708089542374</v>
      </c>
      <c r="G72" s="1">
        <f t="shared" si="12"/>
        <v>1032.9260703842122</v>
      </c>
      <c r="H72" s="1">
        <f t="shared" si="13"/>
        <v>0</v>
      </c>
      <c r="I72" s="1">
        <f t="shared" si="14"/>
        <v>0.49999681906552901</v>
      </c>
      <c r="J72" s="1">
        <f t="shared" si="15"/>
        <v>0.49999681906552901</v>
      </c>
      <c r="K72" s="18">
        <f t="shared" si="16"/>
        <v>6.3618689420852948E-6</v>
      </c>
      <c r="L72" s="18">
        <f>B72-F$6*I72*(F$5-H72)</f>
        <v>158697789.51542109</v>
      </c>
      <c r="M72" s="18">
        <f>C72-F$6*J72*(F$5-H72)</f>
        <v>158697789.51542109</v>
      </c>
      <c r="N72" s="18">
        <f>D72-(F$6*K72*(F$5-H72))+((1-F$6)*H72)</f>
        <v>2019.2419227439684</v>
      </c>
      <c r="O72" s="1">
        <f>P$5*L72*N72</f>
        <v>244.84201530893679</v>
      </c>
      <c r="P72" s="1">
        <f>P$6*M72*N72</f>
        <v>244.84201530893679</v>
      </c>
      <c r="Q72" s="1">
        <f t="shared" si="17"/>
        <v>-244.84201530893679</v>
      </c>
      <c r="R72" s="1">
        <f t="shared" si="18"/>
        <v>-244.84201530893679</v>
      </c>
      <c r="S72" s="1">
        <f t="shared" si="19"/>
        <v>489.68403061787359</v>
      </c>
      <c r="T72">
        <f>IF(A72&lt;D$4,F$4,0)</f>
        <v>0</v>
      </c>
      <c r="U72" s="5">
        <f t="shared" si="20"/>
        <v>238.05419875937332</v>
      </c>
      <c r="V72" s="5">
        <f>L$6*SUM(U65:U71)</f>
        <v>112.65073949105927</v>
      </c>
      <c r="W72" s="1">
        <f>H$5+((H$6-H$5)*(LOG(V72+J$5)-LOG(J$5))/(LOG(J$6)-LOG(J$5)))</f>
        <v>4.1809665856716192E-3</v>
      </c>
      <c r="X72" s="1">
        <f t="shared" si="21"/>
        <v>0.48321471738491295</v>
      </c>
      <c r="Y72" s="1">
        <f t="shared" si="22"/>
        <v>115.09166670857861</v>
      </c>
    </row>
    <row r="73" spans="1:25" x14ac:dyDescent="0.2">
      <c r="A73">
        <v>64</v>
      </c>
      <c r="B73" s="1">
        <f t="shared" si="7"/>
        <v>163597513.50024799</v>
      </c>
      <c r="C73" s="1">
        <f t="shared" si="8"/>
        <v>163597513.50024799</v>
      </c>
      <c r="D73" s="5">
        <f t="shared" si="9"/>
        <v>2307.3655700176951</v>
      </c>
      <c r="E73" s="1">
        <f t="shared" si="10"/>
        <v>2401.7272348631323</v>
      </c>
      <c r="F73" s="1">
        <f t="shared" si="11"/>
        <v>4.7227855263391501</v>
      </c>
      <c r="G73" s="1">
        <f t="shared" si="12"/>
        <v>1148.0177370927909</v>
      </c>
      <c r="H73" s="1">
        <f t="shared" si="13"/>
        <v>0</v>
      </c>
      <c r="I73" s="1">
        <f t="shared" si="14"/>
        <v>0.4999964740458927</v>
      </c>
      <c r="J73" s="1">
        <f t="shared" si="15"/>
        <v>0.4999964740458927</v>
      </c>
      <c r="K73" s="18">
        <f t="shared" si="16"/>
        <v>7.051908214619595E-6</v>
      </c>
      <c r="L73" s="18">
        <f>B73-F$6*I73*(F$5-H73)</f>
        <v>158697548.05459824</v>
      </c>
      <c r="M73" s="18">
        <f>C73-F$6*J73*(F$5-H73)</f>
        <v>158697548.05459824</v>
      </c>
      <c r="N73" s="18">
        <f>D73-(F$6*K73*(F$5-H73))+((1-F$6)*H73)</f>
        <v>2238.2568695144232</v>
      </c>
      <c r="O73" s="1">
        <f>P$5*L73*N73</f>
        <v>271.3981334873929</v>
      </c>
      <c r="P73" s="1">
        <f>P$6*M73*N73</f>
        <v>271.3981334873929</v>
      </c>
      <c r="Q73" s="1">
        <f t="shared" si="17"/>
        <v>-271.3981334873929</v>
      </c>
      <c r="R73" s="1">
        <f t="shared" si="18"/>
        <v>-271.3981334873929</v>
      </c>
      <c r="S73" s="1">
        <f t="shared" si="19"/>
        <v>542.79626697478579</v>
      </c>
      <c r="T73">
        <f>IF(A73&lt;D$4,F$4,0)</f>
        <v>0</v>
      </c>
      <c r="U73" s="5">
        <f t="shared" si="20"/>
        <v>263.90669897658296</v>
      </c>
      <c r="V73" s="5">
        <f>L$6*SUM(U66:U72)</f>
        <v>124.89867122440023</v>
      </c>
      <c r="W73" s="1">
        <f>H$5+((H$6-H$5)*(LOG(V73+J$5)-LOG(J$5))/(LOG(J$6)-LOG(J$5)))</f>
        <v>4.2005205133290435E-3</v>
      </c>
      <c r="X73" s="1">
        <f t="shared" si="21"/>
        <v>0.5383314594860974</v>
      </c>
      <c r="Y73" s="1">
        <f t="shared" si="22"/>
        <v>127.61994268246136</v>
      </c>
    </row>
    <row r="74" spans="1:25" x14ac:dyDescent="0.2">
      <c r="A74">
        <v>65</v>
      </c>
      <c r="B74" s="1">
        <f t="shared" si="7"/>
        <v>163597242.1021145</v>
      </c>
      <c r="C74" s="1">
        <f t="shared" si="8"/>
        <v>163597242.1021145</v>
      </c>
      <c r="D74" s="5">
        <f t="shared" si="9"/>
        <v>2557.6018912771524</v>
      </c>
      <c r="E74" s="1">
        <f t="shared" si="10"/>
        <v>2665.6339338397152</v>
      </c>
      <c r="F74" s="1">
        <f t="shared" si="11"/>
        <v>5.2611169858252476</v>
      </c>
      <c r="G74" s="1">
        <f t="shared" si="12"/>
        <v>1275.6376797752523</v>
      </c>
      <c r="H74" s="1">
        <f t="shared" si="13"/>
        <v>0</v>
      </c>
      <c r="I74" s="1">
        <f t="shared" si="14"/>
        <v>0.49999609164881631</v>
      </c>
      <c r="J74" s="1">
        <f t="shared" si="15"/>
        <v>0.49999609164881631</v>
      </c>
      <c r="K74" s="18">
        <f t="shared" si="16"/>
        <v>7.8167023673540808E-6</v>
      </c>
      <c r="L74" s="18">
        <f>B74-F$6*I74*(F$5-H74)</f>
        <v>158697280.40395609</v>
      </c>
      <c r="M74" s="18">
        <f>C74-F$6*J74*(F$5-H74)</f>
        <v>158697280.40395609</v>
      </c>
      <c r="N74" s="18">
        <f>D74-(F$6*K74*(F$5-H74))+((1-F$6)*H74)</f>
        <v>2480.9982080770824</v>
      </c>
      <c r="O74" s="1">
        <f>P$5*L74*N74</f>
        <v>300.83104241207315</v>
      </c>
      <c r="P74" s="1">
        <f>P$6*M74*N74</f>
        <v>300.83104241207315</v>
      </c>
      <c r="Q74" s="1">
        <f t="shared" si="17"/>
        <v>-300.83104241207315</v>
      </c>
      <c r="R74" s="1">
        <f t="shared" si="18"/>
        <v>-300.83104241207315</v>
      </c>
      <c r="S74" s="1">
        <f t="shared" si="19"/>
        <v>601.66208482414629</v>
      </c>
      <c r="T74">
        <f>IF(A74&lt;D$4,F$4,0)</f>
        <v>0</v>
      </c>
      <c r="U74" s="5">
        <f t="shared" si="20"/>
        <v>292.55994571532824</v>
      </c>
      <c r="V74" s="5">
        <f>L$6*SUM(U67:U73)</f>
        <v>138.47351370786379</v>
      </c>
      <c r="W74" s="1">
        <f>H$5+((H$6-H$5)*(LOG(V74+J$5)-LOG(J$5))/(LOG(J$6)-LOG(J$5)))</f>
        <v>4.2221652476135355E-3</v>
      </c>
      <c r="X74" s="1">
        <f t="shared" si="21"/>
        <v>0.59999053256363433</v>
      </c>
      <c r="Y74" s="1">
        <f t="shared" si="22"/>
        <v>141.50494789985862</v>
      </c>
    </row>
    <row r="75" spans="1:25" x14ac:dyDescent="0.2">
      <c r="A75">
        <v>66</v>
      </c>
      <c r="B75" s="1">
        <f t="shared" si="7"/>
        <v>163596941.27107209</v>
      </c>
      <c r="C75" s="1">
        <f t="shared" si="8"/>
        <v>163596941.27107209</v>
      </c>
      <c r="D75" s="5">
        <f t="shared" si="9"/>
        <v>2834.9466367696768</v>
      </c>
      <c r="E75" s="1">
        <f t="shared" si="10"/>
        <v>2958.1938795550432</v>
      </c>
      <c r="F75" s="1">
        <f t="shared" si="11"/>
        <v>5.8611075183888817</v>
      </c>
      <c r="G75" s="1">
        <f t="shared" si="12"/>
        <v>1417.1426276751108</v>
      </c>
      <c r="H75" s="1">
        <f t="shared" si="13"/>
        <v>0</v>
      </c>
      <c r="I75" s="1">
        <f t="shared" si="14"/>
        <v>0.49999566782537036</v>
      </c>
      <c r="J75" s="1">
        <f t="shared" si="15"/>
        <v>0.49999566782537036</v>
      </c>
      <c r="K75" s="18">
        <f t="shared" si="16"/>
        <v>8.6643492591483056E-6</v>
      </c>
      <c r="L75" s="18">
        <f>B75-F$6*I75*(F$5-H75)</f>
        <v>158696983.72638345</v>
      </c>
      <c r="M75" s="18">
        <f>C75-F$6*J75*(F$5-H75)</f>
        <v>158696983.72638345</v>
      </c>
      <c r="N75" s="18">
        <f>D75-(F$6*K75*(F$5-H75))+((1-F$6)*H75)</f>
        <v>2750.0360140300236</v>
      </c>
      <c r="O75" s="1">
        <f>P$5*L75*N75</f>
        <v>333.45233845162824</v>
      </c>
      <c r="P75" s="1">
        <f>P$6*M75*N75</f>
        <v>333.45233845162824</v>
      </c>
      <c r="Q75" s="1">
        <f t="shared" si="17"/>
        <v>-333.45233845162824</v>
      </c>
      <c r="R75" s="1">
        <f t="shared" si="18"/>
        <v>-333.45233845162824</v>
      </c>
      <c r="S75" s="1">
        <f t="shared" si="19"/>
        <v>666.90467690325647</v>
      </c>
      <c r="T75">
        <f>IF(A75&lt;D$4,F$4,0)</f>
        <v>0</v>
      </c>
      <c r="U75" s="5">
        <f t="shared" si="20"/>
        <v>324.31733933162195</v>
      </c>
      <c r="V75" s="5">
        <f>L$6*SUM(U68:U74)</f>
        <v>153.51901443615438</v>
      </c>
      <c r="W75" s="1">
        <f>H$5+((H$6-H$5)*(LOG(V75+J$5)-LOG(J$5))/(LOG(J$6)-LOG(J$5)))</f>
        <v>4.2461210735063532E-3</v>
      </c>
      <c r="X75" s="1">
        <f t="shared" si="21"/>
        <v>0.66902972784993742</v>
      </c>
      <c r="Y75" s="1">
        <f t="shared" si="22"/>
        <v>156.89353532107069</v>
      </c>
    </row>
    <row r="76" spans="1:25" x14ac:dyDescent="0.2">
      <c r="A76">
        <v>67</v>
      </c>
      <c r="B76" s="1">
        <f t="shared" si="7"/>
        <v>163596607.81873363</v>
      </c>
      <c r="C76" s="1">
        <f t="shared" si="8"/>
        <v>163596607.81873363</v>
      </c>
      <c r="D76" s="5">
        <f t="shared" si="9"/>
        <v>3142.3361712582423</v>
      </c>
      <c r="E76" s="1">
        <f t="shared" si="10"/>
        <v>3282.5112188866651</v>
      </c>
      <c r="F76" s="1">
        <f t="shared" si="11"/>
        <v>6.5301372462388194</v>
      </c>
      <c r="G76" s="1">
        <f t="shared" si="12"/>
        <v>1574.0361629961815</v>
      </c>
      <c r="H76" s="1">
        <f t="shared" si="13"/>
        <v>0</v>
      </c>
      <c r="I76" s="1">
        <f t="shared" si="14"/>
        <v>0.499995198088098</v>
      </c>
      <c r="J76" s="1">
        <f t="shared" si="15"/>
        <v>0.499995198088098</v>
      </c>
      <c r="K76" s="18">
        <f t="shared" si="16"/>
        <v>9.6038238039049729E-6</v>
      </c>
      <c r="L76" s="18">
        <f>B76-F$6*I76*(F$5-H76)</f>
        <v>158696654.87747028</v>
      </c>
      <c r="M76" s="18">
        <f>C76-F$6*J76*(F$5-H76)</f>
        <v>158696654.87747028</v>
      </c>
      <c r="N76" s="18">
        <f>D76-(F$6*K76*(F$5-H76))+((1-F$6)*H76)</f>
        <v>3048.2186979799735</v>
      </c>
      <c r="O76" s="1">
        <f>P$5*L76*N76</f>
        <v>369.60735842327301</v>
      </c>
      <c r="P76" s="1">
        <f>P$6*M76*N76</f>
        <v>369.60735842327301</v>
      </c>
      <c r="Q76" s="1">
        <f t="shared" si="17"/>
        <v>-369.60735842327301</v>
      </c>
      <c r="R76" s="1">
        <f t="shared" si="18"/>
        <v>-369.60735842327301</v>
      </c>
      <c r="S76" s="1">
        <f t="shared" si="19"/>
        <v>739.21471684654603</v>
      </c>
      <c r="T76">
        <f>IF(A76&lt;D$4,F$4,0)</f>
        <v>0</v>
      </c>
      <c r="U76" s="5">
        <f t="shared" si="20"/>
        <v>359.51514241469096</v>
      </c>
      <c r="V76" s="5">
        <f>L$6*SUM(U69:U75)</f>
        <v>170.19449186442455</v>
      </c>
      <c r="W76" s="1">
        <f>H$5+((H$6-H$5)*(LOG(V76+J$5)-LOG(J$5))/(LOG(J$6)-LOG(J$5)))</f>
        <v>4.2726307498960189E-3</v>
      </c>
      <c r="X76" s="1">
        <f t="shared" si="21"/>
        <v>0.74640656115708981</v>
      </c>
      <c r="Y76" s="1">
        <f t="shared" si="22"/>
        <v>173.94843716603714</v>
      </c>
    </row>
    <row r="77" spans="1:25" x14ac:dyDescent="0.2">
      <c r="A77">
        <v>68</v>
      </c>
      <c r="B77" s="1">
        <f t="shared" si="7"/>
        <v>163596238.21137521</v>
      </c>
      <c r="C77" s="1">
        <f t="shared" si="8"/>
        <v>163596238.21137521</v>
      </c>
      <c r="D77" s="5">
        <f t="shared" si="9"/>
        <v>3483.0248499471631</v>
      </c>
      <c r="E77" s="1">
        <f t="shared" si="10"/>
        <v>3642.0263613013562</v>
      </c>
      <c r="F77" s="1">
        <f t="shared" si="11"/>
        <v>7.2765438073959094</v>
      </c>
      <c r="G77" s="1">
        <f t="shared" si="12"/>
        <v>1747.9846001622186</v>
      </c>
      <c r="H77" s="1">
        <f t="shared" si="13"/>
        <v>0</v>
      </c>
      <c r="I77" s="1">
        <f t="shared" si="14"/>
        <v>0.49999467746353615</v>
      </c>
      <c r="J77" s="1">
        <f t="shared" si="15"/>
        <v>0.49999467746353615</v>
      </c>
      <c r="K77" s="18">
        <f t="shared" si="16"/>
        <v>1.0645072927634857E-5</v>
      </c>
      <c r="L77" s="18">
        <f>B77-F$6*I77*(F$5-H77)</f>
        <v>158696290.37223256</v>
      </c>
      <c r="M77" s="18">
        <f>C77-F$6*J77*(F$5-H77)</f>
        <v>158696290.37223256</v>
      </c>
      <c r="N77" s="18">
        <f>D77-(F$6*K77*(F$5-H77))+((1-F$6)*H77)</f>
        <v>3378.7031352563417</v>
      </c>
      <c r="O77" s="1">
        <f>P$5*L77*N77</f>
        <v>409.67883086354902</v>
      </c>
      <c r="P77" s="1">
        <f>P$6*M77*N77</f>
        <v>409.67883086354902</v>
      </c>
      <c r="Q77" s="1">
        <f t="shared" si="17"/>
        <v>-409.67883086354902</v>
      </c>
      <c r="R77" s="1">
        <f t="shared" si="18"/>
        <v>-409.67883086354902</v>
      </c>
      <c r="S77" s="1">
        <f t="shared" si="19"/>
        <v>819.35766172709805</v>
      </c>
      <c r="T77">
        <f>IF(A77&lt;D$4,F$4,0)</f>
        <v>0</v>
      </c>
      <c r="U77" s="5">
        <f t="shared" si="20"/>
        <v>398.52603815762495</v>
      </c>
      <c r="V77" s="5">
        <f>L$6*SUM(U70:U76)</f>
        <v>188.67652173317421</v>
      </c>
      <c r="W77" s="1">
        <f>H$5+((H$6-H$5)*(LOG(V77+J$5)-LOG(J$5))/(LOG(J$6)-LOG(J$5)))</f>
        <v>4.3019616379511814E-3</v>
      </c>
      <c r="X77" s="1">
        <f t="shared" si="21"/>
        <v>0.83321767936363078</v>
      </c>
      <c r="Y77" s="1">
        <f t="shared" si="22"/>
        <v>192.84997838010949</v>
      </c>
    </row>
    <row r="78" spans="1:25" x14ac:dyDescent="0.2">
      <c r="A78">
        <v>69</v>
      </c>
      <c r="B78" s="1">
        <f t="shared" si="7"/>
        <v>163595828.53254434</v>
      </c>
      <c r="C78" s="1">
        <f t="shared" si="8"/>
        <v>163595828.53254434</v>
      </c>
      <c r="D78" s="5">
        <f t="shared" si="9"/>
        <v>3860.6194378937057</v>
      </c>
      <c r="E78" s="1">
        <f t="shared" si="10"/>
        <v>4040.5523994589812</v>
      </c>
      <c r="F78" s="1">
        <f t="shared" si="11"/>
        <v>8.10976148675954</v>
      </c>
      <c r="G78" s="1">
        <f t="shared" si="12"/>
        <v>1940.834578542328</v>
      </c>
      <c r="H78" s="1">
        <f t="shared" si="13"/>
        <v>0</v>
      </c>
      <c r="I78" s="1">
        <f t="shared" si="14"/>
        <v>0.4999941004396008</v>
      </c>
      <c r="J78" s="1">
        <f t="shared" si="15"/>
        <v>0.4999941004396008</v>
      </c>
      <c r="K78" s="18">
        <f t="shared" si="16"/>
        <v>1.1799120798519052E-5</v>
      </c>
      <c r="L78" s="18">
        <f>B78-F$6*I78*(F$5-H78)</f>
        <v>158695886.34823626</v>
      </c>
      <c r="M78" s="18">
        <f>C78-F$6*J78*(F$5-H78)</f>
        <v>158695886.34823626</v>
      </c>
      <c r="N78" s="18">
        <f>D78-(F$6*K78*(F$5-H78))+((1-F$6)*H78)</f>
        <v>3744.9880540682188</v>
      </c>
      <c r="O78" s="1">
        <f>P$5*L78*N78</f>
        <v>454.09092191619231</v>
      </c>
      <c r="P78" s="1">
        <f>P$6*M78*N78</f>
        <v>454.09092191619231</v>
      </c>
      <c r="Q78" s="1">
        <f t="shared" si="17"/>
        <v>-454.09092191619231</v>
      </c>
      <c r="R78" s="1">
        <f t="shared" si="18"/>
        <v>-454.09092191619231</v>
      </c>
      <c r="S78" s="1">
        <f t="shared" si="19"/>
        <v>908.18184383238463</v>
      </c>
      <c r="T78">
        <f>IF(A78&lt;D$4,F$4,0)</f>
        <v>0</v>
      </c>
      <c r="U78" s="5">
        <f t="shared" si="20"/>
        <v>441.76307378055537</v>
      </c>
      <c r="V78" s="5">
        <f>L$6*SUM(U71:U77)</f>
        <v>209.16080594298938</v>
      </c>
      <c r="W78" s="1">
        <f>H$5+((H$6-H$5)*(LOG(V78+J$5)-LOG(J$5))/(LOG(J$6)-LOG(J$5)))</f>
        <v>4.334407994105601E-3</v>
      </c>
      <c r="X78" s="1">
        <f t="shared" si="21"/>
        <v>0.93072177682992763</v>
      </c>
      <c r="Y78" s="1">
        <f t="shared" si="22"/>
        <v>213.79797429784145</v>
      </c>
    </row>
    <row r="79" spans="1:25" x14ac:dyDescent="0.2">
      <c r="A79">
        <v>70</v>
      </c>
      <c r="B79" s="1">
        <f t="shared" si="7"/>
        <v>163595374.44162244</v>
      </c>
      <c r="C79" s="1">
        <f t="shared" si="8"/>
        <v>163595374.44162244</v>
      </c>
      <c r="D79" s="5">
        <f t="shared" si="9"/>
        <v>4279.1172511082168</v>
      </c>
      <c r="E79" s="1">
        <f t="shared" si="10"/>
        <v>4482.3154732395369</v>
      </c>
      <c r="F79" s="1">
        <f t="shared" si="11"/>
        <v>9.0404832635894685</v>
      </c>
      <c r="G79" s="1">
        <f t="shared" si="12"/>
        <v>2154.6325528401694</v>
      </c>
      <c r="H79" s="1">
        <f t="shared" si="13"/>
        <v>0</v>
      </c>
      <c r="I79" s="1">
        <f t="shared" si="14"/>
        <v>0.4999934609072802</v>
      </c>
      <c r="J79" s="1">
        <f t="shared" si="15"/>
        <v>0.4999934609072802</v>
      </c>
      <c r="K79" s="18">
        <f t="shared" si="16"/>
        <v>1.3078185439607996E-5</v>
      </c>
      <c r="L79" s="18">
        <f>B79-F$6*I79*(F$5-H79)</f>
        <v>158695438.5247311</v>
      </c>
      <c r="M79" s="18">
        <f>C79-F$6*J79*(F$5-H79)</f>
        <v>158695438.5247311</v>
      </c>
      <c r="N79" s="18">
        <f>D79-(F$6*K79*(F$5-H79))+((1-F$6)*H79)</f>
        <v>4150.9510338000582</v>
      </c>
      <c r="O79" s="1">
        <f>P$5*L79*N79</f>
        <v>503.31371837071066</v>
      </c>
      <c r="P79" s="1">
        <f>P$6*M79*N79</f>
        <v>503.31371837071066</v>
      </c>
      <c r="Q79" s="1">
        <f t="shared" si="17"/>
        <v>-503.31371837071066</v>
      </c>
      <c r="R79" s="1">
        <f t="shared" si="18"/>
        <v>-503.31371837071066</v>
      </c>
      <c r="S79" s="1">
        <f t="shared" si="19"/>
        <v>1006.6274367414213</v>
      </c>
      <c r="T79">
        <f>IF(A79&lt;D$4,F$4,0)</f>
        <v>0</v>
      </c>
      <c r="U79" s="5">
        <f t="shared" si="20"/>
        <v>489.68403061787359</v>
      </c>
      <c r="V79" s="5">
        <f>L$6*SUM(U72:U78)</f>
        <v>231.86424371357776</v>
      </c>
      <c r="W79" s="1">
        <f>H$5+((H$6-H$5)*(LOG(V79+J$5)-LOG(J$5))/(LOG(J$6)-LOG(J$5)))</f>
        <v>4.3702934317960762E-3</v>
      </c>
      <c r="X79" s="1">
        <f t="shared" si="21"/>
        <v>1.0403667012495668</v>
      </c>
      <c r="Y79" s="1">
        <f t="shared" si="22"/>
        <v>237.01383205812377</v>
      </c>
    </row>
    <row r="80" spans="1:25" x14ac:dyDescent="0.2">
      <c r="A80">
        <v>71</v>
      </c>
      <c r="B80" s="1">
        <f t="shared" si="7"/>
        <v>163594871.12790406</v>
      </c>
      <c r="C80" s="1">
        <f t="shared" si="8"/>
        <v>163594871.12790406</v>
      </c>
      <c r="D80" s="5">
        <f t="shared" si="9"/>
        <v>4742.9484208748527</v>
      </c>
      <c r="E80" s="1">
        <f t="shared" si="10"/>
        <v>4971.9995038574107</v>
      </c>
      <c r="F80" s="1">
        <f t="shared" si="11"/>
        <v>10.080849964839036</v>
      </c>
      <c r="G80" s="1">
        <f t="shared" si="12"/>
        <v>2391.646384898293</v>
      </c>
      <c r="H80" s="1">
        <f t="shared" si="13"/>
        <v>0</v>
      </c>
      <c r="I80" s="1">
        <f t="shared" si="14"/>
        <v>0.4999927520960234</v>
      </c>
      <c r="J80" s="1">
        <f t="shared" si="15"/>
        <v>0.4999927520960234</v>
      </c>
      <c r="K80" s="18">
        <f t="shared" si="16"/>
        <v>1.4495807953225094E-5</v>
      </c>
      <c r="L80" s="18">
        <f>B80-F$6*I80*(F$5-H80)</f>
        <v>158694942.15736303</v>
      </c>
      <c r="M80" s="18">
        <f>C80-F$6*J80*(F$5-H80)</f>
        <v>158694942.15736303</v>
      </c>
      <c r="N80" s="18">
        <f>D80-(F$6*K80*(F$5-H80))+((1-F$6)*H80)</f>
        <v>4600.8895029332471</v>
      </c>
      <c r="O80" s="1">
        <f>P$5*L80*N80</f>
        <v>557.86819494224505</v>
      </c>
      <c r="P80" s="1">
        <f>P$6*M80*N80</f>
        <v>557.86819494224505</v>
      </c>
      <c r="Q80" s="1">
        <f t="shared" si="17"/>
        <v>-557.86819494224505</v>
      </c>
      <c r="R80" s="1">
        <f t="shared" si="18"/>
        <v>-557.86819494224505</v>
      </c>
      <c r="S80" s="1">
        <f t="shared" si="19"/>
        <v>1115.7363898844901</v>
      </c>
      <c r="T80">
        <f>IF(A80&lt;D$4,F$4,0)</f>
        <v>0</v>
      </c>
      <c r="U80" s="5">
        <f t="shared" si="20"/>
        <v>542.79626697478579</v>
      </c>
      <c r="V80" s="5">
        <f>L$6*SUM(U73:U79)</f>
        <v>257.02722689942783</v>
      </c>
      <c r="W80" s="1">
        <f>H$5+((H$6-H$5)*(LOG(V80+J$5)-LOG(J$5))/(LOG(J$6)-LOG(J$5)))</f>
        <v>4.4099735538999721E-3</v>
      </c>
      <c r="X80" s="1">
        <f t="shared" si="21"/>
        <v>1.1638215631837716</v>
      </c>
      <c r="Y80" s="1">
        <f t="shared" si="22"/>
        <v>262.74287741339919</v>
      </c>
    </row>
    <row r="81" spans="1:25" x14ac:dyDescent="0.2">
      <c r="A81">
        <v>72</v>
      </c>
      <c r="B81" s="1">
        <f t="shared" si="7"/>
        <v>163594313.25970912</v>
      </c>
      <c r="C81" s="1">
        <f t="shared" si="8"/>
        <v>163594313.25970912</v>
      </c>
      <c r="D81" s="5">
        <f t="shared" si="9"/>
        <v>5257.0227259351968</v>
      </c>
      <c r="E81" s="1">
        <f t="shared" si="10"/>
        <v>5514.7957708321965</v>
      </c>
      <c r="F81" s="1">
        <f t="shared" si="11"/>
        <v>11.244671528022808</v>
      </c>
      <c r="G81" s="1">
        <f t="shared" si="12"/>
        <v>2654.3892623116922</v>
      </c>
      <c r="H81" s="1">
        <f t="shared" si="13"/>
        <v>0</v>
      </c>
      <c r="I81" s="1">
        <f t="shared" si="14"/>
        <v>0.49999196650214084</v>
      </c>
      <c r="J81" s="1">
        <f t="shared" si="15"/>
        <v>0.49999196650214084</v>
      </c>
      <c r="K81" s="18">
        <f t="shared" si="16"/>
        <v>1.6066995718329395E-5</v>
      </c>
      <c r="L81" s="18">
        <f>B81-F$6*I81*(F$5-H81)</f>
        <v>158694391.98798814</v>
      </c>
      <c r="M81" s="18">
        <f>C81-F$6*J81*(F$5-H81)</f>
        <v>158694391.98798814</v>
      </c>
      <c r="N81" s="18">
        <f>D81-(F$6*K81*(F$5-H81))+((1-F$6)*H81)</f>
        <v>5099.5661678955685</v>
      </c>
      <c r="O81" s="1">
        <f>P$5*L81*N81</f>
        <v>618.33171792229666</v>
      </c>
      <c r="P81" s="1">
        <f>P$6*M81*N81</f>
        <v>618.33171792229666</v>
      </c>
      <c r="Q81" s="1">
        <f t="shared" si="17"/>
        <v>-618.33171792229666</v>
      </c>
      <c r="R81" s="1">
        <f t="shared" si="18"/>
        <v>-618.33171792229666</v>
      </c>
      <c r="S81" s="1">
        <f t="shared" si="19"/>
        <v>1236.6634358445933</v>
      </c>
      <c r="T81">
        <f>IF(A81&lt;D$4,F$4,0)</f>
        <v>0</v>
      </c>
      <c r="U81" s="5">
        <f t="shared" si="20"/>
        <v>601.66208482414629</v>
      </c>
      <c r="V81" s="5">
        <f>L$6*SUM(U74:U80)</f>
        <v>284.91618369924811</v>
      </c>
      <c r="W81" s="1">
        <f>H$5+((H$6-H$5)*(LOG(V81+J$5)-LOG(J$5))/(LOG(J$6)-LOG(J$5)))</f>
        <v>4.453838754934077E-3</v>
      </c>
      <c r="X81" s="1">
        <f t="shared" si="21"/>
        <v>1.3030148243683386</v>
      </c>
      <c r="Y81" s="1">
        <f t="shared" si="22"/>
        <v>291.25693089095989</v>
      </c>
    </row>
    <row r="82" spans="1:25" x14ac:dyDescent="0.2">
      <c r="A82">
        <v>73</v>
      </c>
      <c r="B82" s="1">
        <f t="shared" si="7"/>
        <v>163593694.92799121</v>
      </c>
      <c r="C82" s="1">
        <f t="shared" si="8"/>
        <v>163593694.92799121</v>
      </c>
      <c r="D82" s="5">
        <f t="shared" si="9"/>
        <v>5826.7814848765338</v>
      </c>
      <c r="E82" s="1">
        <f t="shared" si="10"/>
        <v>6116.4578556563429</v>
      </c>
      <c r="F82" s="1">
        <f t="shared" si="11"/>
        <v>12.547686352391146</v>
      </c>
      <c r="G82" s="1">
        <f t="shared" si="12"/>
        <v>2945.6461932026523</v>
      </c>
      <c r="H82" s="1">
        <f t="shared" si="13"/>
        <v>0</v>
      </c>
      <c r="I82" s="1">
        <f t="shared" si="14"/>
        <v>0.49999109580946577</v>
      </c>
      <c r="J82" s="1">
        <f t="shared" si="15"/>
        <v>0.49999109580946577</v>
      </c>
      <c r="K82" s="18">
        <f t="shared" si="16"/>
        <v>1.7808381068402937E-5</v>
      </c>
      <c r="L82" s="18">
        <f>B82-F$6*I82*(F$5-H82)</f>
        <v>158693782.18905845</v>
      </c>
      <c r="M82" s="18">
        <f>C82-F$6*J82*(F$5-H82)</f>
        <v>158693782.18905845</v>
      </c>
      <c r="N82" s="18">
        <f>D82-(F$6*K82*(F$5-H82))+((1-F$6)*H82)</f>
        <v>5652.2593504061851</v>
      </c>
      <c r="O82" s="1">
        <f>P$5*L82*N82</f>
        <v>685.34414290145799</v>
      </c>
      <c r="P82" s="1">
        <f>P$6*M82*N82</f>
        <v>685.34414290145799</v>
      </c>
      <c r="Q82" s="1">
        <f t="shared" si="17"/>
        <v>-685.34414290145799</v>
      </c>
      <c r="R82" s="1">
        <f t="shared" si="18"/>
        <v>-685.34414290145799</v>
      </c>
      <c r="S82" s="1">
        <f t="shared" si="19"/>
        <v>1370.688285802916</v>
      </c>
      <c r="T82">
        <f>IF(A82&lt;D$4,F$4,0)</f>
        <v>0</v>
      </c>
      <c r="U82" s="5">
        <f t="shared" si="20"/>
        <v>666.90467690325647</v>
      </c>
      <c r="V82" s="5">
        <f>L$6*SUM(U75:U81)</f>
        <v>315.8263976101299</v>
      </c>
      <c r="W82" s="1">
        <f>H$5+((H$6-H$5)*(LOG(V82+J$5)-LOG(J$5))/(LOG(J$6)-LOG(J$5)))</f>
        <v>4.5023171883629082E-3</v>
      </c>
      <c r="X82" s="1">
        <f t="shared" si="21"/>
        <v>1.4601795313568873</v>
      </c>
      <c r="Y82" s="1">
        <f t="shared" si="22"/>
        <v>322.85715980026504</v>
      </c>
    </row>
    <row r="83" spans="1:25" x14ac:dyDescent="0.2">
      <c r="A83">
        <v>74</v>
      </c>
      <c r="B83" s="1">
        <f t="shared" si="7"/>
        <v>163593009.5838483</v>
      </c>
      <c r="C83" s="1">
        <f t="shared" si="8"/>
        <v>163593009.5838483</v>
      </c>
      <c r="D83" s="5">
        <f t="shared" si="9"/>
        <v>6458.2550538329033</v>
      </c>
      <c r="E83" s="1">
        <f t="shared" si="10"/>
        <v>6783.3625325595995</v>
      </c>
      <c r="F83" s="1">
        <f t="shared" si="11"/>
        <v>14.007865883748034</v>
      </c>
      <c r="G83" s="1">
        <f t="shared" si="12"/>
        <v>3268.5033530029173</v>
      </c>
      <c r="H83" s="1">
        <f t="shared" si="13"/>
        <v>0</v>
      </c>
      <c r="I83" s="1">
        <f t="shared" si="14"/>
        <v>0.49999013080144034</v>
      </c>
      <c r="J83" s="1">
        <f t="shared" si="15"/>
        <v>0.49999013080144034</v>
      </c>
      <c r="K83" s="18">
        <f t="shared" si="16"/>
        <v>1.9738397119346016E-5</v>
      </c>
      <c r="L83" s="18">
        <f>B83-F$6*I83*(F$5-H83)</f>
        <v>158693106.30199417</v>
      </c>
      <c r="M83" s="18">
        <f>C83-F$6*J83*(F$5-H83)</f>
        <v>158693106.30199417</v>
      </c>
      <c r="N83" s="18">
        <f>D83-(F$6*K83*(F$5-H83))+((1-F$6)*H83)</f>
        <v>6264.8187620633125</v>
      </c>
      <c r="O83" s="1">
        <f>P$5*L83*N83</f>
        <v>759.6145704239309</v>
      </c>
      <c r="P83" s="1">
        <f>P$6*M83*N83</f>
        <v>759.6145704239309</v>
      </c>
      <c r="Q83" s="1">
        <f t="shared" si="17"/>
        <v>-759.6145704239309</v>
      </c>
      <c r="R83" s="1">
        <f t="shared" si="18"/>
        <v>-759.6145704239309</v>
      </c>
      <c r="S83" s="1">
        <f t="shared" si="19"/>
        <v>1519.2291408478618</v>
      </c>
      <c r="T83">
        <f>IF(A83&lt;D$4,F$4,0)</f>
        <v>0</v>
      </c>
      <c r="U83" s="5">
        <f t="shared" si="20"/>
        <v>739.21471684654603</v>
      </c>
      <c r="V83" s="5">
        <f>L$6*SUM(U76:U82)</f>
        <v>350.08513136729334</v>
      </c>
      <c r="W83" s="1">
        <f>H$5+((H$6-H$5)*(LOG(V83+J$5)-LOG(J$5))/(LOG(J$6)-LOG(J$5)))</f>
        <v>4.555877889686929E-3</v>
      </c>
      <c r="X83" s="1">
        <f t="shared" si="21"/>
        <v>1.637907088334738</v>
      </c>
      <c r="Y83" s="1">
        <f t="shared" si="22"/>
        <v>357.87723532635624</v>
      </c>
    </row>
    <row r="84" spans="1:25" x14ac:dyDescent="0.2">
      <c r="A84">
        <v>75</v>
      </c>
      <c r="B84" s="1">
        <f t="shared" si="7"/>
        <v>163592249.96927789</v>
      </c>
      <c r="C84" s="1">
        <f t="shared" si="8"/>
        <v>163592249.96927789</v>
      </c>
      <c r="D84" s="5">
        <f t="shared" si="9"/>
        <v>7158.1265329536664</v>
      </c>
      <c r="E84" s="1">
        <f t="shared" si="10"/>
        <v>7522.5772494061457</v>
      </c>
      <c r="F84" s="1">
        <f t="shared" si="11"/>
        <v>15.645772972082771</v>
      </c>
      <c r="G84" s="1">
        <f t="shared" si="12"/>
        <v>3626.3805883292735</v>
      </c>
      <c r="H84" s="1">
        <f t="shared" si="13"/>
        <v>0</v>
      </c>
      <c r="I84" s="1">
        <f t="shared" si="14"/>
        <v>0.49998906126370196</v>
      </c>
      <c r="J84" s="1">
        <f t="shared" si="15"/>
        <v>0.49998906126370196</v>
      </c>
      <c r="K84" s="18">
        <f t="shared" si="16"/>
        <v>2.1877472595984367E-5</v>
      </c>
      <c r="L84" s="18">
        <f>B84-F$6*I84*(F$5-H84)</f>
        <v>158692357.16889361</v>
      </c>
      <c r="M84" s="18">
        <f>C84-F$6*J84*(F$5-H84)</f>
        <v>158692357.16889361</v>
      </c>
      <c r="N84" s="18">
        <f>D84-(F$6*K84*(F$5-H84))+((1-F$6)*H84)</f>
        <v>6943.7273015130195</v>
      </c>
      <c r="O84" s="1">
        <f>P$5*L84*N84</f>
        <v>841.92883023770014</v>
      </c>
      <c r="P84" s="1">
        <f>P$6*M84*N84</f>
        <v>841.92883023770014</v>
      </c>
      <c r="Q84" s="1">
        <f t="shared" si="17"/>
        <v>-841.92883023770014</v>
      </c>
      <c r="R84" s="1">
        <f t="shared" si="18"/>
        <v>-841.92883023770014</v>
      </c>
      <c r="S84" s="1">
        <f t="shared" si="19"/>
        <v>1683.8576604754003</v>
      </c>
      <c r="T84">
        <f>IF(A84&lt;D$4,F$4,0)</f>
        <v>0</v>
      </c>
      <c r="U84" s="5">
        <f t="shared" si="20"/>
        <v>819.35766172709805</v>
      </c>
      <c r="V84" s="5">
        <f>L$6*SUM(U77:U83)</f>
        <v>388.05508881047894</v>
      </c>
      <c r="W84" s="1">
        <f>H$5+((H$6-H$5)*(LOG(V84+J$5)-LOG(J$5))/(LOG(J$6)-LOG(J$5)))</f>
        <v>4.6150340401917254E-3</v>
      </c>
      <c r="X84" s="1">
        <f t="shared" si="21"/>
        <v>1.8392112320001857</v>
      </c>
      <c r="Y84" s="1">
        <f t="shared" si="22"/>
        <v>396.68682692562476</v>
      </c>
    </row>
    <row r="85" spans="1:25" x14ac:dyDescent="0.2">
      <c r="A85">
        <v>76</v>
      </c>
      <c r="B85" s="1">
        <f t="shared" ref="B85:B148" si="23">B84+Q84</f>
        <v>163591408.04044765</v>
      </c>
      <c r="C85" s="1">
        <f t="shared" ref="C85:C148" si="24">C84+R84</f>
        <v>163591408.04044765</v>
      </c>
      <c r="D85" s="5">
        <f t="shared" ref="D85:D148" si="25">D84+S84-S78</f>
        <v>7933.8023495966827</v>
      </c>
      <c r="E85" s="1">
        <f t="shared" ref="E85:E148" si="26">E84+U84</f>
        <v>8341.9349111332431</v>
      </c>
      <c r="F85" s="1">
        <f t="shared" ref="F85:F148" si="27">F84+X84</f>
        <v>17.484984204082956</v>
      </c>
      <c r="G85" s="1">
        <f t="shared" ref="G85:G148" si="28">G84+Y84</f>
        <v>4023.0674152548982</v>
      </c>
      <c r="H85" s="1">
        <f t="shared" ref="H85:H148" si="29">SUM(T78:T84)</f>
        <v>0</v>
      </c>
      <c r="I85" s="1">
        <f t="shared" ref="I85:I148" si="30">B85/(B85+C85+D85)</f>
        <v>0.49998787587614807</v>
      </c>
      <c r="J85" s="1">
        <f t="shared" ref="J85:J148" si="31">C85/(B85+C85+D85)</f>
        <v>0.49998787587614807</v>
      </c>
      <c r="K85" s="18">
        <f t="shared" ref="K85:K148" si="32">D85/(B85+C85+D85)</f>
        <v>2.424824770390908E-5</v>
      </c>
      <c r="L85" s="18">
        <f>B85-F$6*I85*(F$5-H85)</f>
        <v>158691526.85686141</v>
      </c>
      <c r="M85" s="18">
        <f>C85-F$6*J85*(F$5-H85)</f>
        <v>158691526.85686141</v>
      </c>
      <c r="N85" s="18">
        <f>D85-(F$6*K85*(F$5-H85))+((1-F$6)*H85)</f>
        <v>7696.1695220983738</v>
      </c>
      <c r="O85" s="1">
        <f>P$5*L85*N85</f>
        <v>933.15777231894288</v>
      </c>
      <c r="P85" s="1">
        <f>P$6*M85*N85</f>
        <v>933.15777231894288</v>
      </c>
      <c r="Q85" s="1">
        <f t="shared" ref="Q85:Q148" si="33">-O85-T85*I85</f>
        <v>-933.15777231894288</v>
      </c>
      <c r="R85" s="1">
        <f t="shared" ref="R85:R148" si="34">-P85-T85*J85</f>
        <v>-933.15777231894288</v>
      </c>
      <c r="S85" s="1">
        <f t="shared" ref="S85:S148" si="35">O85+P85-T85*K85</f>
        <v>1866.3155446378858</v>
      </c>
      <c r="T85">
        <f>IF(A85&lt;D$4,F$4,0)</f>
        <v>0</v>
      </c>
      <c r="U85" s="5">
        <f t="shared" ref="U85:U148" si="36">S78+T78</f>
        <v>908.18184383238463</v>
      </c>
      <c r="V85" s="5">
        <f>L$6*SUM(U78:U84)</f>
        <v>430.13825116742623</v>
      </c>
      <c r="W85" s="1">
        <f>H$5+((H$6-H$5)*(LOG(V85+J$5)-LOG(J$5))/(LOG(J$6)-LOG(J$5)))</f>
        <v>4.6803463491965694E-3</v>
      </c>
      <c r="X85" s="1">
        <f t="shared" ref="X85:X148" si="37">U78*W85</f>
        <v>2.067604189578677</v>
      </c>
      <c r="Y85" s="1">
        <f t="shared" ref="Y85:Y148" si="38">U78*(1-W85)</f>
        <v>439.6954695909767</v>
      </c>
    </row>
    <row r="86" spans="1:25" x14ac:dyDescent="0.2">
      <c r="A86">
        <v>77</v>
      </c>
      <c r="B86" s="1">
        <f t="shared" si="23"/>
        <v>163590474.88267532</v>
      </c>
      <c r="C86" s="1">
        <f t="shared" si="24"/>
        <v>163590474.88267532</v>
      </c>
      <c r="D86" s="5">
        <f t="shared" si="25"/>
        <v>8793.4904574931479</v>
      </c>
      <c r="E86" s="1">
        <f t="shared" si="26"/>
        <v>9250.1167549656275</v>
      </c>
      <c r="F86" s="1">
        <f t="shared" si="27"/>
        <v>19.552588393661633</v>
      </c>
      <c r="G86" s="1">
        <f t="shared" si="28"/>
        <v>4462.7628848458753</v>
      </c>
      <c r="H86" s="1">
        <f t="shared" si="29"/>
        <v>0</v>
      </c>
      <c r="I86" s="1">
        <f t="shared" si="30"/>
        <v>0.4999865620933438</v>
      </c>
      <c r="J86" s="1">
        <f t="shared" si="31"/>
        <v>0.4999865620933438</v>
      </c>
      <c r="K86" s="18">
        <f t="shared" si="32"/>
        <v>2.6875813312454899E-5</v>
      </c>
      <c r="L86" s="18">
        <f>B86-F$6*I86*(F$5-H86)</f>
        <v>158690606.57416055</v>
      </c>
      <c r="M86" s="18">
        <f>C86-F$6*J86*(F$5-H86)</f>
        <v>158690606.57416055</v>
      </c>
      <c r="N86" s="18">
        <f>D86-(F$6*K86*(F$5-H86))+((1-F$6)*H86)</f>
        <v>8530.1074870310895</v>
      </c>
      <c r="O86" s="1">
        <f>P$5*L86*N86</f>
        <v>1034.2664511458986</v>
      </c>
      <c r="P86" s="1">
        <f>P$6*M86*N86</f>
        <v>1034.2664511458986</v>
      </c>
      <c r="Q86" s="1">
        <f t="shared" si="33"/>
        <v>-1034.2664511458986</v>
      </c>
      <c r="R86" s="1">
        <f t="shared" si="34"/>
        <v>-1034.2664511458986</v>
      </c>
      <c r="S86" s="1">
        <f t="shared" si="35"/>
        <v>2068.5329022917972</v>
      </c>
      <c r="T86">
        <f>IF(A86&lt;D$4,F$4,0)</f>
        <v>0</v>
      </c>
      <c r="U86" s="5">
        <f t="shared" si="36"/>
        <v>1006.6274367414213</v>
      </c>
      <c r="V86" s="5">
        <f>L$6*SUM(U79:U85)</f>
        <v>476.78012817260907</v>
      </c>
      <c r="W86" s="1">
        <f>H$5+((H$6-H$5)*(LOG(V86+J$5)-LOG(J$5))/(LOG(J$6)-LOG(J$5)))</f>
        <v>4.7524265241792058E-3</v>
      </c>
      <c r="X86" s="1">
        <f t="shared" si="37"/>
        <v>2.3271873755753649</v>
      </c>
      <c r="Y86" s="1">
        <f t="shared" si="38"/>
        <v>487.35684324229823</v>
      </c>
    </row>
    <row r="87" spans="1:25" x14ac:dyDescent="0.2">
      <c r="A87">
        <v>78</v>
      </c>
      <c r="B87" s="1">
        <f t="shared" si="23"/>
        <v>163589440.61622417</v>
      </c>
      <c r="C87" s="1">
        <f t="shared" si="24"/>
        <v>163589440.61622417</v>
      </c>
      <c r="D87" s="5">
        <f t="shared" si="25"/>
        <v>9746.286969900455</v>
      </c>
      <c r="E87" s="1">
        <f t="shared" si="26"/>
        <v>10256.744191707048</v>
      </c>
      <c r="F87" s="1">
        <f t="shared" si="27"/>
        <v>21.879775769237</v>
      </c>
      <c r="G87" s="1">
        <f t="shared" si="28"/>
        <v>4950.1197280881734</v>
      </c>
      <c r="H87" s="1">
        <f t="shared" si="29"/>
        <v>0</v>
      </c>
      <c r="I87" s="1">
        <f t="shared" si="30"/>
        <v>0.49998510601202156</v>
      </c>
      <c r="J87" s="1">
        <f t="shared" si="31"/>
        <v>0.49998510601202156</v>
      </c>
      <c r="K87" s="18">
        <f t="shared" si="32"/>
        <v>2.978797595684167E-5</v>
      </c>
      <c r="L87" s="18">
        <f>B87-F$6*I87*(F$5-H87)</f>
        <v>158689586.57730636</v>
      </c>
      <c r="M87" s="18">
        <f>C87-F$6*J87*(F$5-H87)</f>
        <v>158689586.57730636</v>
      </c>
      <c r="N87" s="18">
        <f>D87-(F$6*K87*(F$5-H87))+((1-F$6)*H87)</f>
        <v>9454.3648055234062</v>
      </c>
      <c r="O87" s="1">
        <f>P$5*L87*N87</f>
        <v>1146.3242988535642</v>
      </c>
      <c r="P87" s="1">
        <f>P$6*M87*N87</f>
        <v>1146.3242988535642</v>
      </c>
      <c r="Q87" s="1">
        <f t="shared" si="33"/>
        <v>-1146.3242988535642</v>
      </c>
      <c r="R87" s="1">
        <f t="shared" si="34"/>
        <v>-1146.3242988535642</v>
      </c>
      <c r="S87" s="1">
        <f t="shared" si="35"/>
        <v>2292.6485977071284</v>
      </c>
      <c r="T87">
        <f>IF(A87&lt;D$4,F$4,0)</f>
        <v>0</v>
      </c>
      <c r="U87" s="5">
        <f t="shared" si="36"/>
        <v>1115.7363898844901</v>
      </c>
      <c r="V87" s="5">
        <f>L$6*SUM(U80:U86)</f>
        <v>528.47446878496396</v>
      </c>
      <c r="W87" s="1">
        <f>H$5+((H$6-H$5)*(LOG(V87+J$5)-LOG(J$5))/(LOG(J$6)-LOG(J$5)))</f>
        <v>4.831940788136725E-3</v>
      </c>
      <c r="X87" s="1">
        <f t="shared" si="37"/>
        <v>2.6227594220438188</v>
      </c>
      <c r="Y87" s="1">
        <f t="shared" si="38"/>
        <v>540.17350755274197</v>
      </c>
    </row>
    <row r="88" spans="1:25" x14ac:dyDescent="0.2">
      <c r="A88">
        <v>79</v>
      </c>
      <c r="B88" s="1">
        <f t="shared" si="23"/>
        <v>163588294.29192531</v>
      </c>
      <c r="C88" s="1">
        <f t="shared" si="24"/>
        <v>163588294.29192531</v>
      </c>
      <c r="D88" s="5">
        <f t="shared" si="25"/>
        <v>10802.272131762989</v>
      </c>
      <c r="E88" s="1">
        <f t="shared" si="26"/>
        <v>11372.480581591539</v>
      </c>
      <c r="F88" s="1">
        <f t="shared" si="27"/>
        <v>24.50253519128082</v>
      </c>
      <c r="G88" s="1">
        <f t="shared" si="28"/>
        <v>5490.2932356409156</v>
      </c>
      <c r="H88" s="1">
        <f t="shared" si="29"/>
        <v>0</v>
      </c>
      <c r="I88" s="1">
        <f t="shared" si="30"/>
        <v>0.4999834922242824</v>
      </c>
      <c r="J88" s="1">
        <f t="shared" si="31"/>
        <v>0.4999834922242824</v>
      </c>
      <c r="K88" s="18">
        <f t="shared" si="32"/>
        <v>3.3015551435225724E-5</v>
      </c>
      <c r="L88" s="18">
        <f>B88-F$6*I88*(F$5-H88)</f>
        <v>158688456.06812733</v>
      </c>
      <c r="M88" s="18">
        <f>C88-F$6*J88*(F$5-H88)</f>
        <v>158688456.06812733</v>
      </c>
      <c r="N88" s="18">
        <f>D88-(F$6*K88*(F$5-H88))+((1-F$6)*H88)</f>
        <v>10478.719727697777</v>
      </c>
      <c r="O88" s="1">
        <f>P$5*L88*N88</f>
        <v>1270.5163930004492</v>
      </c>
      <c r="P88" s="1">
        <f>P$6*M88*N88</f>
        <v>1270.5163930004492</v>
      </c>
      <c r="Q88" s="1">
        <f t="shared" si="33"/>
        <v>-1270.5163930004492</v>
      </c>
      <c r="R88" s="1">
        <f t="shared" si="34"/>
        <v>-1270.5163930004492</v>
      </c>
      <c r="S88" s="1">
        <f t="shared" si="35"/>
        <v>2541.0327860008983</v>
      </c>
      <c r="T88">
        <f>IF(A88&lt;D$4,F$4,0)</f>
        <v>0</v>
      </c>
      <c r="U88" s="5">
        <f t="shared" si="36"/>
        <v>1236.6634358445933</v>
      </c>
      <c r="V88" s="5">
        <f>L$6*SUM(U81:U87)</f>
        <v>585.76848107593435</v>
      </c>
      <c r="W88" s="1">
        <f>H$5+((H$6-H$5)*(LOG(V88+J$5)-LOG(J$5))/(LOG(J$6)-LOG(J$5)))</f>
        <v>4.9196133918612108E-3</v>
      </c>
      <c r="X88" s="1">
        <f t="shared" si="37"/>
        <v>2.9599448498760057</v>
      </c>
      <c r="Y88" s="1">
        <f t="shared" si="38"/>
        <v>598.70213997427027</v>
      </c>
    </row>
    <row r="89" spans="1:25" x14ac:dyDescent="0.2">
      <c r="A89">
        <v>80</v>
      </c>
      <c r="B89" s="1">
        <f t="shared" si="23"/>
        <v>163587023.77553231</v>
      </c>
      <c r="C89" s="1">
        <f t="shared" si="24"/>
        <v>163587023.77553231</v>
      </c>
      <c r="D89" s="5">
        <f t="shared" si="25"/>
        <v>11972.616631960971</v>
      </c>
      <c r="E89" s="1">
        <f t="shared" si="26"/>
        <v>12609.144017436132</v>
      </c>
      <c r="F89" s="1">
        <f t="shared" si="27"/>
        <v>27.462480041156827</v>
      </c>
      <c r="G89" s="1">
        <f t="shared" si="28"/>
        <v>6088.9953756151863</v>
      </c>
      <c r="H89" s="1">
        <f t="shared" si="29"/>
        <v>0</v>
      </c>
      <c r="I89" s="1">
        <f t="shared" si="30"/>
        <v>0.49998170365496386</v>
      </c>
      <c r="J89" s="1">
        <f t="shared" si="31"/>
        <v>0.49998170365496386</v>
      </c>
      <c r="K89" s="18">
        <f t="shared" si="32"/>
        <v>3.6592690072224059E-5</v>
      </c>
      <c r="L89" s="18">
        <f>B89-F$6*I89*(F$5-H89)</f>
        <v>158687203.07971367</v>
      </c>
      <c r="M89" s="18">
        <f>C89-F$6*J89*(F$5-H89)</f>
        <v>158687203.07971367</v>
      </c>
      <c r="N89" s="18">
        <f>D89-(F$6*K89*(F$5-H89))+((1-F$6)*H89)</f>
        <v>11614.008269253176</v>
      </c>
      <c r="O89" s="1">
        <f>P$5*L89*N89</f>
        <v>1408.1559358133043</v>
      </c>
      <c r="P89" s="1">
        <f>P$6*M89*N89</f>
        <v>1408.1559358133043</v>
      </c>
      <c r="Q89" s="1">
        <f t="shared" si="33"/>
        <v>-1408.1559358133043</v>
      </c>
      <c r="R89" s="1">
        <f t="shared" si="34"/>
        <v>-1408.1559358133043</v>
      </c>
      <c r="S89" s="1">
        <f t="shared" si="35"/>
        <v>2816.3118716266085</v>
      </c>
      <c r="T89">
        <f>IF(A89&lt;D$4,F$4,0)</f>
        <v>0</v>
      </c>
      <c r="U89" s="5">
        <f t="shared" si="36"/>
        <v>1370.688285802916</v>
      </c>
      <c r="V89" s="5">
        <f>L$6*SUM(U82:U88)</f>
        <v>649.26861617797897</v>
      </c>
      <c r="W89" s="1">
        <f>H$5+((H$6-H$5)*(LOG(V89+J$5)-LOG(J$5))/(LOG(J$6)-LOG(J$5)))</f>
        <v>5.0162300553986249E-3</v>
      </c>
      <c r="X89" s="1">
        <f t="shared" si="37"/>
        <v>3.3453472843680241</v>
      </c>
      <c r="Y89" s="1">
        <f t="shared" si="38"/>
        <v>663.55932961888846</v>
      </c>
    </row>
    <row r="90" spans="1:25" x14ac:dyDescent="0.2">
      <c r="A90">
        <v>81</v>
      </c>
      <c r="B90" s="1">
        <f t="shared" si="23"/>
        <v>163585615.61959648</v>
      </c>
      <c r="C90" s="1">
        <f t="shared" si="24"/>
        <v>163585615.61959648</v>
      </c>
      <c r="D90" s="5">
        <f t="shared" si="25"/>
        <v>13269.699362739719</v>
      </c>
      <c r="E90" s="1">
        <f t="shared" si="26"/>
        <v>13979.832303239049</v>
      </c>
      <c r="F90" s="1">
        <f t="shared" si="27"/>
        <v>30.807827325524851</v>
      </c>
      <c r="G90" s="1">
        <f t="shared" si="28"/>
        <v>6752.5547052340744</v>
      </c>
      <c r="H90" s="1">
        <f t="shared" si="29"/>
        <v>0</v>
      </c>
      <c r="I90" s="1">
        <f t="shared" si="30"/>
        <v>0.49997972138147639</v>
      </c>
      <c r="J90" s="1">
        <f t="shared" si="31"/>
        <v>0.49997972138147639</v>
      </c>
      <c r="K90" s="18">
        <f t="shared" si="32"/>
        <v>4.0557237047214924E-5</v>
      </c>
      <c r="L90" s="18">
        <f>B90-F$6*I90*(F$5-H90)</f>
        <v>158685814.35005802</v>
      </c>
      <c r="M90" s="18">
        <f>C90-F$6*J90*(F$5-H90)</f>
        <v>158685814.35005802</v>
      </c>
      <c r="N90" s="18">
        <f>D90-(F$6*K90*(F$5-H90))+((1-F$6)*H90)</f>
        <v>12872.238439677012</v>
      </c>
      <c r="O90" s="1">
        <f>P$5*L90*N90</f>
        <v>1560.6980740436024</v>
      </c>
      <c r="P90" s="1">
        <f>P$6*M90*N90</f>
        <v>1560.6980740436024</v>
      </c>
      <c r="Q90" s="1">
        <f t="shared" si="33"/>
        <v>-1560.6980740436024</v>
      </c>
      <c r="R90" s="1">
        <f t="shared" si="34"/>
        <v>-1560.6980740436024</v>
      </c>
      <c r="S90" s="1">
        <f t="shared" si="35"/>
        <v>3121.3961480872049</v>
      </c>
      <c r="T90">
        <f>IF(A90&lt;D$4,F$4,0)</f>
        <v>0</v>
      </c>
      <c r="U90" s="5">
        <f t="shared" si="36"/>
        <v>1519.2291408478618</v>
      </c>
      <c r="V90" s="5">
        <f>L$6*SUM(U83:U89)</f>
        <v>719.64697706794504</v>
      </c>
      <c r="W90" s="1">
        <f>H$5+((H$6-H$5)*(LOG(V90+J$5)-LOG(J$5))/(LOG(J$6)-LOG(J$5)))</f>
        <v>5.1226412578399272E-3</v>
      </c>
      <c r="X90" s="1">
        <f t="shared" si="37"/>
        <v>3.7867318069205762</v>
      </c>
      <c r="Y90" s="1">
        <f t="shared" si="38"/>
        <v>735.42798503962547</v>
      </c>
    </row>
    <row r="91" spans="1:25" x14ac:dyDescent="0.2">
      <c r="A91">
        <v>82</v>
      </c>
      <c r="B91" s="1">
        <f t="shared" si="23"/>
        <v>163584054.92152244</v>
      </c>
      <c r="C91" s="1">
        <f t="shared" si="24"/>
        <v>163584054.92152244</v>
      </c>
      <c r="D91" s="5">
        <f t="shared" si="25"/>
        <v>14707.237850351523</v>
      </c>
      <c r="E91" s="1">
        <f t="shared" si="26"/>
        <v>15499.06144408691</v>
      </c>
      <c r="F91" s="1">
        <f t="shared" si="27"/>
        <v>34.594559132445426</v>
      </c>
      <c r="G91" s="1">
        <f t="shared" si="28"/>
        <v>7487.9826902736995</v>
      </c>
      <c r="H91" s="1">
        <f t="shared" si="29"/>
        <v>0</v>
      </c>
      <c r="I91" s="1">
        <f t="shared" si="30"/>
        <v>0.49997752443422672</v>
      </c>
      <c r="J91" s="1">
        <f t="shared" si="31"/>
        <v>0.49997752443422672</v>
      </c>
      <c r="K91" s="18">
        <f t="shared" si="32"/>
        <v>4.4951131546480906E-5</v>
      </c>
      <c r="L91" s="18">
        <f>B91-F$6*I91*(F$5-H91)</f>
        <v>158684275.18206701</v>
      </c>
      <c r="M91" s="18">
        <f>C91-F$6*J91*(F$5-H91)</f>
        <v>158684275.18206701</v>
      </c>
      <c r="N91" s="18">
        <f>D91-(F$6*K91*(F$5-H91))+((1-F$6)*H91)</f>
        <v>14266.71676119601</v>
      </c>
      <c r="O91" s="1">
        <f>P$5*L91*N91</f>
        <v>1729.7552020768915</v>
      </c>
      <c r="P91" s="1">
        <f>P$6*M91*N91</f>
        <v>1729.7552020768915</v>
      </c>
      <c r="Q91" s="1">
        <f t="shared" si="33"/>
        <v>-1729.7552020768915</v>
      </c>
      <c r="R91" s="1">
        <f t="shared" si="34"/>
        <v>-1729.7552020768915</v>
      </c>
      <c r="S91" s="1">
        <f t="shared" si="35"/>
        <v>3459.5104041537829</v>
      </c>
      <c r="T91">
        <f>IF(A91&lt;D$4,F$4,0)</f>
        <v>0</v>
      </c>
      <c r="U91" s="5">
        <f t="shared" si="36"/>
        <v>1683.8576604754003</v>
      </c>
      <c r="V91" s="5">
        <f>L$6*SUM(U84:U90)</f>
        <v>797.64841946807655</v>
      </c>
      <c r="W91" s="1">
        <f>H$5+((H$6-H$5)*(LOG(V91+J$5)-LOG(J$5))/(LOG(J$6)-LOG(J$5)))</f>
        <v>5.2397652778710122E-3</v>
      </c>
      <c r="X91" s="1">
        <f t="shared" si="37"/>
        <v>4.2932418260752305</v>
      </c>
      <c r="Y91" s="1">
        <f t="shared" si="38"/>
        <v>815.0644199010228</v>
      </c>
    </row>
    <row r="92" spans="1:25" x14ac:dyDescent="0.2">
      <c r="A92">
        <v>83</v>
      </c>
      <c r="B92" s="1">
        <f t="shared" si="23"/>
        <v>163582325.16632035</v>
      </c>
      <c r="C92" s="1">
        <f t="shared" si="24"/>
        <v>163582325.16632035</v>
      </c>
      <c r="D92" s="5">
        <f t="shared" si="25"/>
        <v>16300.43270986742</v>
      </c>
      <c r="E92" s="1">
        <f t="shared" si="26"/>
        <v>17182.919104562312</v>
      </c>
      <c r="F92" s="1">
        <f t="shared" si="27"/>
        <v>38.887800958520657</v>
      </c>
      <c r="G92" s="1">
        <f t="shared" si="28"/>
        <v>8303.0471101747225</v>
      </c>
      <c r="H92" s="1">
        <f t="shared" si="29"/>
        <v>0</v>
      </c>
      <c r="I92" s="1">
        <f t="shared" si="30"/>
        <v>0.49997508957555176</v>
      </c>
      <c r="J92" s="1">
        <f t="shared" si="31"/>
        <v>0.49997508957555176</v>
      </c>
      <c r="K92" s="18">
        <f t="shared" si="32"/>
        <v>4.9820848896419563E-5</v>
      </c>
      <c r="L92" s="18">
        <f>B92-F$6*I92*(F$5-H92)</f>
        <v>158682569.28847995</v>
      </c>
      <c r="M92" s="18">
        <f>C92-F$6*J92*(F$5-H92)</f>
        <v>158682569.28847995</v>
      </c>
      <c r="N92" s="18">
        <f>D92-(F$6*K92*(F$5-H92))+((1-F$6)*H92)</f>
        <v>15812.188390682508</v>
      </c>
      <c r="O92" s="1">
        <f>P$5*L92*N92</f>
        <v>1917.1139057968944</v>
      </c>
      <c r="P92" s="1">
        <f>P$6*M92*N92</f>
        <v>1917.1139057968944</v>
      </c>
      <c r="Q92" s="1">
        <f t="shared" si="33"/>
        <v>-1917.1139057968944</v>
      </c>
      <c r="R92" s="1">
        <f t="shared" si="34"/>
        <v>-1917.1139057968944</v>
      </c>
      <c r="S92" s="1">
        <f t="shared" si="35"/>
        <v>3834.2278115937888</v>
      </c>
      <c r="T92">
        <f>IF(A92&lt;D$4,F$4,0)</f>
        <v>0</v>
      </c>
      <c r="U92" s="5">
        <f t="shared" si="36"/>
        <v>1866.3155446378858</v>
      </c>
      <c r="V92" s="5">
        <f>L$6*SUM(U85:U91)</f>
        <v>884.09841934290671</v>
      </c>
      <c r="W92" s="1">
        <f>H$5+((H$6-H$5)*(LOG(V92+J$5)-LOG(J$5))/(LOG(J$6)-LOG(J$5)))</f>
        <v>5.3685908694377053E-3</v>
      </c>
      <c r="X92" s="1">
        <f t="shared" si="37"/>
        <v>4.8756567545876397</v>
      </c>
      <c r="Y92" s="1">
        <f t="shared" si="38"/>
        <v>903.30618707779695</v>
      </c>
    </row>
    <row r="93" spans="1:25" x14ac:dyDescent="0.2">
      <c r="A93">
        <v>84</v>
      </c>
      <c r="B93" s="1">
        <f t="shared" si="23"/>
        <v>163580408.05241457</v>
      </c>
      <c r="C93" s="1">
        <f t="shared" si="24"/>
        <v>163580408.05241457</v>
      </c>
      <c r="D93" s="5">
        <f t="shared" si="25"/>
        <v>18066.127619169412</v>
      </c>
      <c r="E93" s="1">
        <f t="shared" si="26"/>
        <v>19049.234649200196</v>
      </c>
      <c r="F93" s="1">
        <f t="shared" si="27"/>
        <v>43.763457713108295</v>
      </c>
      <c r="G93" s="1">
        <f t="shared" si="28"/>
        <v>9206.353297252519</v>
      </c>
      <c r="H93" s="1">
        <f t="shared" si="29"/>
        <v>0</v>
      </c>
      <c r="I93" s="1">
        <f t="shared" si="30"/>
        <v>0.49997239105486291</v>
      </c>
      <c r="J93" s="1">
        <f t="shared" si="31"/>
        <v>0.49997239105486291</v>
      </c>
      <c r="K93" s="18">
        <f t="shared" si="32"/>
        <v>5.521789027426932E-5</v>
      </c>
      <c r="L93" s="18">
        <f>B93-F$6*I93*(F$5-H93)</f>
        <v>158680678.62007689</v>
      </c>
      <c r="M93" s="18">
        <f>C93-F$6*J93*(F$5-H93)</f>
        <v>158680678.62007689</v>
      </c>
      <c r="N93" s="18">
        <f>D93-(F$6*K93*(F$5-H93))+((1-F$6)*H93)</f>
        <v>17524.992294481573</v>
      </c>
      <c r="O93" s="1">
        <f>P$5*L93*N93</f>
        <v>2124.7537210421415</v>
      </c>
      <c r="P93" s="1">
        <f>P$6*M93*N93</f>
        <v>2124.7537210421415</v>
      </c>
      <c r="Q93" s="1">
        <f t="shared" si="33"/>
        <v>-2124.7537210421415</v>
      </c>
      <c r="R93" s="1">
        <f t="shared" si="34"/>
        <v>-2124.7537210421415</v>
      </c>
      <c r="S93" s="1">
        <f t="shared" si="35"/>
        <v>4249.507442084283</v>
      </c>
      <c r="T93">
        <f>IF(A93&lt;D$4,F$4,0)</f>
        <v>0</v>
      </c>
      <c r="U93" s="5">
        <f t="shared" si="36"/>
        <v>2068.5329022917972</v>
      </c>
      <c r="V93" s="5">
        <f>L$6*SUM(U86:U92)</f>
        <v>979.91178942345687</v>
      </c>
      <c r="W93" s="1">
        <f>H$5+((H$6-H$5)*(LOG(V93+J$5)-LOG(J$5))/(LOG(J$6)-LOG(J$5)))</f>
        <v>5.5101794378959387E-3</v>
      </c>
      <c r="X93" s="1">
        <f t="shared" si="37"/>
        <v>5.5466978035544745</v>
      </c>
      <c r="Y93" s="1">
        <f t="shared" si="38"/>
        <v>1001.0807389378668</v>
      </c>
    </row>
    <row r="94" spans="1:25" x14ac:dyDescent="0.2">
      <c r="A94">
        <v>85</v>
      </c>
      <c r="B94" s="1">
        <f t="shared" si="23"/>
        <v>163578283.29869354</v>
      </c>
      <c r="C94" s="1">
        <f t="shared" si="24"/>
        <v>163578283.29869354</v>
      </c>
      <c r="D94" s="5">
        <f t="shared" si="25"/>
        <v>20022.986463546567</v>
      </c>
      <c r="E94" s="1">
        <f t="shared" si="26"/>
        <v>21117.767551491994</v>
      </c>
      <c r="F94" s="1">
        <f t="shared" si="27"/>
        <v>49.310155516662768</v>
      </c>
      <c r="G94" s="1">
        <f t="shared" si="28"/>
        <v>10207.434036190385</v>
      </c>
      <c r="H94" s="1">
        <f t="shared" si="29"/>
        <v>0</v>
      </c>
      <c r="I94" s="1">
        <f t="shared" si="30"/>
        <v>0.49996940033746146</v>
      </c>
      <c r="J94" s="1">
        <f t="shared" si="31"/>
        <v>0.49996940033746146</v>
      </c>
      <c r="K94" s="18">
        <f t="shared" si="32"/>
        <v>6.1199325077061984E-5</v>
      </c>
      <c r="L94" s="18">
        <f>B94-F$6*I94*(F$5-H94)</f>
        <v>158678583.17538643</v>
      </c>
      <c r="M94" s="18">
        <f>C94-F$6*J94*(F$5-H94)</f>
        <v>158678583.17538643</v>
      </c>
      <c r="N94" s="18">
        <f>D94-(F$6*K94*(F$5-H94))+((1-F$6)*H94)</f>
        <v>19423.233077791359</v>
      </c>
      <c r="O94" s="1">
        <f>P$5*L94*N94</f>
        <v>2354.8678984330941</v>
      </c>
      <c r="P94" s="1">
        <f>P$6*M94*N94</f>
        <v>2354.8678984330941</v>
      </c>
      <c r="Q94" s="1">
        <f t="shared" si="33"/>
        <v>-2354.8678984330941</v>
      </c>
      <c r="R94" s="1">
        <f t="shared" si="34"/>
        <v>-2354.8678984330941</v>
      </c>
      <c r="S94" s="1">
        <f t="shared" si="35"/>
        <v>4709.7357968661881</v>
      </c>
      <c r="T94">
        <f>IF(A94&lt;D$4,F$4,0)</f>
        <v>0</v>
      </c>
      <c r="U94" s="5">
        <f t="shared" si="36"/>
        <v>2292.6485977071284</v>
      </c>
      <c r="V94" s="5">
        <f>L$6*SUM(U87:U93)</f>
        <v>1086.1023359784945</v>
      </c>
      <c r="W94" s="1">
        <f>H$5+((H$6-H$5)*(LOG(V94+J$5)-LOG(J$5))/(LOG(J$6)-LOG(J$5)))</f>
        <v>5.6656665627689388E-3</v>
      </c>
      <c r="X94" s="1">
        <f t="shared" si="37"/>
        <v>6.3213903570330841</v>
      </c>
      <c r="Y94" s="1">
        <f t="shared" si="38"/>
        <v>1109.414999527457</v>
      </c>
    </row>
    <row r="95" spans="1:25" x14ac:dyDescent="0.2">
      <c r="A95">
        <v>86</v>
      </c>
      <c r="B95" s="1">
        <f t="shared" si="23"/>
        <v>163575928.4307951</v>
      </c>
      <c r="C95" s="1">
        <f t="shared" si="24"/>
        <v>163575928.4307951</v>
      </c>
      <c r="D95" s="5">
        <f t="shared" si="25"/>
        <v>22191.689474411858</v>
      </c>
      <c r="E95" s="1">
        <f t="shared" si="26"/>
        <v>23410.416149199122</v>
      </c>
      <c r="F95" s="1">
        <f t="shared" si="27"/>
        <v>55.631545873695849</v>
      </c>
      <c r="G95" s="1">
        <f t="shared" si="28"/>
        <v>11316.849035717842</v>
      </c>
      <c r="H95" s="1">
        <f t="shared" si="29"/>
        <v>0</v>
      </c>
      <c r="I95" s="1">
        <f t="shared" si="30"/>
        <v>0.49996608580421847</v>
      </c>
      <c r="J95" s="1">
        <f t="shared" si="31"/>
        <v>0.49996608580421847</v>
      </c>
      <c r="K95" s="18">
        <f t="shared" si="32"/>
        <v>6.7828391563116988E-5</v>
      </c>
      <c r="L95" s="18">
        <f>B95-F$6*I95*(F$5-H95)</f>
        <v>158676260.78991377</v>
      </c>
      <c r="M95" s="18">
        <f>C95-F$6*J95*(F$5-H95)</f>
        <v>158676260.78991377</v>
      </c>
      <c r="N95" s="18">
        <f>D95-(F$6*K95*(F$5-H95))+((1-F$6)*H95)</f>
        <v>21526.971237093312</v>
      </c>
      <c r="O95" s="1">
        <f>P$5*L95*N95</f>
        <v>2609.8863860284164</v>
      </c>
      <c r="P95" s="1">
        <f>P$6*M95*N95</f>
        <v>2609.8863860284164</v>
      </c>
      <c r="Q95" s="1">
        <f t="shared" si="33"/>
        <v>-2609.8863860284164</v>
      </c>
      <c r="R95" s="1">
        <f t="shared" si="34"/>
        <v>-2609.8863860284164</v>
      </c>
      <c r="S95" s="1">
        <f t="shared" si="35"/>
        <v>5219.7727720568328</v>
      </c>
      <c r="T95">
        <f>IF(A95&lt;D$4,F$4,0)</f>
        <v>0</v>
      </c>
      <c r="U95" s="5">
        <f t="shared" si="36"/>
        <v>2541.0327860008983</v>
      </c>
      <c r="V95" s="5">
        <f>L$6*SUM(U88:U94)</f>
        <v>1203.7935567607583</v>
      </c>
      <c r="W95" s="1">
        <f>H$5+((H$6-H$5)*(LOG(V95+J$5)-LOG(J$5))/(LOG(J$6)-LOG(J$5)))</f>
        <v>5.8362626946441964E-3</v>
      </c>
      <c r="X95" s="1">
        <f t="shared" si="37"/>
        <v>7.2174926764503162</v>
      </c>
      <c r="Y95" s="1">
        <f t="shared" si="38"/>
        <v>1229.445943168143</v>
      </c>
    </row>
    <row r="96" spans="1:25" x14ac:dyDescent="0.2">
      <c r="A96">
        <v>87</v>
      </c>
      <c r="B96" s="1">
        <f t="shared" si="23"/>
        <v>163573318.54440907</v>
      </c>
      <c r="C96" s="1">
        <f t="shared" si="24"/>
        <v>163573318.54440907</v>
      </c>
      <c r="D96" s="5">
        <f t="shared" si="25"/>
        <v>24595.150374842084</v>
      </c>
      <c r="E96" s="1">
        <f t="shared" si="26"/>
        <v>25951.44893520002</v>
      </c>
      <c r="F96" s="1">
        <f t="shared" si="27"/>
        <v>62.849038550146162</v>
      </c>
      <c r="G96" s="1">
        <f t="shared" si="28"/>
        <v>12546.294978885984</v>
      </c>
      <c r="H96" s="1">
        <f t="shared" si="29"/>
        <v>0</v>
      </c>
      <c r="I96" s="1">
        <f t="shared" si="30"/>
        <v>0.49996241241901601</v>
      </c>
      <c r="J96" s="1">
        <f t="shared" si="31"/>
        <v>0.49996241241901601</v>
      </c>
      <c r="K96" s="18">
        <f t="shared" si="32"/>
        <v>7.51751619679713E-5</v>
      </c>
      <c r="L96" s="18">
        <f>B96-F$6*I96*(F$5-H96)</f>
        <v>158673686.90270272</v>
      </c>
      <c r="M96" s="18">
        <f>C96-F$6*J96*(F$5-H96)</f>
        <v>158673686.90270272</v>
      </c>
      <c r="N96" s="18">
        <f>D96-(F$6*K96*(F$5-H96))+((1-F$6)*H96)</f>
        <v>23858.433787555965</v>
      </c>
      <c r="O96" s="1">
        <f>P$5*L96*N96</f>
        <v>2892.5012628327622</v>
      </c>
      <c r="P96" s="1">
        <f>P$6*M96*N96</f>
        <v>2892.5012628327622</v>
      </c>
      <c r="Q96" s="1">
        <f t="shared" si="33"/>
        <v>-2892.5012628327622</v>
      </c>
      <c r="R96" s="1">
        <f t="shared" si="34"/>
        <v>-2892.5012628327622</v>
      </c>
      <c r="S96" s="1">
        <f t="shared" si="35"/>
        <v>5785.0025256655244</v>
      </c>
      <c r="T96">
        <f>IF(A96&lt;D$4,F$4,0)</f>
        <v>0</v>
      </c>
      <c r="U96" s="5">
        <f t="shared" si="36"/>
        <v>2816.3118716266085</v>
      </c>
      <c r="V96" s="5">
        <f>L$6*SUM(U89:U95)</f>
        <v>1334.2304917763888</v>
      </c>
      <c r="W96" s="1">
        <f>H$5+((H$6-H$5)*(LOG(V96+J$5)-LOG(J$5))/(LOG(J$6)-LOG(J$5)))</f>
        <v>6.0232528370329991E-3</v>
      </c>
      <c r="X96" s="1">
        <f t="shared" si="37"/>
        <v>8.2560021061503122</v>
      </c>
      <c r="Y96" s="1">
        <f t="shared" si="38"/>
        <v>1362.4322836967656</v>
      </c>
    </row>
    <row r="97" spans="1:25" x14ac:dyDescent="0.2">
      <c r="A97">
        <v>88</v>
      </c>
      <c r="B97" s="1">
        <f t="shared" si="23"/>
        <v>163570426.04314622</v>
      </c>
      <c r="C97" s="1">
        <f t="shared" si="24"/>
        <v>163570426.04314622</v>
      </c>
      <c r="D97" s="5">
        <f t="shared" si="25"/>
        <v>27258.756752420402</v>
      </c>
      <c r="E97" s="1">
        <f t="shared" si="26"/>
        <v>28767.760806826627</v>
      </c>
      <c r="F97" s="1">
        <f t="shared" si="27"/>
        <v>71.105040656296467</v>
      </c>
      <c r="G97" s="1">
        <f t="shared" si="28"/>
        <v>13908.72726258275</v>
      </c>
      <c r="H97" s="1">
        <f t="shared" si="29"/>
        <v>0</v>
      </c>
      <c r="I97" s="1">
        <f t="shared" si="30"/>
        <v>0.49995834136052841</v>
      </c>
      <c r="J97" s="1">
        <f t="shared" si="31"/>
        <v>0.49995834136052841</v>
      </c>
      <c r="K97" s="18">
        <f t="shared" si="32"/>
        <v>8.3317278943171433E-5</v>
      </c>
      <c r="L97" s="18">
        <f>B97-F$6*I97*(F$5-H97)</f>
        <v>158670834.29781306</v>
      </c>
      <c r="M97" s="18">
        <f>C97-F$6*J97*(F$5-H97)</f>
        <v>158670834.29781306</v>
      </c>
      <c r="N97" s="18">
        <f>D97-(F$6*K97*(F$5-H97))+((1-F$6)*H97)</f>
        <v>26442.247418777322</v>
      </c>
      <c r="O97" s="1">
        <f>P$5*L97*N97</f>
        <v>3205.6948797727628</v>
      </c>
      <c r="P97" s="1">
        <f>P$6*M97*N97</f>
        <v>3205.6948797727628</v>
      </c>
      <c r="Q97" s="1">
        <f t="shared" si="33"/>
        <v>-3205.6948797727628</v>
      </c>
      <c r="R97" s="1">
        <f t="shared" si="34"/>
        <v>-3205.6948797727628</v>
      </c>
      <c r="S97" s="1">
        <f t="shared" si="35"/>
        <v>6411.3897595455255</v>
      </c>
      <c r="T97">
        <f>IF(A97&lt;D$4,F$4,0)</f>
        <v>0</v>
      </c>
      <c r="U97" s="5">
        <f t="shared" si="36"/>
        <v>3121.3961480872049</v>
      </c>
      <c r="V97" s="5">
        <f>L$6*SUM(U90:U96)</f>
        <v>1478.7928503587582</v>
      </c>
      <c r="W97" s="1">
        <f>H$5+((H$6-H$5)*(LOG(V97+J$5)-LOG(J$5))/(LOG(J$6)-LOG(J$5)))</f>
        <v>6.2279950107270781E-3</v>
      </c>
      <c r="X97" s="1">
        <f t="shared" si="37"/>
        <v>9.461751509351668</v>
      </c>
      <c r="Y97" s="1">
        <f t="shared" si="38"/>
        <v>1509.7673893385102</v>
      </c>
    </row>
    <row r="98" spans="1:25" x14ac:dyDescent="0.2">
      <c r="A98">
        <v>89</v>
      </c>
      <c r="B98" s="1">
        <f t="shared" si="23"/>
        <v>163567220.34826645</v>
      </c>
      <c r="C98" s="1">
        <f t="shared" si="24"/>
        <v>163567220.34826645</v>
      </c>
      <c r="D98" s="5">
        <f t="shared" si="25"/>
        <v>30210.636107812144</v>
      </c>
      <c r="E98" s="1">
        <f t="shared" si="26"/>
        <v>31889.156954913833</v>
      </c>
      <c r="F98" s="1">
        <f t="shared" si="27"/>
        <v>80.566792165648138</v>
      </c>
      <c r="G98" s="1">
        <f t="shared" si="28"/>
        <v>15418.494651921261</v>
      </c>
      <c r="H98" s="1">
        <f t="shared" si="29"/>
        <v>0</v>
      </c>
      <c r="I98" s="1">
        <f t="shared" si="30"/>
        <v>0.49995382961456142</v>
      </c>
      <c r="J98" s="1">
        <f t="shared" si="31"/>
        <v>0.49995382961456142</v>
      </c>
      <c r="K98" s="18">
        <f t="shared" si="32"/>
        <v>9.234077087715642E-5</v>
      </c>
      <c r="L98" s="18">
        <f>B98-F$6*I98*(F$5-H98)</f>
        <v>158667672.81804374</v>
      </c>
      <c r="M98" s="18">
        <f>C98-F$6*J98*(F$5-H98)</f>
        <v>158667672.81804374</v>
      </c>
      <c r="N98" s="18">
        <f>D98-(F$6*K98*(F$5-H98))+((1-F$6)*H98)</f>
        <v>29305.69655321601</v>
      </c>
      <c r="O98" s="1">
        <f>P$5*L98*N98</f>
        <v>3552.7709905337333</v>
      </c>
      <c r="P98" s="1">
        <f>P$6*M98*N98</f>
        <v>3552.7709905337333</v>
      </c>
      <c r="Q98" s="1">
        <f t="shared" si="33"/>
        <v>-3552.7709905337333</v>
      </c>
      <c r="R98" s="1">
        <f t="shared" si="34"/>
        <v>-3552.7709905337333</v>
      </c>
      <c r="S98" s="1">
        <f t="shared" si="35"/>
        <v>7105.5419810674666</v>
      </c>
      <c r="T98">
        <f>IF(A98&lt;D$4,F$4,0)</f>
        <v>0</v>
      </c>
      <c r="U98" s="5">
        <f t="shared" si="36"/>
        <v>3459.5104041537829</v>
      </c>
      <c r="V98" s="5">
        <f>L$6*SUM(U91:U97)</f>
        <v>1639.0095510826923</v>
      </c>
      <c r="W98" s="1">
        <f>H$5+((H$6-H$5)*(LOG(V98+J$5)-LOG(J$5))/(LOG(J$6)-LOG(J$5)))</f>
        <v>6.4519172901799943E-3</v>
      </c>
      <c r="X98" s="1">
        <f t="shared" si="37"/>
        <v>10.86411035382327</v>
      </c>
      <c r="Y98" s="1">
        <f t="shared" si="38"/>
        <v>1672.9935501215771</v>
      </c>
    </row>
    <row r="99" spans="1:25" x14ac:dyDescent="0.2">
      <c r="A99">
        <v>90</v>
      </c>
      <c r="B99" s="1">
        <f t="shared" si="23"/>
        <v>163563667.57727593</v>
      </c>
      <c r="C99" s="1">
        <f t="shared" si="24"/>
        <v>163563667.57727593</v>
      </c>
      <c r="D99" s="5">
        <f t="shared" si="25"/>
        <v>33481.950277285825</v>
      </c>
      <c r="E99" s="1">
        <f t="shared" si="26"/>
        <v>35348.667359067615</v>
      </c>
      <c r="F99" s="1">
        <f t="shared" si="27"/>
        <v>91.430902519471402</v>
      </c>
      <c r="G99" s="4">
        <f>G98+Y98-Y9*L$5</f>
        <v>17091.488202042838</v>
      </c>
      <c r="H99" s="1">
        <f t="shared" si="29"/>
        <v>0</v>
      </c>
      <c r="I99" s="1">
        <f t="shared" si="30"/>
        <v>0.49994882952278091</v>
      </c>
      <c r="J99" s="1">
        <f t="shared" si="31"/>
        <v>0.49994882952278091</v>
      </c>
      <c r="K99" s="18">
        <f t="shared" si="32"/>
        <v>1.0234095443818846E-4</v>
      </c>
      <c r="L99" s="18">
        <f>B99-F$6*I99*(F$5-H99)</f>
        <v>158664169.04795268</v>
      </c>
      <c r="M99" s="18">
        <f>C99-F$6*J99*(F$5-H99)</f>
        <v>158664169.04795268</v>
      </c>
      <c r="N99" s="18">
        <f>D99-(F$6*K99*(F$5-H99))+((1-F$6)*H99)</f>
        <v>32479.008923791578</v>
      </c>
      <c r="O99" s="1">
        <f>P$5*L99*N99</f>
        <v>3937.3891827585808</v>
      </c>
      <c r="P99" s="1">
        <f>P$6*M99*N99</f>
        <v>3937.3891827585808</v>
      </c>
      <c r="Q99" s="4">
        <f>-O99-T99*I99+0.5*Y9*L$5</f>
        <v>-3937.3891827585808</v>
      </c>
      <c r="R99" s="4">
        <f>-P99-T99*J99+0.5*Y9*L$5</f>
        <v>-3937.3891827585808</v>
      </c>
      <c r="S99" s="1">
        <f t="shared" si="35"/>
        <v>7874.7783655171615</v>
      </c>
      <c r="T99">
        <f>IF(A99&lt;D$4,F$4,0)</f>
        <v>0</v>
      </c>
      <c r="U99" s="5">
        <f t="shared" si="36"/>
        <v>3834.2278115937888</v>
      </c>
      <c r="V99" s="5">
        <f>L$6*SUM(U92:U98)</f>
        <v>1816.5748254505306</v>
      </c>
      <c r="W99" s="1">
        <f>H$5+((H$6-H$5)*(LOG(V99+J$5)-LOG(J$5))/(LOG(J$6)-LOG(J$5)))</f>
        <v>6.6965132008627113E-3</v>
      </c>
      <c r="X99" s="1">
        <f t="shared" si="37"/>
        <v>12.497806681642883</v>
      </c>
      <c r="Y99" s="1">
        <f t="shared" si="38"/>
        <v>1853.8177379562428</v>
      </c>
    </row>
    <row r="100" spans="1:25" x14ac:dyDescent="0.2">
      <c r="A100">
        <v>91</v>
      </c>
      <c r="B100" s="1">
        <f t="shared" si="23"/>
        <v>163559730.18809319</v>
      </c>
      <c r="C100" s="1">
        <f t="shared" si="24"/>
        <v>163559730.18809319</v>
      </c>
      <c r="D100" s="5">
        <f t="shared" si="25"/>
        <v>37107.221200718704</v>
      </c>
      <c r="E100" s="1">
        <f t="shared" si="26"/>
        <v>39182.895170661403</v>
      </c>
      <c r="F100" s="1">
        <f t="shared" si="27"/>
        <v>103.92870920111429</v>
      </c>
      <c r="G100" s="5">
        <f t="shared" ref="G100:G101" si="39">G99+Y99-Y10*L$5</f>
        <v>18945.305939999082</v>
      </c>
      <c r="H100" s="5">
        <f t="shared" ref="H100:H163" si="40">SUM(T93:T99)</f>
        <v>0</v>
      </c>
      <c r="I100" s="5">
        <f t="shared" ref="I100:I163" si="41">B100/(B100+C100+D100)</f>
        <v>0.49994328828323209</v>
      </c>
      <c r="J100" s="5">
        <f t="shared" ref="J100:J163" si="42">C100/(B100+C100+D100)</f>
        <v>0.49994328828323209</v>
      </c>
      <c r="K100" s="20">
        <f t="shared" ref="K100:K163" si="43">D100/(B100+C100+D100)</f>
        <v>1.1342343353591008E-4</v>
      </c>
      <c r="L100" s="20">
        <f>B100-F$6*I100*(F$5-H100)</f>
        <v>158660285.96291751</v>
      </c>
      <c r="M100" s="20">
        <f>C100-F$6*J100*(F$5-H100)</f>
        <v>158660285.96291751</v>
      </c>
      <c r="N100" s="20">
        <f>D100-(F$6*K100*(F$5-H100))+((1-F$6)*H100)</f>
        <v>35995.671552066786</v>
      </c>
      <c r="O100" s="5">
        <f>P$5*L100*N100</f>
        <v>4363.6029507015364</v>
      </c>
      <c r="P100" s="5">
        <f>P$6*M100*N100</f>
        <v>4363.6029507015364</v>
      </c>
      <c r="Q100" s="5">
        <f t="shared" ref="Q100:Q101" si="44">-O100-T100*I100+0.5*Y10*L$5</f>
        <v>-4363.6029507015364</v>
      </c>
      <c r="R100" s="5">
        <f t="shared" ref="R100:R101" si="45">-P100-T100*J100+0.5*Y10*L$5</f>
        <v>-4363.6029507015364</v>
      </c>
      <c r="S100" s="1">
        <f t="shared" si="35"/>
        <v>8727.2059014030729</v>
      </c>
      <c r="T100">
        <f>IF(A100&lt;D$4,F$4,0)</f>
        <v>0</v>
      </c>
      <c r="U100" s="5">
        <f t="shared" si="36"/>
        <v>4249.507442084283</v>
      </c>
      <c r="V100" s="5">
        <f>L$6*SUM(U93:U99)</f>
        <v>2013.3660521461211</v>
      </c>
      <c r="W100" s="1">
        <f>H$5+((H$6-H$5)*(LOG(V100+J$5)-LOG(J$5))/(LOG(J$6)-LOG(J$5)))</f>
        <v>6.9633352757292669E-3</v>
      </c>
      <c r="X100" s="1">
        <f t="shared" si="37"/>
        <v>14.403888127535112</v>
      </c>
      <c r="Y100" s="1">
        <f t="shared" si="38"/>
        <v>2054.1290141642621</v>
      </c>
    </row>
    <row r="101" spans="1:25" x14ac:dyDescent="0.2">
      <c r="A101">
        <v>92</v>
      </c>
      <c r="B101" s="1">
        <f t="shared" si="23"/>
        <v>163555366.58514249</v>
      </c>
      <c r="C101" s="1">
        <f t="shared" si="24"/>
        <v>163555366.58514249</v>
      </c>
      <c r="D101" s="5">
        <f t="shared" si="25"/>
        <v>41124.69130525559</v>
      </c>
      <c r="E101" s="1">
        <f t="shared" si="26"/>
        <v>43432.402612745689</v>
      </c>
      <c r="F101" s="1">
        <f t="shared" si="27"/>
        <v>118.3325973286494</v>
      </c>
      <c r="G101" s="5">
        <f t="shared" si="39"/>
        <v>20999.434954163342</v>
      </c>
      <c r="H101" s="5">
        <f t="shared" ref="H101:H164" si="46">SUM(T94:T100)</f>
        <v>0</v>
      </c>
      <c r="I101" s="5">
        <f t="shared" ref="I101:I164" si="47">B101/(B101+C101+D101)</f>
        <v>0.49993714739758155</v>
      </c>
      <c r="J101" s="5">
        <f t="shared" ref="J101:J164" si="48">C101/(B101+C101+D101)</f>
        <v>0.49993714739758155</v>
      </c>
      <c r="K101" s="20">
        <f t="shared" ref="K101:K164" si="49">D101/(B101+C101+D101)</f>
        <v>1.2570520483687553E-4</v>
      </c>
      <c r="L101" s="20">
        <f>B101-F$6*I101*(F$5-H101)</f>
        <v>158655982.5406462</v>
      </c>
      <c r="M101" s="20">
        <f>C101-F$6*J101*(F$5-H101)</f>
        <v>158655982.5406462</v>
      </c>
      <c r="N101" s="20">
        <f>D101-(F$6*K101*(F$5-H101))+((1-F$6)*H101)</f>
        <v>39892.780297854209</v>
      </c>
      <c r="O101" s="5">
        <f>P$5*L101*N101</f>
        <v>4835.9017836447065</v>
      </c>
      <c r="P101" s="5">
        <f>P$6*M101*N101</f>
        <v>4835.9017836447065</v>
      </c>
      <c r="Q101" s="5">
        <f t="shared" si="44"/>
        <v>-4835.9017836447065</v>
      </c>
      <c r="R101" s="5">
        <f t="shared" si="45"/>
        <v>-4835.9017836447065</v>
      </c>
      <c r="S101" s="1">
        <f t="shared" si="35"/>
        <v>9671.803567289413</v>
      </c>
      <c r="T101">
        <f>IF(A101&lt;D$4,F$4,0)</f>
        <v>0</v>
      </c>
      <c r="U101" s="5">
        <f t="shared" si="36"/>
        <v>4709.7357968661881</v>
      </c>
      <c r="V101" s="5">
        <f>L$6*SUM(U94:U100)</f>
        <v>2231.4635061253698</v>
      </c>
      <c r="W101" s="1">
        <f>H$5+((H$6-H$5)*(LOG(V101+J$5)-LOG(J$5))/(LOG(J$6)-LOG(J$5)))</f>
        <v>7.2539865902740827E-3</v>
      </c>
      <c r="X101" s="1">
        <f t="shared" si="37"/>
        <v>16.630842183978189</v>
      </c>
      <c r="Y101" s="1">
        <f t="shared" si="38"/>
        <v>2276.0177555231503</v>
      </c>
    </row>
    <row r="102" spans="1:25" x14ac:dyDescent="0.2">
      <c r="A102">
        <v>93</v>
      </c>
      <c r="B102" s="1">
        <f t="shared" si="23"/>
        <v>163550530.68335885</v>
      </c>
      <c r="C102" s="1">
        <f t="shared" si="24"/>
        <v>163550530.68335885</v>
      </c>
      <c r="D102" s="5">
        <f t="shared" si="25"/>
        <v>45576.722100488172</v>
      </c>
      <c r="E102" s="1">
        <f t="shared" si="26"/>
        <v>48142.138409611878</v>
      </c>
      <c r="F102" s="1">
        <f t="shared" si="27"/>
        <v>134.96343951262759</v>
      </c>
      <c r="G102" s="5">
        <f t="shared" ref="G102:G165" si="50">G101+Y101-Y12*L$5</f>
        <v>23275.452709686491</v>
      </c>
      <c r="H102" s="5">
        <f t="shared" si="46"/>
        <v>0</v>
      </c>
      <c r="I102" s="5">
        <f t="shared" si="47"/>
        <v>0.4999303420595016</v>
      </c>
      <c r="J102" s="5">
        <f t="shared" si="48"/>
        <v>0.4999303420595016</v>
      </c>
      <c r="K102" s="20">
        <f t="shared" si="49"/>
        <v>1.3931588099680973E-4</v>
      </c>
      <c r="L102" s="20">
        <f t="shared" ref="L102:L165" si="51">B102-F$6*I102*(F$5-H102)</f>
        <v>158651213.33117574</v>
      </c>
      <c r="M102" s="20">
        <f t="shared" ref="M102:M165" si="52">C102-F$6*J102*(F$5-H102)</f>
        <v>158651213.33117574</v>
      </c>
      <c r="N102" s="20">
        <f t="shared" ref="N102:N165" si="53">D102-(F$6*K102*(F$5-H102))+((1-F$6)*H102)</f>
        <v>44211.426466719437</v>
      </c>
      <c r="O102" s="5">
        <f t="shared" ref="O102:O165" si="54">P$5*L102*N102</f>
        <v>5359.2576803538323</v>
      </c>
      <c r="P102" s="5">
        <f t="shared" ref="P102:P165" si="55">P$6*M102*N102</f>
        <v>5359.2576803538323</v>
      </c>
      <c r="Q102" s="5">
        <f t="shared" ref="Q102:Q165" si="56">-O102-T102*I102+0.5*Y12*L$5</f>
        <v>-5359.2576803538323</v>
      </c>
      <c r="R102" s="5">
        <f t="shared" ref="R102:R165" si="57">-P102-T102*J102+0.5*Y12*L$5</f>
        <v>-5359.2576803538323</v>
      </c>
      <c r="S102" s="1">
        <f t="shared" si="35"/>
        <v>10718.515360707665</v>
      </c>
      <c r="T102">
        <f>IF(A102&lt;D$4,F$4,0)</f>
        <v>0</v>
      </c>
      <c r="U102" s="5">
        <f t="shared" si="36"/>
        <v>5219.7727720568328</v>
      </c>
      <c r="V102" s="5">
        <f>L$6*SUM(U95:U101)</f>
        <v>2473.1722260412757</v>
      </c>
      <c r="W102" s="1">
        <f>H$5+((H$6-H$5)*(LOG(V102+J$5)-LOG(J$5))/(LOG(J$6)-LOG(J$5)))</f>
        <v>7.5701101313918511E-3</v>
      </c>
      <c r="X102" s="1">
        <f t="shared" si="37"/>
        <v>19.235898037504263</v>
      </c>
      <c r="Y102" s="1">
        <f t="shared" si="38"/>
        <v>2521.7968879633941</v>
      </c>
    </row>
    <row r="103" spans="1:25" x14ac:dyDescent="0.2">
      <c r="A103">
        <v>94</v>
      </c>
      <c r="B103" s="1">
        <f t="shared" si="23"/>
        <v>163545171.42567849</v>
      </c>
      <c r="C103" s="1">
        <f t="shared" si="24"/>
        <v>163545171.42567849</v>
      </c>
      <c r="D103" s="5">
        <f t="shared" si="25"/>
        <v>50510.234935530316</v>
      </c>
      <c r="E103" s="1">
        <f t="shared" si="26"/>
        <v>53361.911181668707</v>
      </c>
      <c r="F103" s="1">
        <f t="shared" si="27"/>
        <v>154.19933755013184</v>
      </c>
      <c r="G103" s="5">
        <f t="shared" si="50"/>
        <v>25797.249597649887</v>
      </c>
      <c r="H103" s="5">
        <f t="shared" ref="H103:H166" si="58">SUM(T96:T102)</f>
        <v>0</v>
      </c>
      <c r="I103" s="5">
        <f t="shared" ref="I103:I166" si="59">B103/(B103+C103+D103)</f>
        <v>0.49992280047805249</v>
      </c>
      <c r="J103" s="5">
        <f t="shared" ref="J103:J166" si="60">C103/(B103+C103+D103)</f>
        <v>0.49992280047805249</v>
      </c>
      <c r="K103" s="20">
        <f t="shared" ref="K103:K166" si="61">D103/(B103+C103+D103)</f>
        <v>1.5439904389503696E-4</v>
      </c>
      <c r="L103" s="20">
        <f t="shared" si="51"/>
        <v>158645927.98099357</v>
      </c>
      <c r="M103" s="20">
        <f t="shared" si="52"/>
        <v>158645927.98099357</v>
      </c>
      <c r="N103" s="20">
        <f t="shared" si="53"/>
        <v>48997.124305358957</v>
      </c>
      <c r="O103" s="5">
        <f t="shared" si="54"/>
        <v>5939.1765386795278</v>
      </c>
      <c r="P103" s="5">
        <f t="shared" si="55"/>
        <v>5939.1765386795278</v>
      </c>
      <c r="Q103" s="5">
        <f t="shared" si="56"/>
        <v>-5939.1765386795278</v>
      </c>
      <c r="R103" s="5">
        <f t="shared" si="57"/>
        <v>-5939.1765386795278</v>
      </c>
      <c r="S103" s="1">
        <f t="shared" si="35"/>
        <v>11878.353077359056</v>
      </c>
      <c r="T103">
        <f>IF(A103&lt;D$4,F$4,0)</f>
        <v>0</v>
      </c>
      <c r="U103" s="5">
        <f t="shared" si="36"/>
        <v>5785.0025256655244</v>
      </c>
      <c r="V103" s="5">
        <f>L$6*SUM(U96:U102)</f>
        <v>2741.0462246468692</v>
      </c>
      <c r="W103" s="1">
        <f>H$5+((H$6-H$5)*(LOG(V103+J$5)-LOG(J$5))/(LOG(J$6)-LOG(J$5)))</f>
        <v>7.9133759071503343E-3</v>
      </c>
      <c r="X103" s="1">
        <f t="shared" si="37"/>
        <v>22.286534511951469</v>
      </c>
      <c r="Y103" s="1">
        <f t="shared" si="38"/>
        <v>2794.0253371146568</v>
      </c>
    </row>
    <row r="104" spans="1:25" x14ac:dyDescent="0.2">
      <c r="A104">
        <v>95</v>
      </c>
      <c r="B104" s="1">
        <f t="shared" si="23"/>
        <v>163539232.24913982</v>
      </c>
      <c r="C104" s="1">
        <f t="shared" si="24"/>
        <v>163539232.24913982</v>
      </c>
      <c r="D104" s="5">
        <f t="shared" si="25"/>
        <v>55977.198253343842</v>
      </c>
      <c r="E104" s="1">
        <f t="shared" si="26"/>
        <v>59146.913707334228</v>
      </c>
      <c r="F104" s="1">
        <f t="shared" si="27"/>
        <v>176.4858720620833</v>
      </c>
      <c r="G104" s="5">
        <f t="shared" si="50"/>
        <v>28591.274934764544</v>
      </c>
      <c r="H104" s="5">
        <f t="shared" si="58"/>
        <v>0</v>
      </c>
      <c r="I104" s="5">
        <f t="shared" si="59"/>
        <v>0.49991444312930944</v>
      </c>
      <c r="J104" s="5">
        <f t="shared" si="60"/>
        <v>0.49991444312930944</v>
      </c>
      <c r="K104" s="20">
        <f t="shared" si="61"/>
        <v>1.7111374138120016E-4</v>
      </c>
      <c r="L104" s="20">
        <f t="shared" si="51"/>
        <v>158640070.70647258</v>
      </c>
      <c r="M104" s="20">
        <f t="shared" si="52"/>
        <v>158640070.70647258</v>
      </c>
      <c r="N104" s="20">
        <f t="shared" si="53"/>
        <v>54300.28358780808</v>
      </c>
      <c r="O104" s="5">
        <f t="shared" si="54"/>
        <v>6581.7549111792378</v>
      </c>
      <c r="P104" s="5">
        <f t="shared" si="55"/>
        <v>6581.7549111792378</v>
      </c>
      <c r="Q104" s="5">
        <f t="shared" si="56"/>
        <v>-6581.7549111792378</v>
      </c>
      <c r="R104" s="5">
        <f t="shared" si="57"/>
        <v>-6581.7549111792378</v>
      </c>
      <c r="S104" s="1">
        <f t="shared" si="35"/>
        <v>13163.509822358476</v>
      </c>
      <c r="T104">
        <f>IF(A104&lt;D$4,F$4,0)</f>
        <v>0</v>
      </c>
      <c r="U104" s="5">
        <f t="shared" si="36"/>
        <v>6411.3897595455255</v>
      </c>
      <c r="V104" s="5">
        <f>L$6*SUM(U97:U103)</f>
        <v>3037.9152900507606</v>
      </c>
      <c r="W104" s="1">
        <f>H$5+((H$6-H$5)*(LOG(V104+J$5)-LOG(J$5))/(LOG(J$6)-LOG(J$5)))</f>
        <v>8.2854657736509876E-3</v>
      </c>
      <c r="X104" s="1">
        <f t="shared" si="37"/>
        <v>25.862220950982564</v>
      </c>
      <c r="Y104" s="1">
        <f t="shared" si="38"/>
        <v>3095.5339271362222</v>
      </c>
    </row>
    <row r="105" spans="1:25" x14ac:dyDescent="0.2">
      <c r="A105">
        <v>96</v>
      </c>
      <c r="B105" s="1">
        <f t="shared" si="23"/>
        <v>163532650.49422863</v>
      </c>
      <c r="C105" s="1">
        <f t="shared" si="24"/>
        <v>163532650.49422863</v>
      </c>
      <c r="D105" s="5">
        <f t="shared" si="25"/>
        <v>62035.166094634857</v>
      </c>
      <c r="E105" s="1">
        <f t="shared" si="26"/>
        <v>65558.303466879748</v>
      </c>
      <c r="F105" s="1">
        <f t="shared" si="27"/>
        <v>202.34809301306586</v>
      </c>
      <c r="G105" s="5">
        <f t="shared" si="50"/>
        <v>31686.808861900765</v>
      </c>
      <c r="H105" s="5">
        <f t="shared" si="58"/>
        <v>0</v>
      </c>
      <c r="I105" s="5">
        <f t="shared" si="59"/>
        <v>0.49990518192881112</v>
      </c>
      <c r="J105" s="5">
        <f t="shared" si="60"/>
        <v>0.49990518192881112</v>
      </c>
      <c r="K105" s="20">
        <f t="shared" si="61"/>
        <v>1.8963614237767714E-4</v>
      </c>
      <c r="L105" s="20">
        <f t="shared" si="51"/>
        <v>158633579.71132627</v>
      </c>
      <c r="M105" s="20">
        <f t="shared" si="52"/>
        <v>158633579.71132627</v>
      </c>
      <c r="N105" s="20">
        <f t="shared" si="53"/>
        <v>60176.731899333623</v>
      </c>
      <c r="O105" s="5">
        <f t="shared" si="54"/>
        <v>7293.7426623777892</v>
      </c>
      <c r="P105" s="5">
        <f t="shared" si="55"/>
        <v>7293.7426623777892</v>
      </c>
      <c r="Q105" s="5">
        <f t="shared" si="56"/>
        <v>-7293.7426623777892</v>
      </c>
      <c r="R105" s="5">
        <f t="shared" si="57"/>
        <v>-7293.7426623777892</v>
      </c>
      <c r="S105" s="1">
        <f t="shared" si="35"/>
        <v>14587.485324755578</v>
      </c>
      <c r="T105">
        <f>IF(A105&lt;D$4,F$4,0)</f>
        <v>0</v>
      </c>
      <c r="U105" s="5">
        <f t="shared" si="36"/>
        <v>7105.5419810674666</v>
      </c>
      <c r="V105" s="5">
        <f>L$6*SUM(U98:U104)</f>
        <v>3366.9146511965928</v>
      </c>
      <c r="W105" s="1">
        <f>H$5+((H$6-H$5)*(LOG(V105+J$5)-LOG(J$5))/(LOG(J$6)-LOG(J$5)))</f>
        <v>8.6880560412221607E-3</v>
      </c>
      <c r="X105" s="1">
        <f t="shared" si="37"/>
        <v>30.056420266479194</v>
      </c>
      <c r="Y105" s="1">
        <f t="shared" si="38"/>
        <v>3429.4539838873038</v>
      </c>
    </row>
    <row r="106" spans="1:25" x14ac:dyDescent="0.2">
      <c r="A106">
        <v>97</v>
      </c>
      <c r="B106" s="1">
        <f t="shared" si="23"/>
        <v>163525356.75156626</v>
      </c>
      <c r="C106" s="1">
        <f t="shared" si="24"/>
        <v>163525356.75156626</v>
      </c>
      <c r="D106" s="5">
        <f t="shared" si="25"/>
        <v>68747.873053873263</v>
      </c>
      <c r="E106" s="1">
        <f t="shared" si="26"/>
        <v>72663.845447947213</v>
      </c>
      <c r="F106" s="1">
        <f t="shared" si="27"/>
        <v>232.40451327954506</v>
      </c>
      <c r="G106" s="5">
        <f t="shared" si="50"/>
        <v>35116.262845788071</v>
      </c>
      <c r="H106" s="5">
        <f t="shared" si="58"/>
        <v>0</v>
      </c>
      <c r="I106" s="5">
        <f t="shared" si="59"/>
        <v>0.49989491931668539</v>
      </c>
      <c r="J106" s="5">
        <f t="shared" si="60"/>
        <v>0.49989491931668539</v>
      </c>
      <c r="K106" s="20">
        <f t="shared" si="61"/>
        <v>2.1016136662934103E-4</v>
      </c>
      <c r="L106" s="20">
        <f t="shared" si="51"/>
        <v>158626386.54226273</v>
      </c>
      <c r="M106" s="20">
        <f t="shared" si="52"/>
        <v>158626386.54226273</v>
      </c>
      <c r="N106" s="20">
        <f t="shared" si="53"/>
        <v>66688.291660905728</v>
      </c>
      <c r="O106" s="5">
        <f t="shared" si="54"/>
        <v>8082.6121109764581</v>
      </c>
      <c r="P106" s="5">
        <f t="shared" si="55"/>
        <v>8082.6121109764581</v>
      </c>
      <c r="Q106" s="5">
        <f t="shared" si="56"/>
        <v>-8082.6121109764581</v>
      </c>
      <c r="R106" s="5">
        <f t="shared" si="57"/>
        <v>-8082.6121109764581</v>
      </c>
      <c r="S106" s="1">
        <f t="shared" si="35"/>
        <v>16165.224221952916</v>
      </c>
      <c r="T106">
        <f>IF(A106&lt;D$4,F$4,0)</f>
        <v>0</v>
      </c>
      <c r="U106" s="5">
        <f t="shared" si="36"/>
        <v>7874.7783655171615</v>
      </c>
      <c r="V106" s="5">
        <f>L$6*SUM(U99:U105)</f>
        <v>3731.5178088879607</v>
      </c>
      <c r="W106" s="1">
        <f>H$5+((H$6-H$5)*(LOG(V106+J$5)-LOG(J$5))/(LOG(J$6)-LOG(J$5)))</f>
        <v>9.1227980235740087E-3</v>
      </c>
      <c r="X106" s="1">
        <f t="shared" si="37"/>
        <v>34.978885901540316</v>
      </c>
      <c r="Y106" s="1">
        <f t="shared" si="38"/>
        <v>3799.2489256922486</v>
      </c>
    </row>
    <row r="107" spans="1:25" x14ac:dyDescent="0.2">
      <c r="A107">
        <v>98</v>
      </c>
      <c r="B107" s="1">
        <f t="shared" si="23"/>
        <v>163517274.13945529</v>
      </c>
      <c r="C107" s="1">
        <f t="shared" si="24"/>
        <v>163517274.13945529</v>
      </c>
      <c r="D107" s="5">
        <f t="shared" si="25"/>
        <v>76185.89137442311</v>
      </c>
      <c r="E107" s="1">
        <f t="shared" si="26"/>
        <v>80538.623813464379</v>
      </c>
      <c r="F107" s="1">
        <f t="shared" si="27"/>
        <v>267.38339918108539</v>
      </c>
      <c r="G107" s="5">
        <f t="shared" si="50"/>
        <v>38915.51177148032</v>
      </c>
      <c r="H107" s="5">
        <f t="shared" si="58"/>
        <v>0</v>
      </c>
      <c r="I107" s="5">
        <f t="shared" si="59"/>
        <v>0.49988354724651934</v>
      </c>
      <c r="J107" s="5">
        <f t="shared" si="60"/>
        <v>0.49988354724651934</v>
      </c>
      <c r="K107" s="20">
        <f t="shared" si="61"/>
        <v>2.3290550696133011E-4</v>
      </c>
      <c r="L107" s="20">
        <f t="shared" si="51"/>
        <v>158618415.37643939</v>
      </c>
      <c r="M107" s="20">
        <f t="shared" si="52"/>
        <v>158618415.37643939</v>
      </c>
      <c r="N107" s="20">
        <f t="shared" si="53"/>
        <v>73903.417406202076</v>
      </c>
      <c r="O107" s="5">
        <f t="shared" si="54"/>
        <v>8956.6342908582992</v>
      </c>
      <c r="P107" s="5">
        <f t="shared" si="55"/>
        <v>8956.6342908582992</v>
      </c>
      <c r="Q107" s="5">
        <f t="shared" si="56"/>
        <v>-8956.6342908582992</v>
      </c>
      <c r="R107" s="5">
        <f t="shared" si="57"/>
        <v>-8956.6342908582992</v>
      </c>
      <c r="S107" s="1">
        <f t="shared" si="35"/>
        <v>17913.268581716598</v>
      </c>
      <c r="T107">
        <f>IF(A107&lt;D$4,F$4,0)</f>
        <v>0</v>
      </c>
      <c r="U107" s="5">
        <f t="shared" si="36"/>
        <v>8727.2059014030729</v>
      </c>
      <c r="V107" s="5">
        <f>L$6*SUM(U100:U106)</f>
        <v>4135.5728642802978</v>
      </c>
      <c r="W107" s="1">
        <f>H$5+((H$6-H$5)*(LOG(V107+J$5)-LOG(J$5))/(LOG(J$6)-LOG(J$5)))</f>
        <v>9.5912968067324387E-3</v>
      </c>
      <c r="X107" s="1">
        <f t="shared" si="37"/>
        <v>40.75828715944872</v>
      </c>
      <c r="Y107" s="1">
        <f t="shared" si="38"/>
        <v>4208.7491549248343</v>
      </c>
    </row>
    <row r="108" spans="1:25" x14ac:dyDescent="0.2">
      <c r="A108">
        <v>99</v>
      </c>
      <c r="B108" s="1">
        <f t="shared" si="23"/>
        <v>163508317.50516444</v>
      </c>
      <c r="C108" s="1">
        <f t="shared" si="24"/>
        <v>163508317.50516444</v>
      </c>
      <c r="D108" s="5">
        <f t="shared" si="25"/>
        <v>84427.356388850298</v>
      </c>
      <c r="E108" s="1">
        <f t="shared" si="26"/>
        <v>89265.829714867446</v>
      </c>
      <c r="F108" s="1">
        <f t="shared" si="27"/>
        <v>308.14168634053414</v>
      </c>
      <c r="G108" s="5">
        <f t="shared" si="50"/>
        <v>43124.260926405157</v>
      </c>
      <c r="H108" s="5">
        <f t="shared" si="58"/>
        <v>0</v>
      </c>
      <c r="I108" s="5">
        <f t="shared" si="59"/>
        <v>0.49987094606819982</v>
      </c>
      <c r="J108" s="5">
        <f t="shared" si="60"/>
        <v>0.49987094606819982</v>
      </c>
      <c r="K108" s="20">
        <f t="shared" si="61"/>
        <v>2.581078636002642E-4</v>
      </c>
      <c r="L108" s="20">
        <f t="shared" si="51"/>
        <v>158609582.23369607</v>
      </c>
      <c r="M108" s="20">
        <f t="shared" si="52"/>
        <v>158609582.23369607</v>
      </c>
      <c r="N108" s="20">
        <f t="shared" si="53"/>
        <v>81897.899325567705</v>
      </c>
      <c r="O108" s="5">
        <f t="shared" si="54"/>
        <v>9924.9630179138094</v>
      </c>
      <c r="P108" s="5">
        <f t="shared" si="55"/>
        <v>9924.9630179138094</v>
      </c>
      <c r="Q108" s="5">
        <f t="shared" si="56"/>
        <v>-9924.9630179138094</v>
      </c>
      <c r="R108" s="5">
        <f t="shared" si="57"/>
        <v>-9924.9630179138094</v>
      </c>
      <c r="S108" s="1">
        <f t="shared" si="35"/>
        <v>19849.926035827619</v>
      </c>
      <c r="T108">
        <f>IF(A108&lt;D$4,F$4,0)</f>
        <v>0</v>
      </c>
      <c r="U108" s="5">
        <f t="shared" si="36"/>
        <v>9671.803567289413</v>
      </c>
      <c r="V108" s="5">
        <f>L$6*SUM(U101:U107)</f>
        <v>4583.3427102121777</v>
      </c>
      <c r="W108" s="1">
        <f>H$5+((H$6-H$5)*(LOG(V108+J$5)-LOG(J$5))/(LOG(J$6)-LOG(J$5)))</f>
        <v>1.0095088634063658E-2</v>
      </c>
      <c r="X108" s="1">
        <f t="shared" si="37"/>
        <v>47.545200312386598</v>
      </c>
      <c r="Y108" s="1">
        <f t="shared" si="38"/>
        <v>4662.1905965538017</v>
      </c>
    </row>
    <row r="109" spans="1:25" x14ac:dyDescent="0.2">
      <c r="A109">
        <v>100</v>
      </c>
      <c r="B109" s="1">
        <f t="shared" si="23"/>
        <v>163498392.54214653</v>
      </c>
      <c r="C109" s="1">
        <f t="shared" si="24"/>
        <v>163498392.54214653</v>
      </c>
      <c r="D109" s="5">
        <f t="shared" si="25"/>
        <v>93558.767063970256</v>
      </c>
      <c r="E109" s="1">
        <f t="shared" si="26"/>
        <v>98937.633282156865</v>
      </c>
      <c r="F109" s="1">
        <f t="shared" si="27"/>
        <v>355.68688665292075</v>
      </c>
      <c r="G109" s="5">
        <f t="shared" si="50"/>
        <v>47786.45152295896</v>
      </c>
      <c r="H109" s="5">
        <f t="shared" si="58"/>
        <v>0</v>
      </c>
      <c r="I109" s="5">
        <f t="shared" si="59"/>
        <v>0.49985698329403072</v>
      </c>
      <c r="J109" s="5">
        <f t="shared" si="60"/>
        <v>0.49985698329403072</v>
      </c>
      <c r="K109" s="20">
        <f t="shared" si="61"/>
        <v>2.8603341193859E-4</v>
      </c>
      <c r="L109" s="20">
        <f t="shared" si="51"/>
        <v>158599794.10586503</v>
      </c>
      <c r="M109" s="20">
        <f t="shared" si="52"/>
        <v>158599794.10586503</v>
      </c>
      <c r="N109" s="20">
        <f t="shared" si="53"/>
        <v>90755.639626972072</v>
      </c>
      <c r="O109" s="5">
        <f t="shared" si="54"/>
        <v>10997.727505183264</v>
      </c>
      <c r="P109" s="5">
        <f t="shared" si="55"/>
        <v>10997.727505183264</v>
      </c>
      <c r="Q109" s="5">
        <f t="shared" si="56"/>
        <v>-10997.727505183264</v>
      </c>
      <c r="R109" s="5">
        <f t="shared" si="57"/>
        <v>-10997.727505183264</v>
      </c>
      <c r="S109" s="1">
        <f t="shared" si="35"/>
        <v>21995.455010366528</v>
      </c>
      <c r="T109">
        <f>IF(A109&lt;D$4,F$4,0)</f>
        <v>0</v>
      </c>
      <c r="U109" s="5">
        <f t="shared" si="36"/>
        <v>10718.515360707665</v>
      </c>
      <c r="V109" s="5">
        <f>L$6*SUM(U102:U108)</f>
        <v>5079.5494872544996</v>
      </c>
      <c r="W109" s="1">
        <f>H$5+((H$6-H$5)*(LOG(V109+J$5)-LOG(J$5))/(LOG(J$6)-LOG(J$5)))</f>
        <v>1.0635617422086421E-2</v>
      </c>
      <c r="X109" s="1">
        <f t="shared" si="37"/>
        <v>55.515506233819984</v>
      </c>
      <c r="Y109" s="1">
        <f t="shared" si="38"/>
        <v>5164.2572658230129</v>
      </c>
    </row>
    <row r="110" spans="1:25" x14ac:dyDescent="0.2">
      <c r="A110">
        <v>101</v>
      </c>
      <c r="B110" s="1">
        <f t="shared" si="23"/>
        <v>163487394.81464136</v>
      </c>
      <c r="C110" s="1">
        <f t="shared" si="24"/>
        <v>163487394.81464136</v>
      </c>
      <c r="D110" s="5">
        <f t="shared" si="25"/>
        <v>103675.86899697772</v>
      </c>
      <c r="E110" s="1">
        <f t="shared" si="26"/>
        <v>109656.14864286453</v>
      </c>
      <c r="F110" s="1">
        <f t="shared" si="27"/>
        <v>411.20239288674071</v>
      </c>
      <c r="G110" s="5">
        <f t="shared" si="50"/>
        <v>52950.708788781973</v>
      </c>
      <c r="H110" s="5">
        <f t="shared" si="58"/>
        <v>0</v>
      </c>
      <c r="I110" s="5">
        <f t="shared" si="59"/>
        <v>0.49984151223646128</v>
      </c>
      <c r="J110" s="5">
        <f t="shared" si="60"/>
        <v>0.49984151223646128</v>
      </c>
      <c r="K110" s="20">
        <f t="shared" si="61"/>
        <v>3.1697552707737956E-4</v>
      </c>
      <c r="L110" s="20">
        <f t="shared" si="51"/>
        <v>158588947.99472404</v>
      </c>
      <c r="M110" s="20">
        <f t="shared" si="52"/>
        <v>158588947.99472404</v>
      </c>
      <c r="N110" s="20">
        <f t="shared" si="53"/>
        <v>100569.5088316194</v>
      </c>
      <c r="O110" s="5">
        <f t="shared" si="54"/>
        <v>12186.13432606405</v>
      </c>
      <c r="P110" s="5">
        <f t="shared" si="55"/>
        <v>12186.13432606405</v>
      </c>
      <c r="Q110" s="5">
        <f t="shared" si="56"/>
        <v>-12186.13432606405</v>
      </c>
      <c r="R110" s="5">
        <f t="shared" si="57"/>
        <v>-12186.13432606405</v>
      </c>
      <c r="S110" s="1">
        <f t="shared" si="35"/>
        <v>24372.268652128099</v>
      </c>
      <c r="T110">
        <f>IF(A110&lt;D$4,F$4,0)</f>
        <v>0</v>
      </c>
      <c r="U110" s="5">
        <f t="shared" si="36"/>
        <v>11878.353077359056</v>
      </c>
      <c r="V110" s="5">
        <f>L$6*SUM(U103:U109)</f>
        <v>5629.4237461195835</v>
      </c>
      <c r="W110" s="1">
        <f>H$5+((H$6-H$5)*(LOG(V110+J$5)-LOG(J$5))/(LOG(J$6)-LOG(J$5)))</f>
        <v>1.1214211030035998E-2</v>
      </c>
      <c r="X110" s="1">
        <f t="shared" si="37"/>
        <v>64.874239132104435</v>
      </c>
      <c r="Y110" s="1">
        <f t="shared" si="38"/>
        <v>5720.1282865334206</v>
      </c>
    </row>
    <row r="111" spans="1:25" x14ac:dyDescent="0.2">
      <c r="A111">
        <v>102</v>
      </c>
      <c r="B111" s="1">
        <f t="shared" si="23"/>
        <v>163475208.68031529</v>
      </c>
      <c r="C111" s="1">
        <f t="shared" si="24"/>
        <v>163475208.68031529</v>
      </c>
      <c r="D111" s="5">
        <f t="shared" si="25"/>
        <v>114884.62782674734</v>
      </c>
      <c r="E111" s="1">
        <f t="shared" si="26"/>
        <v>121534.50172022359</v>
      </c>
      <c r="F111" s="1">
        <f t="shared" si="27"/>
        <v>476.07663201884515</v>
      </c>
      <c r="G111" s="5">
        <f t="shared" si="50"/>
        <v>58670.837075315394</v>
      </c>
      <c r="H111" s="5">
        <f t="shared" si="58"/>
        <v>0</v>
      </c>
      <c r="I111" s="5">
        <f t="shared" si="59"/>
        <v>0.49982437050471529</v>
      </c>
      <c r="J111" s="5">
        <f t="shared" si="60"/>
        <v>0.49982437050471529</v>
      </c>
      <c r="K111" s="20">
        <f t="shared" si="61"/>
        <v>3.5125899056941785E-4</v>
      </c>
      <c r="L111" s="20">
        <f t="shared" si="51"/>
        <v>158576929.84936908</v>
      </c>
      <c r="M111" s="20">
        <f t="shared" si="52"/>
        <v>158576929.84936908</v>
      </c>
      <c r="N111" s="20">
        <f t="shared" si="53"/>
        <v>111442.28971916705</v>
      </c>
      <c r="O111" s="5">
        <f t="shared" si="54"/>
        <v>13502.579583625778</v>
      </c>
      <c r="P111" s="5">
        <f t="shared" si="55"/>
        <v>13502.579583625778</v>
      </c>
      <c r="Q111" s="5">
        <f t="shared" si="56"/>
        <v>-13502.579583625778</v>
      </c>
      <c r="R111" s="5">
        <f t="shared" si="57"/>
        <v>-13502.579583625778</v>
      </c>
      <c r="S111" s="1">
        <f t="shared" si="35"/>
        <v>27005.159167251557</v>
      </c>
      <c r="T111">
        <f>IF(A111&lt;D$4,F$4,0)</f>
        <v>0</v>
      </c>
      <c r="U111" s="5">
        <f t="shared" si="36"/>
        <v>13163.509822358476</v>
      </c>
      <c r="V111" s="5">
        <f>L$6*SUM(U104:U110)</f>
        <v>6238.7588012889355</v>
      </c>
      <c r="W111" s="1">
        <f>H$5+((H$6-H$5)*(LOG(V111+J$5)-LOG(J$5))/(LOG(J$6)-LOG(J$5)))</f>
        <v>1.1832057994351634E-2</v>
      </c>
      <c r="X111" s="1">
        <f t="shared" si="37"/>
        <v>75.859935459334835</v>
      </c>
      <c r="Y111" s="1">
        <f t="shared" si="38"/>
        <v>6335.5298240861912</v>
      </c>
    </row>
    <row r="112" spans="1:25" x14ac:dyDescent="0.2">
      <c r="A112">
        <v>103</v>
      </c>
      <c r="B112" s="1">
        <f t="shared" si="23"/>
        <v>163461706.10073167</v>
      </c>
      <c r="C112" s="1">
        <f t="shared" si="24"/>
        <v>163461706.10073167</v>
      </c>
      <c r="D112" s="5">
        <f t="shared" si="25"/>
        <v>127302.30166924332</v>
      </c>
      <c r="E112" s="1">
        <f t="shared" si="26"/>
        <v>134698.01154258207</v>
      </c>
      <c r="F112" s="1">
        <f t="shared" si="27"/>
        <v>551.93656747818</v>
      </c>
      <c r="G112" s="5">
        <f t="shared" si="50"/>
        <v>65006.366899401582</v>
      </c>
      <c r="H112" s="5">
        <f t="shared" si="58"/>
        <v>0</v>
      </c>
      <c r="I112" s="5">
        <f t="shared" si="59"/>
        <v>0.49980537834650102</v>
      </c>
      <c r="J112" s="5">
        <f t="shared" si="60"/>
        <v>0.49980537834650102</v>
      </c>
      <c r="K112" s="20">
        <f t="shared" si="61"/>
        <v>3.8924330699795484E-4</v>
      </c>
      <c r="L112" s="20">
        <f t="shared" si="51"/>
        <v>158563613.39293596</v>
      </c>
      <c r="M112" s="20">
        <f t="shared" si="52"/>
        <v>158563613.39293596</v>
      </c>
      <c r="N112" s="20">
        <f t="shared" si="53"/>
        <v>123487.71726066335</v>
      </c>
      <c r="O112" s="5">
        <f t="shared" si="54"/>
        <v>14960.772202396096</v>
      </c>
      <c r="P112" s="5">
        <f t="shared" si="55"/>
        <v>14960.772202396096</v>
      </c>
      <c r="Q112" s="5">
        <f t="shared" si="56"/>
        <v>-14960.772202396096</v>
      </c>
      <c r="R112" s="5">
        <f t="shared" si="57"/>
        <v>-14960.772202396096</v>
      </c>
      <c r="S112" s="1">
        <f t="shared" si="35"/>
        <v>29921.544404792192</v>
      </c>
      <c r="T112">
        <f>IF(A112&lt;D$4,F$4,0)</f>
        <v>0</v>
      </c>
      <c r="U112" s="5">
        <f t="shared" si="36"/>
        <v>14587.485324755578</v>
      </c>
      <c r="V112" s="5">
        <f>L$6*SUM(U105:U111)</f>
        <v>6913.970807570231</v>
      </c>
      <c r="W112" s="1">
        <f>H$5+((H$6-H$5)*(LOG(V112+J$5)-LOG(J$5))/(LOG(J$6)-LOG(J$5)))</f>
        <v>1.2490185497466293E-2</v>
      </c>
      <c r="X112" s="1">
        <f t="shared" si="37"/>
        <v>88.749537403566791</v>
      </c>
      <c r="Y112" s="1">
        <f t="shared" si="38"/>
        <v>7016.7924436638996</v>
      </c>
    </row>
    <row r="113" spans="1:25" x14ac:dyDescent="0.2">
      <c r="A113">
        <v>104</v>
      </c>
      <c r="B113" s="1">
        <f t="shared" si="23"/>
        <v>163446745.32852927</v>
      </c>
      <c r="C113" s="1">
        <f t="shared" si="24"/>
        <v>163446745.32852927</v>
      </c>
      <c r="D113" s="5">
        <f t="shared" si="25"/>
        <v>141058.62185208258</v>
      </c>
      <c r="E113" s="1">
        <f t="shared" si="26"/>
        <v>149285.49686733764</v>
      </c>
      <c r="F113" s="1">
        <f t="shared" si="27"/>
        <v>640.68610488174681</v>
      </c>
      <c r="G113" s="5">
        <f t="shared" si="50"/>
        <v>72023.159343065476</v>
      </c>
      <c r="H113" s="5">
        <f t="shared" si="58"/>
        <v>0</v>
      </c>
      <c r="I113" s="5">
        <f t="shared" si="59"/>
        <v>0.49978433681982054</v>
      </c>
      <c r="J113" s="5">
        <f t="shared" si="60"/>
        <v>0.49978433681982054</v>
      </c>
      <c r="K113" s="20">
        <f t="shared" si="61"/>
        <v>4.3132636035889002E-4</v>
      </c>
      <c r="L113" s="20">
        <f t="shared" si="51"/>
        <v>158548858.82769501</v>
      </c>
      <c r="M113" s="20">
        <f t="shared" si="52"/>
        <v>158548858.82769501</v>
      </c>
      <c r="N113" s="20">
        <f t="shared" si="53"/>
        <v>136831.62352056545</v>
      </c>
      <c r="O113" s="5">
        <f t="shared" si="54"/>
        <v>16575.869315958469</v>
      </c>
      <c r="P113" s="5">
        <f t="shared" si="55"/>
        <v>16575.869315958469</v>
      </c>
      <c r="Q113" s="5">
        <f t="shared" si="56"/>
        <v>-16575.869315958469</v>
      </c>
      <c r="R113" s="5">
        <f t="shared" si="57"/>
        <v>-16575.869315958469</v>
      </c>
      <c r="S113" s="1">
        <f t="shared" si="35"/>
        <v>33151.738631916938</v>
      </c>
      <c r="T113">
        <f>IF(A113&lt;D$4,F$4,0)</f>
        <v>0</v>
      </c>
      <c r="U113" s="5">
        <f t="shared" si="36"/>
        <v>16165.224221952916</v>
      </c>
      <c r="V113" s="5">
        <f>L$6*SUM(U106:U112)</f>
        <v>7662.1651419390419</v>
      </c>
      <c r="W113" s="1">
        <f>H$5+((H$6-H$5)*(LOG(V113+J$5)-LOG(J$5))/(LOG(J$6)-LOG(J$5)))</f>
        <v>1.3189439359706772E-2</v>
      </c>
      <c r="X113" s="1">
        <f t="shared" si="37"/>
        <v>103.86391172311941</v>
      </c>
      <c r="Y113" s="1">
        <f t="shared" si="38"/>
        <v>7770.9144537940429</v>
      </c>
    </row>
    <row r="114" spans="1:25" x14ac:dyDescent="0.2">
      <c r="A114">
        <v>105</v>
      </c>
      <c r="B114" s="1">
        <f t="shared" si="23"/>
        <v>163430169.45921332</v>
      </c>
      <c r="C114" s="1">
        <f t="shared" si="24"/>
        <v>163430169.45921332</v>
      </c>
      <c r="D114" s="5">
        <f t="shared" si="25"/>
        <v>156297.0919022829</v>
      </c>
      <c r="E114" s="1">
        <f t="shared" si="26"/>
        <v>165450.72108929057</v>
      </c>
      <c r="F114" s="1">
        <f t="shared" si="27"/>
        <v>744.55001660486619</v>
      </c>
      <c r="G114" s="5">
        <f t="shared" si="50"/>
        <v>79794.07379685952</v>
      </c>
      <c r="H114" s="5">
        <f t="shared" si="58"/>
        <v>0</v>
      </c>
      <c r="I114" s="5">
        <f t="shared" si="59"/>
        <v>0.49976102577867426</v>
      </c>
      <c r="J114" s="5">
        <f t="shared" si="60"/>
        <v>0.49976102577867426</v>
      </c>
      <c r="K114" s="20">
        <f t="shared" si="61"/>
        <v>4.7794844265154211E-4</v>
      </c>
      <c r="L114" s="20">
        <f t="shared" si="51"/>
        <v>158532511.4065823</v>
      </c>
      <c r="M114" s="20">
        <f t="shared" si="52"/>
        <v>158532511.4065823</v>
      </c>
      <c r="N114" s="20">
        <f t="shared" si="53"/>
        <v>151613.1971642978</v>
      </c>
      <c r="O114" s="5">
        <f t="shared" si="54"/>
        <v>18364.624777534729</v>
      </c>
      <c r="P114" s="5">
        <f t="shared" si="55"/>
        <v>18364.624777534729</v>
      </c>
      <c r="Q114" s="5">
        <f t="shared" si="56"/>
        <v>-18364.624777534729</v>
      </c>
      <c r="R114" s="5">
        <f t="shared" si="57"/>
        <v>-18364.624777534729</v>
      </c>
      <c r="S114" s="1">
        <f t="shared" si="35"/>
        <v>36729.249555069458</v>
      </c>
      <c r="T114">
        <f>IF(A114&lt;D$4,F$4,0)</f>
        <v>0</v>
      </c>
      <c r="U114" s="5">
        <f t="shared" si="36"/>
        <v>17913.268581716598</v>
      </c>
      <c r="V114" s="5">
        <f>L$6*SUM(U107:U113)</f>
        <v>8491.2097275826163</v>
      </c>
      <c r="W114" s="1">
        <f>H$5+((H$6-H$5)*(LOG(V114+J$5)-LOG(J$5))/(LOG(J$6)-LOG(J$5)))</f>
        <v>1.3930466817385858E-2</v>
      </c>
      <c r="X114" s="1">
        <f t="shared" si="37"/>
        <v>121.57405221798953</v>
      </c>
      <c r="Y114" s="1">
        <f t="shared" si="38"/>
        <v>8605.6318491850834</v>
      </c>
    </row>
    <row r="115" spans="1:25" x14ac:dyDescent="0.2">
      <c r="A115">
        <v>106</v>
      </c>
      <c r="B115" s="1">
        <f t="shared" si="23"/>
        <v>163411804.83443579</v>
      </c>
      <c r="C115" s="1">
        <f t="shared" si="24"/>
        <v>163411804.83443579</v>
      </c>
      <c r="D115" s="5">
        <f t="shared" si="25"/>
        <v>173176.41542152475</v>
      </c>
      <c r="E115" s="1">
        <f t="shared" si="26"/>
        <v>183363.98967100718</v>
      </c>
      <c r="F115" s="1">
        <f t="shared" si="27"/>
        <v>866.12406882285575</v>
      </c>
      <c r="G115" s="5">
        <f t="shared" si="50"/>
        <v>88399.705646044604</v>
      </c>
      <c r="H115" s="5">
        <f t="shared" si="58"/>
        <v>0</v>
      </c>
      <c r="I115" s="5">
        <f t="shared" si="59"/>
        <v>0.49973520165519775</v>
      </c>
      <c r="J115" s="5">
        <f t="shared" si="60"/>
        <v>0.49973520165519775</v>
      </c>
      <c r="K115" s="20">
        <f t="shared" si="61"/>
        <v>5.2959668960441525E-4</v>
      </c>
      <c r="L115" s="20">
        <f t="shared" si="51"/>
        <v>158514399.85821486</v>
      </c>
      <c r="M115" s="20">
        <f t="shared" si="52"/>
        <v>158514399.85821486</v>
      </c>
      <c r="N115" s="20">
        <f t="shared" si="53"/>
        <v>167986.36786340148</v>
      </c>
      <c r="O115" s="5">
        <f t="shared" si="54"/>
        <v>20345.551869062037</v>
      </c>
      <c r="P115" s="5">
        <f t="shared" si="55"/>
        <v>20345.551869062037</v>
      </c>
      <c r="Q115" s="5">
        <f t="shared" si="56"/>
        <v>-20345.551869062037</v>
      </c>
      <c r="R115" s="5">
        <f t="shared" si="57"/>
        <v>-20345.551869062037</v>
      </c>
      <c r="S115" s="1">
        <f t="shared" si="35"/>
        <v>40691.103738124075</v>
      </c>
      <c r="T115">
        <f>IF(A115&lt;D$4,F$4,0)</f>
        <v>0</v>
      </c>
      <c r="U115" s="5">
        <f t="shared" si="36"/>
        <v>19849.926035827619</v>
      </c>
      <c r="V115" s="5">
        <f>L$6*SUM(U108:U114)</f>
        <v>9409.8159956139716</v>
      </c>
      <c r="W115" s="1">
        <f>H$5+((H$6-H$5)*(LOG(V115+J$5)-LOG(J$5))/(LOG(J$6)-LOG(J$5)))</f>
        <v>1.4713702776421957E-2</v>
      </c>
      <c r="X115" s="1">
        <f t="shared" si="37"/>
        <v>142.30804300103401</v>
      </c>
      <c r="Y115" s="1">
        <f t="shared" si="38"/>
        <v>9529.4955242883789</v>
      </c>
    </row>
    <row r="116" spans="1:25" x14ac:dyDescent="0.2">
      <c r="A116">
        <v>107</v>
      </c>
      <c r="B116" s="1">
        <f t="shared" si="23"/>
        <v>163391459.28256673</v>
      </c>
      <c r="C116" s="1">
        <f t="shared" si="24"/>
        <v>163391459.28256673</v>
      </c>
      <c r="D116" s="5">
        <f t="shared" si="25"/>
        <v>191872.06414928229</v>
      </c>
      <c r="E116" s="1">
        <f t="shared" si="26"/>
        <v>203213.91570683478</v>
      </c>
      <c r="F116" s="1">
        <f t="shared" si="27"/>
        <v>1008.4321118238897</v>
      </c>
      <c r="G116" s="5">
        <f t="shared" si="50"/>
        <v>97929.201170332977</v>
      </c>
      <c r="H116" s="5">
        <f t="shared" si="58"/>
        <v>0</v>
      </c>
      <c r="I116" s="5">
        <f t="shared" si="59"/>
        <v>0.4997065950194815</v>
      </c>
      <c r="J116" s="5">
        <f t="shared" si="60"/>
        <v>0.4997065950194815</v>
      </c>
      <c r="K116" s="20">
        <f t="shared" si="61"/>
        <v>5.8680996103709689E-4</v>
      </c>
      <c r="L116" s="20">
        <f t="shared" si="51"/>
        <v>158494334.6513758</v>
      </c>
      <c r="M116" s="20">
        <f t="shared" si="52"/>
        <v>158494334.6513758</v>
      </c>
      <c r="N116" s="20">
        <f t="shared" si="53"/>
        <v>186121.32653111874</v>
      </c>
      <c r="O116" s="5">
        <f t="shared" si="54"/>
        <v>22539.101324099269</v>
      </c>
      <c r="P116" s="5">
        <f t="shared" si="55"/>
        <v>22539.101324099269</v>
      </c>
      <c r="Q116" s="5">
        <f t="shared" si="56"/>
        <v>-22539.101324099269</v>
      </c>
      <c r="R116" s="5">
        <f t="shared" si="57"/>
        <v>-22539.101324099269</v>
      </c>
      <c r="S116" s="1">
        <f t="shared" si="35"/>
        <v>45078.202648198538</v>
      </c>
      <c r="T116">
        <f>IF(A116&lt;D$4,F$4,0)</f>
        <v>0</v>
      </c>
      <c r="U116" s="5">
        <f t="shared" si="36"/>
        <v>21995.455010366528</v>
      </c>
      <c r="V116" s="5">
        <f>L$6*SUM(U109:U115)</f>
        <v>10427.628242467792</v>
      </c>
      <c r="W116" s="1">
        <f>H$5+((H$6-H$5)*(LOG(V116+J$5)-LOG(J$5))/(LOG(J$6)-LOG(J$5)))</f>
        <v>1.5539360110509921E-2</v>
      </c>
      <c r="X116" s="1">
        <f t="shared" si="37"/>
        <v>166.55887004006854</v>
      </c>
      <c r="Y116" s="1">
        <f t="shared" si="38"/>
        <v>10551.956490667595</v>
      </c>
    </row>
    <row r="117" spans="1:25" x14ac:dyDescent="0.2">
      <c r="A117">
        <v>108</v>
      </c>
      <c r="B117" s="1">
        <f t="shared" si="23"/>
        <v>163368920.18124261</v>
      </c>
      <c r="C117" s="1">
        <f t="shared" si="24"/>
        <v>163368920.18124261</v>
      </c>
      <c r="D117" s="5">
        <f t="shared" si="25"/>
        <v>212577.9981453527</v>
      </c>
      <c r="E117" s="1">
        <f t="shared" si="26"/>
        <v>225209.37071720132</v>
      </c>
      <c r="F117" s="1">
        <f t="shared" si="27"/>
        <v>1174.9909818639583</v>
      </c>
      <c r="G117" s="5">
        <f t="shared" si="50"/>
        <v>108481.15766100057</v>
      </c>
      <c r="H117" s="5">
        <f t="shared" si="58"/>
        <v>0</v>
      </c>
      <c r="I117" s="5">
        <f t="shared" si="59"/>
        <v>0.49967490789702729</v>
      </c>
      <c r="J117" s="5">
        <f t="shared" si="60"/>
        <v>0.49967490789702729</v>
      </c>
      <c r="K117" s="20">
        <f t="shared" si="61"/>
        <v>6.5018420594549107E-4</v>
      </c>
      <c r="L117" s="20">
        <f t="shared" si="51"/>
        <v>158472106.08385175</v>
      </c>
      <c r="M117" s="20">
        <f t="shared" si="52"/>
        <v>158472106.08385175</v>
      </c>
      <c r="N117" s="20">
        <f t="shared" si="53"/>
        <v>206206.1929270869</v>
      </c>
      <c r="O117" s="5">
        <f t="shared" si="54"/>
        <v>24967.855807372031</v>
      </c>
      <c r="P117" s="5">
        <f t="shared" si="55"/>
        <v>24967.855807372031</v>
      </c>
      <c r="Q117" s="5">
        <f t="shared" si="56"/>
        <v>-24967.855807372031</v>
      </c>
      <c r="R117" s="5">
        <f t="shared" si="57"/>
        <v>-24967.855807372031</v>
      </c>
      <c r="S117" s="1">
        <f t="shared" si="35"/>
        <v>49935.711614744061</v>
      </c>
      <c r="T117">
        <f>IF(A117&lt;D$4,F$4,0)</f>
        <v>0</v>
      </c>
      <c r="U117" s="5">
        <f t="shared" si="36"/>
        <v>24372.268652128099</v>
      </c>
      <c r="V117" s="5">
        <f>L$6*SUM(U110:U116)</f>
        <v>11555.322207433679</v>
      </c>
      <c r="W117" s="1">
        <f>H$5+((H$6-H$5)*(LOG(V117+J$5)-LOG(J$5))/(LOG(J$6)-LOG(J$5)))</f>
        <v>1.6407424412041176E-2</v>
      </c>
      <c r="X117" s="1">
        <f t="shared" si="37"/>
        <v>194.89318025630539</v>
      </c>
      <c r="Y117" s="1">
        <f t="shared" si="38"/>
        <v>11683.45989710275</v>
      </c>
    </row>
    <row r="118" spans="1:25" x14ac:dyDescent="0.2">
      <c r="A118">
        <v>109</v>
      </c>
      <c r="B118" s="1">
        <f t="shared" si="23"/>
        <v>163343952.32543525</v>
      </c>
      <c r="C118" s="1">
        <f t="shared" si="24"/>
        <v>163343952.32543525</v>
      </c>
      <c r="D118" s="5">
        <f t="shared" si="25"/>
        <v>235508.55059284519</v>
      </c>
      <c r="E118" s="1">
        <f t="shared" si="26"/>
        <v>249581.63936932944</v>
      </c>
      <c r="F118" s="1">
        <f t="shared" si="27"/>
        <v>1369.8841621202637</v>
      </c>
      <c r="G118" s="5">
        <f t="shared" si="50"/>
        <v>120164.61755810332</v>
      </c>
      <c r="H118" s="5">
        <f t="shared" si="58"/>
        <v>0</v>
      </c>
      <c r="I118" s="5">
        <f t="shared" si="59"/>
        <v>0.49963981082253089</v>
      </c>
      <c r="J118" s="5">
        <f t="shared" si="60"/>
        <v>0.49963981082253089</v>
      </c>
      <c r="K118" s="20">
        <f t="shared" si="61"/>
        <v>7.2037835493818044E-4</v>
      </c>
      <c r="L118" s="20">
        <f t="shared" si="51"/>
        <v>158447482.17937446</v>
      </c>
      <c r="M118" s="20">
        <f t="shared" si="52"/>
        <v>158447482.17937446</v>
      </c>
      <c r="N118" s="20">
        <f t="shared" si="53"/>
        <v>228448.84271445102</v>
      </c>
      <c r="O118" s="5">
        <f t="shared" si="54"/>
        <v>27656.742004046984</v>
      </c>
      <c r="P118" s="5">
        <f t="shared" si="55"/>
        <v>27656.742004046984</v>
      </c>
      <c r="Q118" s="5">
        <f t="shared" si="56"/>
        <v>-27656.742004046984</v>
      </c>
      <c r="R118" s="5">
        <f t="shared" si="57"/>
        <v>-27656.742004046984</v>
      </c>
      <c r="S118" s="1">
        <f t="shared" si="35"/>
        <v>55313.484008093968</v>
      </c>
      <c r="T118">
        <f>IF(A118&lt;D$4,F$4,0)</f>
        <v>0</v>
      </c>
      <c r="U118" s="5">
        <f t="shared" si="36"/>
        <v>27005.159167251557</v>
      </c>
      <c r="V118" s="5">
        <f>L$6*SUM(U111:U117)</f>
        <v>12804.713764910581</v>
      </c>
      <c r="W118" s="1">
        <f>H$5+((H$6-H$5)*(LOG(V118+J$5)-LOG(J$5))/(LOG(J$6)-LOG(J$5)))</f>
        <v>1.7317653412970351E-2</v>
      </c>
      <c r="X118" s="1">
        <f t="shared" si="37"/>
        <v>227.96110080183499</v>
      </c>
      <c r="Y118" s="1">
        <f t="shared" si="38"/>
        <v>12935.548721556641</v>
      </c>
    </row>
    <row r="119" spans="1:25" x14ac:dyDescent="0.2">
      <c r="A119">
        <v>110</v>
      </c>
      <c r="B119" s="1">
        <f t="shared" si="23"/>
        <v>163316295.58343121</v>
      </c>
      <c r="C119" s="1">
        <f t="shared" si="24"/>
        <v>163316295.58343121</v>
      </c>
      <c r="D119" s="5">
        <f t="shared" si="25"/>
        <v>260900.49019614694</v>
      </c>
      <c r="E119" s="1">
        <f t="shared" si="26"/>
        <v>276586.79853658099</v>
      </c>
      <c r="F119" s="1">
        <f t="shared" si="27"/>
        <v>1597.8452629220988</v>
      </c>
      <c r="G119" s="5">
        <f t="shared" si="50"/>
        <v>133100.16627965996</v>
      </c>
      <c r="H119" s="5">
        <f t="shared" si="58"/>
        <v>0</v>
      </c>
      <c r="I119" s="5">
        <f t="shared" si="59"/>
        <v>0.49960093960746416</v>
      </c>
      <c r="J119" s="5">
        <f t="shared" si="60"/>
        <v>0.49960093960746416</v>
      </c>
      <c r="K119" s="20">
        <f t="shared" si="61"/>
        <v>7.9812078507165757E-4</v>
      </c>
      <c r="L119" s="20">
        <f t="shared" si="51"/>
        <v>158420206.37527806</v>
      </c>
      <c r="M119" s="20">
        <f t="shared" si="52"/>
        <v>158420206.37527806</v>
      </c>
      <c r="N119" s="20">
        <f t="shared" si="53"/>
        <v>253078.9065024447</v>
      </c>
      <c r="O119" s="5">
        <f t="shared" si="54"/>
        <v>30633.261458853143</v>
      </c>
      <c r="P119" s="5">
        <f t="shared" si="55"/>
        <v>30633.261458853143</v>
      </c>
      <c r="Q119" s="5">
        <f t="shared" si="56"/>
        <v>-30633.261458853143</v>
      </c>
      <c r="R119" s="5">
        <f t="shared" si="57"/>
        <v>-30633.261458853143</v>
      </c>
      <c r="S119" s="1">
        <f t="shared" si="35"/>
        <v>61266.522917706287</v>
      </c>
      <c r="T119">
        <f>IF(A119&lt;D$4,F$4,0)</f>
        <v>0</v>
      </c>
      <c r="U119" s="5">
        <f t="shared" si="36"/>
        <v>29921.544404792192</v>
      </c>
      <c r="V119" s="5">
        <f>L$6*SUM(U112:U118)</f>
        <v>14188.878699399889</v>
      </c>
      <c r="W119" s="1">
        <f>H$5+((H$6-H$5)*(LOG(V119+J$5)-LOG(J$5))/(LOG(J$6)-LOG(J$5)))</f>
        <v>1.8269581085309905E-2</v>
      </c>
      <c r="X119" s="1">
        <f t="shared" si="37"/>
        <v>266.50724597139032</v>
      </c>
      <c r="Y119" s="1">
        <f t="shared" si="38"/>
        <v>14320.978078784186</v>
      </c>
    </row>
    <row r="120" spans="1:25" x14ac:dyDescent="0.2">
      <c r="A120">
        <v>111</v>
      </c>
      <c r="B120" s="1">
        <f t="shared" si="23"/>
        <v>163285662.32197237</v>
      </c>
      <c r="C120" s="1">
        <f t="shared" si="24"/>
        <v>163285662.32197237</v>
      </c>
      <c r="D120" s="5">
        <f t="shared" si="25"/>
        <v>289015.2744819363</v>
      </c>
      <c r="E120" s="1">
        <f t="shared" si="26"/>
        <v>306508.34294137318</v>
      </c>
      <c r="F120" s="1">
        <f t="shared" si="27"/>
        <v>1864.3525088934891</v>
      </c>
      <c r="G120" s="5">
        <f t="shared" si="50"/>
        <v>147421.14435844414</v>
      </c>
      <c r="H120" s="5">
        <f t="shared" si="58"/>
        <v>0</v>
      </c>
      <c r="I120" s="5">
        <f t="shared" si="59"/>
        <v>0.49955789179783316</v>
      </c>
      <c r="J120" s="5">
        <f t="shared" si="60"/>
        <v>0.49955789179783316</v>
      </c>
      <c r="K120" s="20">
        <f t="shared" si="61"/>
        <v>8.8421640433362079E-4</v>
      </c>
      <c r="L120" s="20">
        <f t="shared" si="51"/>
        <v>158389994.9823536</v>
      </c>
      <c r="M120" s="20">
        <f t="shared" si="52"/>
        <v>158389994.9823536</v>
      </c>
      <c r="N120" s="20">
        <f t="shared" si="53"/>
        <v>280349.95371946681</v>
      </c>
      <c r="O120" s="5">
        <f t="shared" si="54"/>
        <v>33927.741261406947</v>
      </c>
      <c r="P120" s="5">
        <f t="shared" si="55"/>
        <v>33927.741261406947</v>
      </c>
      <c r="Q120" s="5">
        <f t="shared" si="56"/>
        <v>-33927.741261406947</v>
      </c>
      <c r="R120" s="5">
        <f t="shared" si="57"/>
        <v>-33927.741261406947</v>
      </c>
      <c r="S120" s="1">
        <f t="shared" si="35"/>
        <v>67855.482522813894</v>
      </c>
      <c r="T120">
        <f>IF(A120&lt;D$4,F$4,0)</f>
        <v>0</v>
      </c>
      <c r="U120" s="5">
        <f t="shared" si="36"/>
        <v>33151.738631916938</v>
      </c>
      <c r="V120" s="5">
        <f>L$6*SUM(U113:U119)</f>
        <v>15722.284607403551</v>
      </c>
      <c r="W120" s="1">
        <f>H$5+((H$6-H$5)*(LOG(V120+J$5)-LOG(J$5))/(LOG(J$6)-LOG(J$5)))</f>
        <v>1.9262526222435648E-2</v>
      </c>
      <c r="X120" s="1">
        <f t="shared" si="37"/>
        <v>311.38305546691993</v>
      </c>
      <c r="Y120" s="1">
        <f t="shared" si="38"/>
        <v>15853.841166485996</v>
      </c>
    </row>
    <row r="121" spans="1:25" x14ac:dyDescent="0.2">
      <c r="A121">
        <v>112</v>
      </c>
      <c r="B121" s="1">
        <f t="shared" si="23"/>
        <v>163251734.58071098</v>
      </c>
      <c r="C121" s="1">
        <f t="shared" si="24"/>
        <v>163251734.58071098</v>
      </c>
      <c r="D121" s="5">
        <f t="shared" si="25"/>
        <v>320141.50744968071</v>
      </c>
      <c r="E121" s="1">
        <f t="shared" si="26"/>
        <v>339660.08157329011</v>
      </c>
      <c r="F121" s="1">
        <f t="shared" si="27"/>
        <v>2175.7355643604092</v>
      </c>
      <c r="G121" s="5">
        <f t="shared" si="50"/>
        <v>163274.98552493015</v>
      </c>
      <c r="H121" s="5">
        <f t="shared" si="58"/>
        <v>0</v>
      </c>
      <c r="I121" s="5">
        <f t="shared" si="59"/>
        <v>0.49951022279755969</v>
      </c>
      <c r="J121" s="5">
        <f t="shared" si="60"/>
        <v>0.49951022279755969</v>
      </c>
      <c r="K121" s="20">
        <f t="shared" si="61"/>
        <v>9.7955440488061611E-4</v>
      </c>
      <c r="L121" s="20">
        <f t="shared" si="51"/>
        <v>158356534.39729488</v>
      </c>
      <c r="M121" s="20">
        <f t="shared" si="52"/>
        <v>158356534.39729488</v>
      </c>
      <c r="N121" s="20">
        <f t="shared" si="53"/>
        <v>310541.87428185064</v>
      </c>
      <c r="O121" s="5">
        <f t="shared" si="54"/>
        <v>37573.605590246261</v>
      </c>
      <c r="P121" s="5">
        <f t="shared" si="55"/>
        <v>37573.605590246261</v>
      </c>
      <c r="Q121" s="5">
        <f t="shared" si="56"/>
        <v>-37573.605590246261</v>
      </c>
      <c r="R121" s="5">
        <f t="shared" si="57"/>
        <v>-37573.605590246261</v>
      </c>
      <c r="S121" s="1">
        <f t="shared" si="35"/>
        <v>75147.211180492523</v>
      </c>
      <c r="T121">
        <f>IF(A121&lt;D$4,F$4,0)</f>
        <v>0</v>
      </c>
      <c r="U121" s="5">
        <f t="shared" si="36"/>
        <v>36729.249555069458</v>
      </c>
      <c r="V121" s="5">
        <f>L$6*SUM(U114:U120)</f>
        <v>17420.936048399952</v>
      </c>
      <c r="W121" s="1">
        <f>H$5+((H$6-H$5)*(LOG(V121+J$5)-LOG(J$5))/(LOG(J$6)-LOG(J$5)))</f>
        <v>2.0295605108540306E-2</v>
      </c>
      <c r="X121" s="1">
        <f t="shared" si="37"/>
        <v>363.56062533774195</v>
      </c>
      <c r="Y121" s="1">
        <f t="shared" si="38"/>
        <v>17549.707956378857</v>
      </c>
    </row>
    <row r="122" spans="1:25" x14ac:dyDescent="0.2">
      <c r="A122">
        <v>113</v>
      </c>
      <c r="B122" s="1">
        <f t="shared" si="23"/>
        <v>163214160.97512072</v>
      </c>
      <c r="C122" s="1">
        <f t="shared" si="24"/>
        <v>163214160.97512072</v>
      </c>
      <c r="D122" s="5">
        <f t="shared" si="25"/>
        <v>354597.61489204917</v>
      </c>
      <c r="E122" s="1">
        <f t="shared" si="26"/>
        <v>376389.33112835954</v>
      </c>
      <c r="F122" s="1">
        <f t="shared" si="27"/>
        <v>2539.296189698151</v>
      </c>
      <c r="G122" s="5">
        <f t="shared" si="50"/>
        <v>180824.69348130899</v>
      </c>
      <c r="H122" s="5">
        <f t="shared" si="58"/>
        <v>0</v>
      </c>
      <c r="I122" s="5">
        <f t="shared" si="59"/>
        <v>0.49945744163225553</v>
      </c>
      <c r="J122" s="5">
        <f t="shared" si="60"/>
        <v>0.49945744163225553</v>
      </c>
      <c r="K122" s="20">
        <f t="shared" si="61"/>
        <v>1.0851167354888991E-3</v>
      </c>
      <c r="L122" s="20">
        <f t="shared" si="51"/>
        <v>158319478.04712462</v>
      </c>
      <c r="M122" s="20">
        <f t="shared" si="52"/>
        <v>158319478.04712462</v>
      </c>
      <c r="N122" s="20">
        <f t="shared" si="53"/>
        <v>343963.47088425799</v>
      </c>
      <c r="O122" s="5">
        <f t="shared" si="54"/>
        <v>41607.668992720864</v>
      </c>
      <c r="P122" s="5">
        <f t="shared" si="55"/>
        <v>41607.668992720864</v>
      </c>
      <c r="Q122" s="5">
        <f t="shared" si="56"/>
        <v>-41607.668992720864</v>
      </c>
      <c r="R122" s="5">
        <f t="shared" si="57"/>
        <v>-41607.668992720864</v>
      </c>
      <c r="S122" s="1">
        <f t="shared" si="35"/>
        <v>83215.337985441729</v>
      </c>
      <c r="T122">
        <f>IF(A122&lt;D$4,F$4,0)</f>
        <v>0</v>
      </c>
      <c r="U122" s="5">
        <f t="shared" si="36"/>
        <v>40691.103738124075</v>
      </c>
      <c r="V122" s="5">
        <f>L$6*SUM(U115:U121)</f>
        <v>19302.534145735241</v>
      </c>
      <c r="W122" s="1">
        <f>H$5+((H$6-H$5)*(LOG(V122+J$5)-LOG(J$5))/(LOG(J$6)-LOG(J$5)))</f>
        <v>2.1367747718358542E-2</v>
      </c>
      <c r="X122" s="1">
        <f t="shared" si="37"/>
        <v>424.14821176164145</v>
      </c>
      <c r="Y122" s="1">
        <f t="shared" si="38"/>
        <v>19425.777824065975</v>
      </c>
    </row>
    <row r="123" spans="1:25" x14ac:dyDescent="0.2">
      <c r="A123">
        <v>114</v>
      </c>
      <c r="B123" s="1">
        <f t="shared" si="23"/>
        <v>163172553.306128</v>
      </c>
      <c r="C123" s="1">
        <f t="shared" si="24"/>
        <v>163172553.306128</v>
      </c>
      <c r="D123" s="5">
        <f t="shared" si="25"/>
        <v>392734.75022929237</v>
      </c>
      <c r="E123" s="1">
        <f t="shared" si="26"/>
        <v>417080.43486648361</v>
      </c>
      <c r="F123" s="1">
        <f t="shared" si="27"/>
        <v>2963.4444014597925</v>
      </c>
      <c r="G123" s="5">
        <f t="shared" si="50"/>
        <v>200250.47130537496</v>
      </c>
      <c r="H123" s="5">
        <f t="shared" si="58"/>
        <v>0</v>
      </c>
      <c r="I123" s="5">
        <f t="shared" si="59"/>
        <v>0.49939900632783824</v>
      </c>
      <c r="J123" s="5">
        <f t="shared" si="60"/>
        <v>0.49939900632783824</v>
      </c>
      <c r="K123" s="20">
        <f t="shared" si="61"/>
        <v>1.2019873443235172E-3</v>
      </c>
      <c r="L123" s="20">
        <f t="shared" si="51"/>
        <v>158278443.04411519</v>
      </c>
      <c r="M123" s="20">
        <f t="shared" si="52"/>
        <v>158278443.04411519</v>
      </c>
      <c r="N123" s="20">
        <f t="shared" si="53"/>
        <v>380955.27425492188</v>
      </c>
      <c r="O123" s="5">
        <f t="shared" si="54"/>
        <v>46070.4520771034</v>
      </c>
      <c r="P123" s="5">
        <f t="shared" si="55"/>
        <v>46070.4520771034</v>
      </c>
      <c r="Q123" s="5">
        <f t="shared" si="56"/>
        <v>-46070.4520771034</v>
      </c>
      <c r="R123" s="5">
        <f t="shared" si="57"/>
        <v>-46070.4520771034</v>
      </c>
      <c r="S123" s="1">
        <f t="shared" si="35"/>
        <v>92140.904154206801</v>
      </c>
      <c r="T123">
        <f>IF(A123&lt;D$4,F$4,0)</f>
        <v>0</v>
      </c>
      <c r="U123" s="5">
        <f t="shared" si="36"/>
        <v>45078.202648198538</v>
      </c>
      <c r="V123" s="5">
        <f>L$6*SUM(U116:U122)</f>
        <v>21386.651915964885</v>
      </c>
      <c r="W123" s="1">
        <f>H$5+((H$6-H$5)*(LOG(V123+J$5)-LOG(J$5))/(LOG(J$6)-LOG(J$5)))</f>
        <v>2.2477716763495109E-2</v>
      </c>
      <c r="X123" s="1">
        <f t="shared" si="37"/>
        <v>494.4076078072182</v>
      </c>
      <c r="Y123" s="1">
        <f t="shared" si="38"/>
        <v>21501.04740255931</v>
      </c>
    </row>
    <row r="124" spans="1:25" x14ac:dyDescent="0.2">
      <c r="A124">
        <v>115</v>
      </c>
      <c r="B124" s="1">
        <f t="shared" si="23"/>
        <v>163126482.8540509</v>
      </c>
      <c r="C124" s="1">
        <f t="shared" si="24"/>
        <v>163126482.8540509</v>
      </c>
      <c r="D124" s="5">
        <f t="shared" si="25"/>
        <v>434939.94276875514</v>
      </c>
      <c r="E124" s="1">
        <f t="shared" si="26"/>
        <v>462158.63751468214</v>
      </c>
      <c r="F124" s="1">
        <f t="shared" si="27"/>
        <v>3457.8520092670105</v>
      </c>
      <c r="G124" s="5">
        <f t="shared" si="50"/>
        <v>221751.51870793427</v>
      </c>
      <c r="H124" s="5">
        <f t="shared" si="58"/>
        <v>0</v>
      </c>
      <c r="I124" s="5">
        <f t="shared" si="59"/>
        <v>0.49933431887859114</v>
      </c>
      <c r="J124" s="5">
        <f t="shared" si="60"/>
        <v>0.49933431887859114</v>
      </c>
      <c r="K124" s="20">
        <f t="shared" si="61"/>
        <v>1.3313622428176846E-3</v>
      </c>
      <c r="L124" s="20">
        <f t="shared" si="51"/>
        <v>158233006.52904072</v>
      </c>
      <c r="M124" s="20">
        <f t="shared" si="52"/>
        <v>158233006.52904072</v>
      </c>
      <c r="N124" s="20">
        <f t="shared" si="53"/>
        <v>421892.59278914181</v>
      </c>
      <c r="O124" s="5">
        <f t="shared" si="54"/>
        <v>51006.520010206448</v>
      </c>
      <c r="P124" s="5">
        <f t="shared" si="55"/>
        <v>51006.520010206448</v>
      </c>
      <c r="Q124" s="5">
        <f t="shared" si="56"/>
        <v>-51006.520010206448</v>
      </c>
      <c r="R124" s="5">
        <f t="shared" si="57"/>
        <v>-51006.520010206448</v>
      </c>
      <c r="S124" s="1">
        <f t="shared" si="35"/>
        <v>102013.0400204129</v>
      </c>
      <c r="T124">
        <f>IF(A124&lt;D$4,F$4,0)</f>
        <v>0</v>
      </c>
      <c r="U124" s="5">
        <f t="shared" si="36"/>
        <v>49935.711614744061</v>
      </c>
      <c r="V124" s="5">
        <f>L$6*SUM(U117:U123)</f>
        <v>23694.926679748089</v>
      </c>
      <c r="W124" s="1">
        <f>H$5+((H$6-H$5)*(LOG(V124+J$5)-LOG(J$5))/(LOG(J$6)-LOG(J$5)))</f>
        <v>2.3624128821926035E-2</v>
      </c>
      <c r="X124" s="1">
        <f t="shared" si="37"/>
        <v>575.77361432046382</v>
      </c>
      <c r="Y124" s="1">
        <f t="shared" si="38"/>
        <v>23796.495037807636</v>
      </c>
    </row>
    <row r="125" spans="1:25" x14ac:dyDescent="0.2">
      <c r="A125">
        <v>116</v>
      </c>
      <c r="B125" s="1">
        <f t="shared" si="23"/>
        <v>163075476.3340407</v>
      </c>
      <c r="C125" s="1">
        <f t="shared" si="24"/>
        <v>163075476.3340407</v>
      </c>
      <c r="D125" s="5">
        <f t="shared" si="25"/>
        <v>481639.49878107407</v>
      </c>
      <c r="E125" s="1">
        <f t="shared" si="26"/>
        <v>512094.34912942618</v>
      </c>
      <c r="F125" s="1">
        <f t="shared" si="27"/>
        <v>4033.6256235874744</v>
      </c>
      <c r="G125" s="5">
        <f t="shared" si="50"/>
        <v>245548.01374574192</v>
      </c>
      <c r="H125" s="5">
        <f t="shared" si="58"/>
        <v>0</v>
      </c>
      <c r="I125" s="5">
        <f t="shared" si="59"/>
        <v>0.49926271978006553</v>
      </c>
      <c r="J125" s="5">
        <f t="shared" si="60"/>
        <v>0.49926271978006553</v>
      </c>
      <c r="K125" s="20">
        <f t="shared" si="61"/>
        <v>1.4745604398688581E-3</v>
      </c>
      <c r="L125" s="20">
        <f t="shared" si="51"/>
        <v>158182701.68019605</v>
      </c>
      <c r="M125" s="20">
        <f t="shared" si="52"/>
        <v>158182701.68019605</v>
      </c>
      <c r="N125" s="20">
        <f t="shared" si="53"/>
        <v>467188.80647035927</v>
      </c>
      <c r="O125" s="5">
        <f t="shared" si="54"/>
        <v>56464.843828107951</v>
      </c>
      <c r="P125" s="5">
        <f t="shared" si="55"/>
        <v>56464.843828107951</v>
      </c>
      <c r="Q125" s="5">
        <f t="shared" si="56"/>
        <v>-56464.843828107951</v>
      </c>
      <c r="R125" s="5">
        <f t="shared" si="57"/>
        <v>-56464.843828107951</v>
      </c>
      <c r="S125" s="1">
        <f t="shared" si="35"/>
        <v>112929.6876562159</v>
      </c>
      <c r="T125">
        <f>IF(A125&lt;D$4,F$4,0)</f>
        <v>0</v>
      </c>
      <c r="U125" s="5">
        <f t="shared" si="36"/>
        <v>55313.484008093968</v>
      </c>
      <c r="V125" s="5">
        <f>L$6*SUM(U118:U124)</f>
        <v>26251.27097600968</v>
      </c>
      <c r="W125" s="1">
        <f>H$5+((H$6-H$5)*(LOG(V125+J$5)-LOG(J$5))/(LOG(J$6)-LOG(J$5)))</f>
        <v>2.480547675550631E-2</v>
      </c>
      <c r="X125" s="1">
        <f t="shared" si="37"/>
        <v>669.87584800200659</v>
      </c>
      <c r="Y125" s="1">
        <f t="shared" si="38"/>
        <v>26335.283319249553</v>
      </c>
    </row>
    <row r="126" spans="1:25" x14ac:dyDescent="0.2">
      <c r="A126">
        <v>117</v>
      </c>
      <c r="B126" s="1">
        <f t="shared" si="23"/>
        <v>163019011.49021259</v>
      </c>
      <c r="C126" s="1">
        <f t="shared" si="24"/>
        <v>163019011.49021259</v>
      </c>
      <c r="D126" s="5">
        <f t="shared" si="25"/>
        <v>533302.66351958364</v>
      </c>
      <c r="E126" s="1">
        <f t="shared" si="26"/>
        <v>567407.83313752012</v>
      </c>
      <c r="F126" s="1">
        <f t="shared" si="27"/>
        <v>4703.5014715894813</v>
      </c>
      <c r="G126" s="5">
        <f t="shared" si="50"/>
        <v>271883.29706499149</v>
      </c>
      <c r="H126" s="5">
        <f t="shared" si="58"/>
        <v>0</v>
      </c>
      <c r="I126" s="5">
        <f t="shared" si="59"/>
        <v>0.49918348210384367</v>
      </c>
      <c r="J126" s="5">
        <f t="shared" si="60"/>
        <v>0.49918348210384367</v>
      </c>
      <c r="K126" s="20">
        <f t="shared" si="61"/>
        <v>1.6330357923127477E-3</v>
      </c>
      <c r="L126" s="20">
        <f t="shared" si="51"/>
        <v>158127013.36559492</v>
      </c>
      <c r="M126" s="20">
        <f t="shared" si="52"/>
        <v>158127013.36559492</v>
      </c>
      <c r="N126" s="20">
        <f t="shared" si="53"/>
        <v>517298.91275491874</v>
      </c>
      <c r="O126" s="5">
        <f t="shared" si="54"/>
        <v>62499.184055015859</v>
      </c>
      <c r="P126" s="5">
        <f t="shared" si="55"/>
        <v>62499.184055015859</v>
      </c>
      <c r="Q126" s="5">
        <f t="shared" si="56"/>
        <v>-62499.184055015859</v>
      </c>
      <c r="R126" s="5">
        <f t="shared" si="57"/>
        <v>-62499.184055015859</v>
      </c>
      <c r="S126" s="1">
        <f t="shared" si="35"/>
        <v>124998.36811003172</v>
      </c>
      <c r="T126">
        <f>IF(A126&lt;D$4,F$4,0)</f>
        <v>0</v>
      </c>
      <c r="U126" s="5">
        <f t="shared" si="36"/>
        <v>61266.522917706287</v>
      </c>
      <c r="V126" s="5">
        <f>L$6*SUM(U119:U125)</f>
        <v>29082.103460093927</v>
      </c>
      <c r="W126" s="1">
        <f>H$5+((H$6-H$5)*(LOG(V126+J$5)-LOG(J$5))/(LOG(J$6)-LOG(J$5)))</f>
        <v>2.6020152634235669E-2</v>
      </c>
      <c r="X126" s="1">
        <f t="shared" si="37"/>
        <v>778.5631524647531</v>
      </c>
      <c r="Y126" s="1">
        <f t="shared" si="38"/>
        <v>29142.981252327441</v>
      </c>
    </row>
    <row r="127" spans="1:25" x14ac:dyDescent="0.2">
      <c r="A127">
        <v>118</v>
      </c>
      <c r="B127" s="1">
        <f t="shared" si="23"/>
        <v>162956512.30615756</v>
      </c>
      <c r="C127" s="1">
        <f t="shared" si="24"/>
        <v>162956512.30615756</v>
      </c>
      <c r="D127" s="5">
        <f t="shared" si="25"/>
        <v>590445.54910680139</v>
      </c>
      <c r="E127" s="1">
        <f t="shared" si="26"/>
        <v>628674.35605522641</v>
      </c>
      <c r="F127" s="1">
        <f t="shared" si="27"/>
        <v>5482.0646240542346</v>
      </c>
      <c r="G127" s="5">
        <f t="shared" si="50"/>
        <v>301026.27831731894</v>
      </c>
      <c r="H127" s="5">
        <f t="shared" si="58"/>
        <v>0</v>
      </c>
      <c r="I127" s="5">
        <f t="shared" si="59"/>
        <v>0.49909580509387103</v>
      </c>
      <c r="J127" s="5">
        <f t="shared" si="60"/>
        <v>0.49909580509387103</v>
      </c>
      <c r="K127" s="20">
        <f t="shared" si="61"/>
        <v>1.8083898122580066E-3</v>
      </c>
      <c r="L127" s="20">
        <f t="shared" si="51"/>
        <v>158065373.41623762</v>
      </c>
      <c r="M127" s="20">
        <f t="shared" si="52"/>
        <v>158065373.41623762</v>
      </c>
      <c r="N127" s="20">
        <f t="shared" si="53"/>
        <v>572723.32894667296</v>
      </c>
      <c r="O127" s="5">
        <f t="shared" si="54"/>
        <v>69168.49545701906</v>
      </c>
      <c r="P127" s="5">
        <f t="shared" si="55"/>
        <v>69168.49545701906</v>
      </c>
      <c r="Q127" s="5">
        <f t="shared" si="56"/>
        <v>-69168.49545701906</v>
      </c>
      <c r="R127" s="5">
        <f t="shared" si="57"/>
        <v>-69168.49545701906</v>
      </c>
      <c r="S127" s="1">
        <f t="shared" si="35"/>
        <v>138336.99091403812</v>
      </c>
      <c r="T127">
        <f>IF(A127&lt;D$4,F$4,0)</f>
        <v>0</v>
      </c>
      <c r="U127" s="5">
        <f t="shared" si="36"/>
        <v>67855.482522813894</v>
      </c>
      <c r="V127" s="5">
        <f>L$6*SUM(U120:U126)</f>
        <v>32216.601311385337</v>
      </c>
      <c r="W127" s="1">
        <f>H$5+((H$6-H$5)*(LOG(V127+J$5)-LOG(J$5))/(LOG(J$6)-LOG(J$5)))</f>
        <v>2.7266470439589227E-2</v>
      </c>
      <c r="X127" s="1">
        <f t="shared" si="37"/>
        <v>903.9309014281514</v>
      </c>
      <c r="Y127" s="1">
        <f t="shared" si="38"/>
        <v>32247.807730488788</v>
      </c>
    </row>
    <row r="128" spans="1:25" x14ac:dyDescent="0.2">
      <c r="A128">
        <v>119</v>
      </c>
      <c r="B128" s="1">
        <f t="shared" si="23"/>
        <v>162887343.81070054</v>
      </c>
      <c r="C128" s="1">
        <f t="shared" si="24"/>
        <v>162887343.81070054</v>
      </c>
      <c r="D128" s="5">
        <f t="shared" si="25"/>
        <v>653635.32884034701</v>
      </c>
      <c r="E128" s="1">
        <f t="shared" si="26"/>
        <v>696529.83857804025</v>
      </c>
      <c r="F128" s="1">
        <f t="shared" si="27"/>
        <v>6385.9955254823863</v>
      </c>
      <c r="G128" s="5">
        <f t="shared" si="50"/>
        <v>333274.08604780771</v>
      </c>
      <c r="H128" s="5">
        <f t="shared" si="58"/>
        <v>0</v>
      </c>
      <c r="I128" s="5">
        <f t="shared" si="59"/>
        <v>0.49899880726811197</v>
      </c>
      <c r="J128" s="5">
        <f t="shared" si="60"/>
        <v>0.49899880726811197</v>
      </c>
      <c r="K128" s="20">
        <f t="shared" si="61"/>
        <v>2.0023854637760182E-3</v>
      </c>
      <c r="L128" s="20">
        <f t="shared" si="51"/>
        <v>157997155.49947304</v>
      </c>
      <c r="M128" s="20">
        <f t="shared" si="52"/>
        <v>157997155.49947304</v>
      </c>
      <c r="N128" s="20">
        <f t="shared" si="53"/>
        <v>634011.95129534206</v>
      </c>
      <c r="O128" s="5">
        <f t="shared" si="54"/>
        <v>76537.350899552635</v>
      </c>
      <c r="P128" s="5">
        <f t="shared" si="55"/>
        <v>76537.350899552635</v>
      </c>
      <c r="Q128" s="5">
        <f t="shared" si="56"/>
        <v>-76537.350899552635</v>
      </c>
      <c r="R128" s="5">
        <f t="shared" si="57"/>
        <v>-76537.350899552635</v>
      </c>
      <c r="S128" s="1">
        <f t="shared" si="35"/>
        <v>153074.70179910527</v>
      </c>
      <c r="T128">
        <f>IF(A128&lt;D$4,F$4,0)</f>
        <v>0</v>
      </c>
      <c r="U128" s="5">
        <f t="shared" si="36"/>
        <v>75147.211180492523</v>
      </c>
      <c r="V128" s="5">
        <f>L$6*SUM(U121:U127)</f>
        <v>35686.975700475028</v>
      </c>
      <c r="W128" s="1">
        <f>H$5+((H$6-H$5)*(LOG(V128+J$5)-LOG(J$5))/(LOG(J$6)-LOG(J$5)))</f>
        <v>2.8542687903867148E-2</v>
      </c>
      <c r="X128" s="1">
        <f t="shared" si="37"/>
        <v>1048.3515069935988</v>
      </c>
      <c r="Y128" s="1">
        <f t="shared" si="38"/>
        <v>35680.898048075862</v>
      </c>
    </row>
    <row r="129" spans="1:25" x14ac:dyDescent="0.2">
      <c r="A129">
        <v>120</v>
      </c>
      <c r="B129" s="1">
        <f t="shared" si="23"/>
        <v>162810806.45980099</v>
      </c>
      <c r="C129" s="1">
        <f t="shared" si="24"/>
        <v>162810806.45980099</v>
      </c>
      <c r="D129" s="5">
        <f t="shared" si="25"/>
        <v>723494.69265401061</v>
      </c>
      <c r="E129" s="1">
        <f t="shared" si="26"/>
        <v>771677.04975853278</v>
      </c>
      <c r="F129" s="1">
        <f t="shared" si="27"/>
        <v>7434.3470324759855</v>
      </c>
      <c r="G129" s="5">
        <f t="shared" si="50"/>
        <v>368954.98409588356</v>
      </c>
      <c r="H129" s="5">
        <f t="shared" si="58"/>
        <v>0</v>
      </c>
      <c r="I129" s="5">
        <f t="shared" si="59"/>
        <v>0.49889151901502743</v>
      </c>
      <c r="J129" s="5">
        <f t="shared" si="60"/>
        <v>0.49889151901502743</v>
      </c>
      <c r="K129" s="20">
        <f t="shared" si="61"/>
        <v>2.2169619699450938E-3</v>
      </c>
      <c r="L129" s="20">
        <f t="shared" si="51"/>
        <v>157921669.57345372</v>
      </c>
      <c r="M129" s="20">
        <f t="shared" si="52"/>
        <v>157921669.57345372</v>
      </c>
      <c r="N129" s="20">
        <f t="shared" si="53"/>
        <v>701768.46534854872</v>
      </c>
      <c r="O129" s="5">
        <f t="shared" si="54"/>
        <v>84676.381190283631</v>
      </c>
      <c r="P129" s="5">
        <f t="shared" si="55"/>
        <v>84676.381190283631</v>
      </c>
      <c r="Q129" s="5">
        <f t="shared" si="56"/>
        <v>-84676.381190283631</v>
      </c>
      <c r="R129" s="5">
        <f t="shared" si="57"/>
        <v>-84676.381190283631</v>
      </c>
      <c r="S129" s="1">
        <f t="shared" si="35"/>
        <v>169352.76238056726</v>
      </c>
      <c r="T129">
        <f>IF(A129&lt;D$4,F$4,0)</f>
        <v>0</v>
      </c>
      <c r="U129" s="5">
        <f t="shared" si="36"/>
        <v>83215.337985441729</v>
      </c>
      <c r="V129" s="5">
        <f>L$6*SUM(U122:U128)</f>
        <v>39528.77186301734</v>
      </c>
      <c r="W129" s="1">
        <f>H$5+((H$6-H$5)*(LOG(V129+J$5)-LOG(J$5))/(LOG(J$6)-LOG(J$5)))</f>
        <v>2.9847026948384675E-2</v>
      </c>
      <c r="X129" s="1">
        <f t="shared" si="37"/>
        <v>1214.5084698313055</v>
      </c>
      <c r="Y129" s="1">
        <f t="shared" si="38"/>
        <v>39476.595268292767</v>
      </c>
    </row>
    <row r="130" spans="1:25" x14ac:dyDescent="0.2">
      <c r="A130">
        <v>121</v>
      </c>
      <c r="B130" s="1">
        <f t="shared" si="23"/>
        <v>162726130.07861072</v>
      </c>
      <c r="C130" s="1">
        <f t="shared" si="24"/>
        <v>162726130.07861072</v>
      </c>
      <c r="D130" s="5">
        <f t="shared" si="25"/>
        <v>800706.55088037113</v>
      </c>
      <c r="E130" s="1">
        <f t="shared" si="26"/>
        <v>854892.38774397457</v>
      </c>
      <c r="F130" s="1">
        <f t="shared" si="27"/>
        <v>8648.8555023072913</v>
      </c>
      <c r="G130" s="5">
        <f t="shared" si="50"/>
        <v>408431.57936417632</v>
      </c>
      <c r="H130" s="5">
        <f t="shared" si="58"/>
        <v>0</v>
      </c>
      <c r="I130" s="5">
        <f t="shared" si="59"/>
        <v>0.49877287468224502</v>
      </c>
      <c r="J130" s="5">
        <f t="shared" si="60"/>
        <v>0.49877287468224502</v>
      </c>
      <c r="K130" s="20">
        <f t="shared" si="61"/>
        <v>2.4542506355099674E-3</v>
      </c>
      <c r="L130" s="20">
        <f t="shared" si="51"/>
        <v>157838155.90672472</v>
      </c>
      <c r="M130" s="20">
        <f t="shared" si="52"/>
        <v>157838155.90672472</v>
      </c>
      <c r="N130" s="20">
        <f t="shared" si="53"/>
        <v>776654.89465237339</v>
      </c>
      <c r="O130" s="5">
        <f t="shared" si="54"/>
        <v>93662.726427156304</v>
      </c>
      <c r="P130" s="5">
        <f t="shared" si="55"/>
        <v>93662.726427156304</v>
      </c>
      <c r="Q130" s="5">
        <f t="shared" si="56"/>
        <v>-93662.726427156304</v>
      </c>
      <c r="R130" s="5">
        <f t="shared" si="57"/>
        <v>-93662.726427156304</v>
      </c>
      <c r="S130" s="1">
        <f t="shared" si="35"/>
        <v>187325.45285431261</v>
      </c>
      <c r="T130">
        <f>IF(A130&lt;D$4,F$4,0)</f>
        <v>0</v>
      </c>
      <c r="U130" s="5">
        <f t="shared" si="36"/>
        <v>92140.904154206801</v>
      </c>
      <c r="V130" s="5">
        <f>L$6*SUM(U123:U129)</f>
        <v>43781.195287749106</v>
      </c>
      <c r="W130" s="1">
        <f>H$5+((H$6-H$5)*(LOG(V130+J$5)-LOG(J$5))/(LOG(J$6)-LOG(J$5)))</f>
        <v>3.1177692300420796E-2</v>
      </c>
      <c r="X130" s="1">
        <f t="shared" si="37"/>
        <v>1405.4343316215479</v>
      </c>
      <c r="Y130" s="1">
        <f t="shared" si="38"/>
        <v>43672.768316576992</v>
      </c>
    </row>
    <row r="131" spans="1:25" x14ac:dyDescent="0.2">
      <c r="A131">
        <v>122</v>
      </c>
      <c r="B131" s="1">
        <f t="shared" si="23"/>
        <v>162632467.35218355</v>
      </c>
      <c r="C131" s="1">
        <f t="shared" si="24"/>
        <v>162632467.35218355</v>
      </c>
      <c r="D131" s="5">
        <f t="shared" si="25"/>
        <v>886018.96371427085</v>
      </c>
      <c r="E131" s="1">
        <f t="shared" si="26"/>
        <v>947033.29189818143</v>
      </c>
      <c r="F131" s="1">
        <f t="shared" si="27"/>
        <v>10054.289833928839</v>
      </c>
      <c r="G131" s="5">
        <f t="shared" si="50"/>
        <v>452104.34768075333</v>
      </c>
      <c r="H131" s="5">
        <f t="shared" si="58"/>
        <v>0</v>
      </c>
      <c r="I131" s="5">
        <f t="shared" si="59"/>
        <v>0.49864170416528059</v>
      </c>
      <c r="J131" s="5">
        <f t="shared" si="60"/>
        <v>0.49864170416528059</v>
      </c>
      <c r="K131" s="20">
        <f t="shared" si="61"/>
        <v>2.7165916694389257E-3</v>
      </c>
      <c r="L131" s="20">
        <f t="shared" si="51"/>
        <v>157745778.65136379</v>
      </c>
      <c r="M131" s="20">
        <f t="shared" si="52"/>
        <v>157745778.65136379</v>
      </c>
      <c r="N131" s="20">
        <f t="shared" si="53"/>
        <v>859396.36535376939</v>
      </c>
      <c r="O131" s="5">
        <f t="shared" si="54"/>
        <v>103580.49268252008</v>
      </c>
      <c r="P131" s="5">
        <f t="shared" si="55"/>
        <v>103580.49268252008</v>
      </c>
      <c r="Q131" s="5">
        <f t="shared" si="56"/>
        <v>-103580.49268252008</v>
      </c>
      <c r="R131" s="5">
        <f t="shared" si="57"/>
        <v>-103580.49268252008</v>
      </c>
      <c r="S131" s="1">
        <f t="shared" si="35"/>
        <v>207160.98536504016</v>
      </c>
      <c r="T131">
        <f>IF(A131&lt;D$4,F$4,0)</f>
        <v>0</v>
      </c>
      <c r="U131" s="5">
        <f t="shared" si="36"/>
        <v>102013.0400204129</v>
      </c>
      <c r="V131" s="5">
        <f>L$6*SUM(U124:U130)</f>
        <v>48487.465438349929</v>
      </c>
      <c r="W131" s="1">
        <f>H$5+((H$6-H$5)*(LOG(V131+J$5)-LOG(J$5))/(LOG(J$6)-LOG(J$5)))</f>
        <v>3.253288798800745E-2</v>
      </c>
      <c r="X131" s="1">
        <f t="shared" si="37"/>
        <v>1624.5529125639111</v>
      </c>
      <c r="Y131" s="1">
        <f t="shared" si="38"/>
        <v>48311.158702180146</v>
      </c>
    </row>
    <row r="132" spans="1:25" x14ac:dyDescent="0.2">
      <c r="A132">
        <v>123</v>
      </c>
      <c r="B132" s="1">
        <f t="shared" si="23"/>
        <v>162528886.85950103</v>
      </c>
      <c r="C132" s="1">
        <f t="shared" si="24"/>
        <v>162528886.85950103</v>
      </c>
      <c r="D132" s="5">
        <f t="shared" si="25"/>
        <v>980250.26142309513</v>
      </c>
      <c r="E132" s="1">
        <f t="shared" si="26"/>
        <v>1049046.3319185944</v>
      </c>
      <c r="F132" s="1">
        <f t="shared" si="27"/>
        <v>11678.84274649275</v>
      </c>
      <c r="G132" s="5">
        <f t="shared" si="50"/>
        <v>500415.50638293347</v>
      </c>
      <c r="H132" s="5">
        <f t="shared" si="58"/>
        <v>0</v>
      </c>
      <c r="I132" s="5">
        <f t="shared" si="59"/>
        <v>0.49849672401786799</v>
      </c>
      <c r="J132" s="5">
        <f t="shared" si="60"/>
        <v>0.49849672401786799</v>
      </c>
      <c r="K132" s="20">
        <f t="shared" si="61"/>
        <v>3.0065519642639839E-3</v>
      </c>
      <c r="L132" s="20">
        <f t="shared" si="51"/>
        <v>157643618.96412593</v>
      </c>
      <c r="M132" s="20">
        <f t="shared" si="52"/>
        <v>157643618.96412593</v>
      </c>
      <c r="N132" s="20">
        <f t="shared" si="53"/>
        <v>950786.0521733081</v>
      </c>
      <c r="O132" s="5">
        <f t="shared" si="54"/>
        <v>114521.20578026783</v>
      </c>
      <c r="P132" s="5">
        <f t="shared" si="55"/>
        <v>114521.20578026783</v>
      </c>
      <c r="Q132" s="5">
        <f t="shared" si="56"/>
        <v>-114521.20578026783</v>
      </c>
      <c r="R132" s="5">
        <f t="shared" si="57"/>
        <v>-114521.20578026783</v>
      </c>
      <c r="S132" s="1">
        <f t="shared" si="35"/>
        <v>229042.41156053566</v>
      </c>
      <c r="T132">
        <f>IF(A132&lt;D$4,F$4,0)</f>
        <v>0</v>
      </c>
      <c r="U132" s="5">
        <f t="shared" si="36"/>
        <v>112929.6876562159</v>
      </c>
      <c r="V132" s="5">
        <f>L$6*SUM(U125:U131)</f>
        <v>53695.198278916818</v>
      </c>
      <c r="W132" s="1">
        <f>H$5+((H$6-H$5)*(LOG(V132+J$5)-LOG(J$5))/(LOG(J$6)-LOG(J$5)))</f>
        <v>3.3910831525244406E-2</v>
      </c>
      <c r="X132" s="1">
        <f t="shared" si="37"/>
        <v>1875.7262372727753</v>
      </c>
      <c r="Y132" s="1">
        <f t="shared" si="38"/>
        <v>53437.75777082119</v>
      </c>
    </row>
    <row r="133" spans="1:25" x14ac:dyDescent="0.2">
      <c r="A133">
        <v>124</v>
      </c>
      <c r="B133" s="1">
        <f t="shared" si="23"/>
        <v>162414365.65372077</v>
      </c>
      <c r="C133" s="1">
        <f t="shared" si="24"/>
        <v>162414365.65372077</v>
      </c>
      <c r="D133" s="5">
        <f t="shared" si="25"/>
        <v>1084294.304873599</v>
      </c>
      <c r="E133" s="1">
        <f t="shared" si="26"/>
        <v>1161976.0195748103</v>
      </c>
      <c r="F133" s="1">
        <f t="shared" si="27"/>
        <v>13554.568983765525</v>
      </c>
      <c r="G133" s="5">
        <f t="shared" si="50"/>
        <v>553853.26415375469</v>
      </c>
      <c r="H133" s="5">
        <f t="shared" si="58"/>
        <v>0</v>
      </c>
      <c r="I133" s="5">
        <f t="shared" si="59"/>
        <v>0.49833652812305301</v>
      </c>
      <c r="J133" s="5">
        <f t="shared" si="60"/>
        <v>0.49833652812305301</v>
      </c>
      <c r="K133" s="20">
        <f t="shared" si="61"/>
        <v>3.3269437538940368E-3</v>
      </c>
      <c r="L133" s="20">
        <f t="shared" si="51"/>
        <v>157530667.67811483</v>
      </c>
      <c r="M133" s="20">
        <f t="shared" si="52"/>
        <v>157530667.67811483</v>
      </c>
      <c r="N133" s="20">
        <f t="shared" si="53"/>
        <v>1051690.2560854375</v>
      </c>
      <c r="O133" s="5">
        <f t="shared" si="54"/>
        <v>126584.25139953129</v>
      </c>
      <c r="P133" s="5">
        <f t="shared" si="55"/>
        <v>126584.25139953129</v>
      </c>
      <c r="Q133" s="5">
        <f t="shared" si="56"/>
        <v>-126584.25139953129</v>
      </c>
      <c r="R133" s="5">
        <f t="shared" si="57"/>
        <v>-126584.25139953129</v>
      </c>
      <c r="S133" s="1">
        <f t="shared" si="35"/>
        <v>253168.50279906258</v>
      </c>
      <c r="T133">
        <f>IF(A133&lt;D$4,F$4,0)</f>
        <v>0</v>
      </c>
      <c r="U133" s="5">
        <f t="shared" si="36"/>
        <v>124998.36811003172</v>
      </c>
      <c r="V133" s="5">
        <f>L$6*SUM(U126:U132)</f>
        <v>59456.818643729006</v>
      </c>
      <c r="W133" s="1">
        <f>H$5+((H$6-H$5)*(LOG(V133+J$5)-LOG(J$5))/(LOG(J$6)-LOG(J$5)))</f>
        <v>3.5309765703135987E-2</v>
      </c>
      <c r="X133" s="1">
        <f t="shared" si="37"/>
        <v>2163.3065696700205</v>
      </c>
      <c r="Y133" s="1">
        <f t="shared" si="38"/>
        <v>59103.216348036265</v>
      </c>
    </row>
    <row r="134" spans="1:25" x14ac:dyDescent="0.2">
      <c r="A134">
        <v>125</v>
      </c>
      <c r="B134" s="1">
        <f t="shared" si="23"/>
        <v>162287781.40232125</v>
      </c>
      <c r="C134" s="1">
        <f t="shared" si="24"/>
        <v>162287781.40232125</v>
      </c>
      <c r="D134" s="5">
        <f t="shared" si="25"/>
        <v>1199125.8167586233</v>
      </c>
      <c r="E134" s="1">
        <f t="shared" si="26"/>
        <v>1286974.3876848421</v>
      </c>
      <c r="F134" s="1">
        <f t="shared" si="27"/>
        <v>15717.875553435544</v>
      </c>
      <c r="G134" s="5">
        <f t="shared" si="50"/>
        <v>612956.480501791</v>
      </c>
      <c r="H134" s="5">
        <f t="shared" si="58"/>
        <v>0</v>
      </c>
      <c r="I134" s="5">
        <f t="shared" si="59"/>
        <v>0.4981595779865019</v>
      </c>
      <c r="J134" s="5">
        <f t="shared" si="60"/>
        <v>0.4981595779865019</v>
      </c>
      <c r="K134" s="20">
        <f t="shared" si="61"/>
        <v>3.6808440269961757E-3</v>
      </c>
      <c r="L134" s="20">
        <f t="shared" si="51"/>
        <v>157405817.53805354</v>
      </c>
      <c r="M134" s="20">
        <f t="shared" si="52"/>
        <v>157405817.53805354</v>
      </c>
      <c r="N134" s="20">
        <f t="shared" si="53"/>
        <v>1163053.5452940608</v>
      </c>
      <c r="O134" s="5">
        <f t="shared" si="54"/>
        <v>139877.28769677813</v>
      </c>
      <c r="P134" s="5">
        <f t="shared" si="55"/>
        <v>139877.28769677813</v>
      </c>
      <c r="Q134" s="5">
        <f t="shared" si="56"/>
        <v>-139877.28769677813</v>
      </c>
      <c r="R134" s="5">
        <f t="shared" si="57"/>
        <v>-139877.28769677813</v>
      </c>
      <c r="S134" s="1">
        <f t="shared" si="35"/>
        <v>279754.57539355627</v>
      </c>
      <c r="T134">
        <f>IF(A134&lt;D$4,F$4,0)</f>
        <v>0</v>
      </c>
      <c r="U134" s="5">
        <f t="shared" si="36"/>
        <v>138336.99091403812</v>
      </c>
      <c r="V134" s="5">
        <f>L$6*SUM(U127:U133)</f>
        <v>65830.003162961555</v>
      </c>
      <c r="W134" s="1">
        <f>H$5+((H$6-H$5)*(LOG(V134+J$5)-LOG(J$5))/(LOG(J$6)-LOG(J$5)))</f>
        <v>3.6727967988225904E-2</v>
      </c>
      <c r="X134" s="1">
        <f t="shared" si="37"/>
        <v>2492.1939899235308</v>
      </c>
      <c r="Y134" s="1">
        <f t="shared" si="38"/>
        <v>65363.288532890365</v>
      </c>
    </row>
    <row r="135" spans="1:25" x14ac:dyDescent="0.2">
      <c r="A135">
        <v>126</v>
      </c>
      <c r="B135" s="1">
        <f t="shared" si="23"/>
        <v>162147904.11462447</v>
      </c>
      <c r="C135" s="1">
        <f t="shared" si="24"/>
        <v>162147904.11462447</v>
      </c>
      <c r="D135" s="5">
        <f t="shared" si="25"/>
        <v>1325805.6903530741</v>
      </c>
      <c r="E135" s="1">
        <f t="shared" si="26"/>
        <v>1425311.3785988803</v>
      </c>
      <c r="F135" s="1">
        <f t="shared" si="27"/>
        <v>18210.069543359074</v>
      </c>
      <c r="G135" s="5">
        <f t="shared" si="50"/>
        <v>678319.76903468138</v>
      </c>
      <c r="H135" s="5">
        <f t="shared" si="58"/>
        <v>0</v>
      </c>
      <c r="I135" s="5">
        <f t="shared" si="59"/>
        <v>0.49796419274139392</v>
      </c>
      <c r="J135" s="5">
        <f t="shared" si="60"/>
        <v>0.49796419274139392</v>
      </c>
      <c r="K135" s="20">
        <f t="shared" si="61"/>
        <v>4.071614517212066E-3</v>
      </c>
      <c r="L135" s="20">
        <f t="shared" si="51"/>
        <v>157267855.0257588</v>
      </c>
      <c r="M135" s="20">
        <f t="shared" si="52"/>
        <v>157267855.0257588</v>
      </c>
      <c r="N135" s="20">
        <f t="shared" si="53"/>
        <v>1285903.8680843958</v>
      </c>
      <c r="O135" s="5">
        <f t="shared" si="54"/>
        <v>154516.61300653976</v>
      </c>
      <c r="P135" s="5">
        <f t="shared" si="55"/>
        <v>154516.61300653976</v>
      </c>
      <c r="Q135" s="5">
        <f t="shared" si="56"/>
        <v>-154516.61300653976</v>
      </c>
      <c r="R135" s="5">
        <f t="shared" si="57"/>
        <v>-154516.61300653976</v>
      </c>
      <c r="S135" s="1">
        <f t="shared" si="35"/>
        <v>309033.22601307952</v>
      </c>
      <c r="T135">
        <f>IF(A135&lt;D$4,F$4,0)</f>
        <v>0</v>
      </c>
      <c r="U135" s="5">
        <f t="shared" si="36"/>
        <v>153074.70179910527</v>
      </c>
      <c r="V135" s="5">
        <f>L$6*SUM(U128:U134)</f>
        <v>72878.154002083975</v>
      </c>
      <c r="W135" s="1">
        <f>H$5+((H$6-H$5)*(LOG(V135+J$5)-LOG(J$5))/(LOG(J$6)-LOG(J$5)))</f>
        <v>3.8163757601668014E-2</v>
      </c>
      <c r="X135" s="1">
        <f t="shared" si="37"/>
        <v>2867.899951933673</v>
      </c>
      <c r="Y135" s="1">
        <f t="shared" si="38"/>
        <v>72279.311228558843</v>
      </c>
    </row>
    <row r="136" spans="1:25" x14ac:dyDescent="0.2">
      <c r="A136">
        <v>127</v>
      </c>
      <c r="B136" s="1">
        <f t="shared" si="23"/>
        <v>161993387.50161794</v>
      </c>
      <c r="C136" s="1">
        <f t="shared" si="24"/>
        <v>161993387.50161794</v>
      </c>
      <c r="D136" s="5">
        <f t="shared" si="25"/>
        <v>1465486.1539855865</v>
      </c>
      <c r="E136" s="1">
        <f t="shared" si="26"/>
        <v>1578386.0803979854</v>
      </c>
      <c r="F136" s="1">
        <f t="shared" si="27"/>
        <v>21077.969495292746</v>
      </c>
      <c r="G136" s="5">
        <f t="shared" si="50"/>
        <v>750599.08026324026</v>
      </c>
      <c r="H136" s="5">
        <f t="shared" si="58"/>
        <v>0</v>
      </c>
      <c r="I136" s="5">
        <f t="shared" si="59"/>
        <v>0.49774853898882943</v>
      </c>
      <c r="J136" s="5">
        <f t="shared" si="60"/>
        <v>0.49774853898882943</v>
      </c>
      <c r="K136" s="20">
        <f t="shared" si="61"/>
        <v>4.5029220223411831E-3</v>
      </c>
      <c r="L136" s="20">
        <f t="shared" si="51"/>
        <v>157115451.81952742</v>
      </c>
      <c r="M136" s="20">
        <f t="shared" si="52"/>
        <v>157115451.81952742</v>
      </c>
      <c r="N136" s="20">
        <f t="shared" si="53"/>
        <v>1421357.5181666429</v>
      </c>
      <c r="O136" s="5">
        <f t="shared" si="54"/>
        <v>170627.4668886264</v>
      </c>
      <c r="P136" s="5">
        <f t="shared" si="55"/>
        <v>170627.4668886264</v>
      </c>
      <c r="Q136" s="5">
        <f t="shared" si="56"/>
        <v>-170627.4668886264</v>
      </c>
      <c r="R136" s="5">
        <f t="shared" si="57"/>
        <v>-170627.4668886264</v>
      </c>
      <c r="S136" s="1">
        <f t="shared" si="35"/>
        <v>341254.93377725279</v>
      </c>
      <c r="T136">
        <f>IF(A136&lt;D$4,F$4,0)</f>
        <v>0</v>
      </c>
      <c r="U136" s="5">
        <f t="shared" si="36"/>
        <v>169352.76238056726</v>
      </c>
      <c r="V136" s="5">
        <f>L$6*SUM(U129:U135)</f>
        <v>80670.903063945239</v>
      </c>
      <c r="W136" s="1">
        <f>H$5+((H$6-H$5)*(LOG(V136+J$5)-LOG(J$5))/(LOG(J$6)-LOG(J$5)))</f>
        <v>3.9615500404502582E-2</v>
      </c>
      <c r="X136" s="1">
        <f t="shared" si="37"/>
        <v>3296.6172556230858</v>
      </c>
      <c r="Y136" s="1">
        <f t="shared" si="38"/>
        <v>79918.72072981864</v>
      </c>
    </row>
    <row r="137" spans="1:25" x14ac:dyDescent="0.2">
      <c r="A137">
        <v>128</v>
      </c>
      <c r="B137" s="1">
        <f t="shared" si="23"/>
        <v>161822760.0347293</v>
      </c>
      <c r="C137" s="1">
        <f t="shared" si="24"/>
        <v>161822760.0347293</v>
      </c>
      <c r="D137" s="5">
        <f t="shared" si="25"/>
        <v>1619415.6349085267</v>
      </c>
      <c r="E137" s="1">
        <f t="shared" si="26"/>
        <v>1747738.8427785528</v>
      </c>
      <c r="F137" s="1">
        <f t="shared" si="27"/>
        <v>24374.586750915831</v>
      </c>
      <c r="G137" s="5">
        <f t="shared" si="50"/>
        <v>830517.80099305895</v>
      </c>
      <c r="H137" s="5">
        <f t="shared" si="58"/>
        <v>0</v>
      </c>
      <c r="I137" s="5">
        <f t="shared" si="59"/>
        <v>0.4975106206400613</v>
      </c>
      <c r="J137" s="5">
        <f t="shared" si="60"/>
        <v>0.4975106206400613</v>
      </c>
      <c r="K137" s="20">
        <f t="shared" si="61"/>
        <v>4.9787587198775445E-3</v>
      </c>
      <c r="L137" s="20">
        <f t="shared" si="51"/>
        <v>156947155.95245671</v>
      </c>
      <c r="M137" s="20">
        <f t="shared" si="52"/>
        <v>156947155.95245671</v>
      </c>
      <c r="N137" s="20">
        <f t="shared" si="53"/>
        <v>1570623.7994537267</v>
      </c>
      <c r="O137" s="5">
        <f t="shared" si="54"/>
        <v>188344.23777162604</v>
      </c>
      <c r="P137" s="5">
        <f t="shared" si="55"/>
        <v>188344.23777162604</v>
      </c>
      <c r="Q137" s="5">
        <f t="shared" si="56"/>
        <v>-188344.23777162604</v>
      </c>
      <c r="R137" s="5">
        <f t="shared" si="57"/>
        <v>-188344.23777162604</v>
      </c>
      <c r="S137" s="1">
        <f t="shared" si="35"/>
        <v>376688.47554325208</v>
      </c>
      <c r="T137">
        <f>IF(A137&lt;D$4,F$4,0)</f>
        <v>0</v>
      </c>
      <c r="U137" s="5">
        <f t="shared" si="36"/>
        <v>187325.45285431261</v>
      </c>
      <c r="V137" s="5">
        <f>L$6*SUM(U130:U136)</f>
        <v>89284.64550345781</v>
      </c>
      <c r="W137" s="1">
        <f>H$5+((H$6-H$5)*(LOG(V137+J$5)-LOG(J$5))/(LOG(J$6)-LOG(J$5)))</f>
        <v>4.108161175169954E-2</v>
      </c>
      <c r="X137" s="1">
        <f t="shared" si="37"/>
        <v>3785.2968509136831</v>
      </c>
      <c r="Y137" s="1">
        <f t="shared" si="38"/>
        <v>88355.607303293116</v>
      </c>
    </row>
    <row r="138" spans="1:25" x14ac:dyDescent="0.2">
      <c r="A138">
        <v>129</v>
      </c>
      <c r="B138" s="1">
        <f t="shared" si="23"/>
        <v>161634415.79695767</v>
      </c>
      <c r="C138" s="1">
        <f t="shared" si="24"/>
        <v>161634415.79695767</v>
      </c>
      <c r="D138" s="5">
        <f t="shared" si="25"/>
        <v>1788943.1250867387</v>
      </c>
      <c r="E138" s="1">
        <f t="shared" si="26"/>
        <v>1935064.2956328653</v>
      </c>
      <c r="F138" s="1">
        <f t="shared" si="27"/>
        <v>28159.883601829515</v>
      </c>
      <c r="G138" s="5">
        <f t="shared" si="50"/>
        <v>918873.40829635202</v>
      </c>
      <c r="H138" s="5">
        <f t="shared" si="58"/>
        <v>0</v>
      </c>
      <c r="I138" s="5">
        <f t="shared" si="59"/>
        <v>0.49724826897828672</v>
      </c>
      <c r="J138" s="5">
        <f t="shared" si="60"/>
        <v>0.49724826897828672</v>
      </c>
      <c r="K138" s="20">
        <f t="shared" si="61"/>
        <v>5.5034620434265885E-3</v>
      </c>
      <c r="L138" s="20">
        <f t="shared" si="51"/>
        <v>156761382.76097047</v>
      </c>
      <c r="M138" s="20">
        <f t="shared" si="52"/>
        <v>156761382.76097047</v>
      </c>
      <c r="N138" s="20">
        <f t="shared" si="53"/>
        <v>1735009.1970611583</v>
      </c>
      <c r="O138" s="5">
        <f t="shared" si="54"/>
        <v>207810.54464724043</v>
      </c>
      <c r="P138" s="5">
        <f t="shared" si="55"/>
        <v>207810.54464724043</v>
      </c>
      <c r="Q138" s="5">
        <f t="shared" si="56"/>
        <v>-207810.54464724043</v>
      </c>
      <c r="R138" s="5">
        <f t="shared" si="57"/>
        <v>-207810.54464724043</v>
      </c>
      <c r="S138" s="1">
        <f t="shared" si="35"/>
        <v>415621.08929448086</v>
      </c>
      <c r="T138">
        <f>IF(A138&lt;D$4,F$4,0)</f>
        <v>0</v>
      </c>
      <c r="U138" s="5">
        <f t="shared" si="36"/>
        <v>207160.98536504016</v>
      </c>
      <c r="V138" s="5">
        <f>L$6*SUM(U131:U137)</f>
        <v>98803.100373468376</v>
      </c>
      <c r="W138" s="1">
        <f>H$5+((H$6-H$5)*(LOG(V138+J$5)-LOG(J$5))/(LOG(J$6)-LOG(J$5)))</f>
        <v>4.2560557499716045E-2</v>
      </c>
      <c r="X138" s="1">
        <f t="shared" si="37"/>
        <v>4341.7318555096172</v>
      </c>
      <c r="Y138" s="1">
        <f t="shared" si="38"/>
        <v>97671.308164903268</v>
      </c>
    </row>
    <row r="139" spans="1:25" x14ac:dyDescent="0.2">
      <c r="A139">
        <v>130</v>
      </c>
      <c r="B139" s="1">
        <f t="shared" si="23"/>
        <v>161426605.25231043</v>
      </c>
      <c r="C139" s="1">
        <f t="shared" si="24"/>
        <v>161426605.25231043</v>
      </c>
      <c r="D139" s="5">
        <f t="shared" si="25"/>
        <v>1975521.8028206842</v>
      </c>
      <c r="E139" s="1">
        <f t="shared" si="26"/>
        <v>2142225.2809979054</v>
      </c>
      <c r="F139" s="1">
        <f t="shared" si="27"/>
        <v>32501.615457339132</v>
      </c>
      <c r="G139" s="5">
        <f t="shared" si="50"/>
        <v>1016544.7164612553</v>
      </c>
      <c r="H139" s="5">
        <f t="shared" si="58"/>
        <v>0</v>
      </c>
      <c r="I139" s="5">
        <f t="shared" si="59"/>
        <v>0.49695913321954704</v>
      </c>
      <c r="J139" s="5">
        <f t="shared" si="60"/>
        <v>0.49695913321954704</v>
      </c>
      <c r="K139" s="20">
        <f t="shared" si="61"/>
        <v>6.0817335609058953E-3</v>
      </c>
      <c r="L139" s="20">
        <f t="shared" si="51"/>
        <v>156556405.74675888</v>
      </c>
      <c r="M139" s="20">
        <f t="shared" si="52"/>
        <v>156556405.74675888</v>
      </c>
      <c r="N139" s="20">
        <f t="shared" si="53"/>
        <v>1915920.8139238064</v>
      </c>
      <c r="O139" s="5">
        <f t="shared" si="54"/>
        <v>229179.15367001525</v>
      </c>
      <c r="P139" s="5">
        <f t="shared" si="55"/>
        <v>229179.15367001525</v>
      </c>
      <c r="Q139" s="5">
        <f t="shared" si="56"/>
        <v>-229179.15367001525</v>
      </c>
      <c r="R139" s="5">
        <f t="shared" si="57"/>
        <v>-229179.15367001525</v>
      </c>
      <c r="S139" s="1">
        <f t="shared" si="35"/>
        <v>458358.3073400305</v>
      </c>
      <c r="T139">
        <f>IF(A139&lt;D$4,F$4,0)</f>
        <v>0</v>
      </c>
      <c r="U139" s="5">
        <f t="shared" si="36"/>
        <v>229042.41156053566</v>
      </c>
      <c r="V139" s="5">
        <f>L$6*SUM(U132:U138)</f>
        <v>109317.8949079311</v>
      </c>
      <c r="W139" s="1">
        <f>H$5+((H$6-H$5)*(LOG(V139+J$5)-LOG(J$5))/(LOG(J$6)-LOG(J$5)))</f>
        <v>4.4050853362112383E-2</v>
      </c>
      <c r="X139" s="1">
        <f t="shared" si="37"/>
        <v>4974.6491111731193</v>
      </c>
      <c r="Y139" s="1">
        <f t="shared" si="38"/>
        <v>107955.03854504279</v>
      </c>
    </row>
    <row r="140" spans="1:25" x14ac:dyDescent="0.2">
      <c r="A140">
        <v>131</v>
      </c>
      <c r="B140" s="1">
        <f t="shared" si="23"/>
        <v>161197426.09864041</v>
      </c>
      <c r="C140" s="1">
        <f t="shared" si="24"/>
        <v>161197426.09864041</v>
      </c>
      <c r="D140" s="5">
        <f t="shared" si="25"/>
        <v>2180711.607361652</v>
      </c>
      <c r="E140" s="1">
        <f t="shared" si="26"/>
        <v>2371267.6925584413</v>
      </c>
      <c r="F140" s="1">
        <f t="shared" si="27"/>
        <v>37476.264568512255</v>
      </c>
      <c r="G140" s="5">
        <f t="shared" si="50"/>
        <v>1124499.7550062982</v>
      </c>
      <c r="H140" s="5">
        <f t="shared" si="58"/>
        <v>0</v>
      </c>
      <c r="I140" s="5">
        <f t="shared" si="59"/>
        <v>0.49664067192582279</v>
      </c>
      <c r="J140" s="5">
        <f t="shared" si="60"/>
        <v>0.49664067192582279</v>
      </c>
      <c r="K140" s="20">
        <f t="shared" si="61"/>
        <v>6.7186561483543843E-3</v>
      </c>
      <c r="L140" s="20">
        <f t="shared" si="51"/>
        <v>156330347.51376736</v>
      </c>
      <c r="M140" s="20">
        <f t="shared" si="52"/>
        <v>156330347.51376736</v>
      </c>
      <c r="N140" s="20">
        <f t="shared" si="53"/>
        <v>2114868.7771077789</v>
      </c>
      <c r="O140" s="5">
        <f t="shared" si="54"/>
        <v>252611.68312291816</v>
      </c>
      <c r="P140" s="5">
        <f t="shared" si="55"/>
        <v>252611.68312291816</v>
      </c>
      <c r="Q140" s="5">
        <f t="shared" si="56"/>
        <v>-252611.68312291816</v>
      </c>
      <c r="R140" s="5">
        <f t="shared" si="57"/>
        <v>-252611.68312291816</v>
      </c>
      <c r="S140" s="1">
        <f t="shared" si="35"/>
        <v>505223.36624583631</v>
      </c>
      <c r="T140">
        <f>IF(A140&lt;D$4,F$4,0)</f>
        <v>0</v>
      </c>
      <c r="U140" s="5">
        <f t="shared" si="36"/>
        <v>253168.50279906258</v>
      </c>
      <c r="V140" s="5">
        <f>L$6*SUM(U133:U139)</f>
        <v>120929.16729836309</v>
      </c>
      <c r="W140" s="1">
        <f>H$5+((H$6-H$5)*(LOG(V140+J$5)-LOG(J$5))/(LOG(J$6)-LOG(J$5)))</f>
        <v>4.5551062807595133E-2</v>
      </c>
      <c r="X140" s="1">
        <f t="shared" si="37"/>
        <v>5693.8085166269511</v>
      </c>
      <c r="Y140" s="1">
        <f t="shared" si="38"/>
        <v>119304.55959340477</v>
      </c>
    </row>
    <row r="141" spans="1:25" x14ac:dyDescent="0.2">
      <c r="A141">
        <v>132</v>
      </c>
      <c r="B141" s="1">
        <f t="shared" si="23"/>
        <v>160944814.41551748</v>
      </c>
      <c r="C141" s="1">
        <f t="shared" si="24"/>
        <v>160944814.41551748</v>
      </c>
      <c r="D141" s="5">
        <f t="shared" si="25"/>
        <v>2406180.3982139323</v>
      </c>
      <c r="E141" s="1">
        <f t="shared" si="26"/>
        <v>2624436.1953575038</v>
      </c>
      <c r="F141" s="1">
        <f t="shared" si="27"/>
        <v>43170.073085139207</v>
      </c>
      <c r="G141" s="5">
        <f t="shared" si="50"/>
        <v>1243804.3145997031</v>
      </c>
      <c r="H141" s="5">
        <f t="shared" si="58"/>
        <v>0</v>
      </c>
      <c r="I141" s="5">
        <f t="shared" si="59"/>
        <v>0.49629014570997282</v>
      </c>
      <c r="J141" s="5">
        <f t="shared" si="60"/>
        <v>0.49629014570997282</v>
      </c>
      <c r="K141" s="20">
        <f t="shared" si="61"/>
        <v>7.4197085800543679E-3</v>
      </c>
      <c r="L141" s="20">
        <f t="shared" si="51"/>
        <v>156081170.98755974</v>
      </c>
      <c r="M141" s="20">
        <f t="shared" si="52"/>
        <v>156081170.98755974</v>
      </c>
      <c r="N141" s="20">
        <f t="shared" si="53"/>
        <v>2333467.2541293995</v>
      </c>
      <c r="O141" s="5">
        <f t="shared" si="54"/>
        <v>278278.04208866315</v>
      </c>
      <c r="P141" s="5">
        <f t="shared" si="55"/>
        <v>278278.04208866315</v>
      </c>
      <c r="Q141" s="5">
        <f t="shared" si="56"/>
        <v>-278278.04208866315</v>
      </c>
      <c r="R141" s="5">
        <f t="shared" si="57"/>
        <v>-278278.04208866315</v>
      </c>
      <c r="S141" s="1">
        <f t="shared" si="35"/>
        <v>556556.08417732629</v>
      </c>
      <c r="T141">
        <f>IF(A141&lt;D$4,F$4,0)</f>
        <v>0</v>
      </c>
      <c r="U141" s="5">
        <f t="shared" si="36"/>
        <v>279754.57539355627</v>
      </c>
      <c r="V141" s="5">
        <f>L$6*SUM(U134:U140)</f>
        <v>133746.18076726617</v>
      </c>
      <c r="W141" s="1">
        <f>H$5+((H$6-H$5)*(LOG(V141+J$5)-LOG(J$5))/(LOG(J$6)-LOG(J$5)))</f>
        <v>4.7059793687111634E-2</v>
      </c>
      <c r="X141" s="1">
        <f t="shared" si="37"/>
        <v>6510.1102517104709</v>
      </c>
      <c r="Y141" s="1">
        <f t="shared" si="38"/>
        <v>131826.88066232763</v>
      </c>
    </row>
    <row r="142" spans="1:25" x14ac:dyDescent="0.2">
      <c r="A142">
        <v>133</v>
      </c>
      <c r="B142" s="1">
        <f t="shared" si="23"/>
        <v>160666536.37342882</v>
      </c>
      <c r="C142" s="1">
        <f t="shared" si="24"/>
        <v>160666536.37342882</v>
      </c>
      <c r="D142" s="5">
        <f t="shared" si="25"/>
        <v>2653703.2563781794</v>
      </c>
      <c r="E142" s="1">
        <f t="shared" si="26"/>
        <v>2904190.77075106</v>
      </c>
      <c r="F142" s="1">
        <f t="shared" si="27"/>
        <v>49680.183336849681</v>
      </c>
      <c r="G142" s="5">
        <f t="shared" si="50"/>
        <v>1375631.1952620307</v>
      </c>
      <c r="H142" s="5">
        <f t="shared" si="58"/>
        <v>0</v>
      </c>
      <c r="I142" s="5">
        <f t="shared" si="59"/>
        <v>0.49590461177287115</v>
      </c>
      <c r="J142" s="5">
        <f t="shared" si="60"/>
        <v>0.49590461177287115</v>
      </c>
      <c r="K142" s="20">
        <f t="shared" si="61"/>
        <v>8.1907764542577359E-3</v>
      </c>
      <c r="L142" s="20">
        <f t="shared" si="51"/>
        <v>155806671.17805469</v>
      </c>
      <c r="M142" s="20">
        <f t="shared" si="52"/>
        <v>155806671.17805469</v>
      </c>
      <c r="N142" s="20">
        <f t="shared" si="53"/>
        <v>2573433.6471264535</v>
      </c>
      <c r="O142" s="5">
        <f t="shared" si="54"/>
        <v>306355.53946850041</v>
      </c>
      <c r="P142" s="5">
        <f t="shared" si="55"/>
        <v>306355.53946850041</v>
      </c>
      <c r="Q142" s="5">
        <f t="shared" si="56"/>
        <v>-306355.53946850041</v>
      </c>
      <c r="R142" s="5">
        <f t="shared" si="57"/>
        <v>-306355.53946850041</v>
      </c>
      <c r="S142" s="1">
        <f t="shared" si="35"/>
        <v>612711.07893700083</v>
      </c>
      <c r="T142">
        <f>IF(A142&lt;D$4,F$4,0)</f>
        <v>0</v>
      </c>
      <c r="U142" s="5">
        <f t="shared" si="36"/>
        <v>309033.22601307952</v>
      </c>
      <c r="V142" s="5">
        <f>L$6*SUM(U135:U141)</f>
        <v>147887.93921521801</v>
      </c>
      <c r="W142" s="1">
        <f>H$5+((H$6-H$5)*(LOG(V142+J$5)-LOG(J$5))/(LOG(J$6)-LOG(J$5)))</f>
        <v>4.8575693763530062E-2</v>
      </c>
      <c r="X142" s="1">
        <f t="shared" si="37"/>
        <v>7435.7098375370215</v>
      </c>
      <c r="Y142" s="1">
        <f t="shared" si="38"/>
        <v>145638.99196156824</v>
      </c>
    </row>
    <row r="143" spans="1:25" x14ac:dyDescent="0.2">
      <c r="A143">
        <v>134</v>
      </c>
      <c r="B143" s="1">
        <f t="shared" si="23"/>
        <v>160360180.83396032</v>
      </c>
      <c r="C143" s="1">
        <f t="shared" si="24"/>
        <v>160360180.83396032</v>
      </c>
      <c r="D143" s="5">
        <f t="shared" si="25"/>
        <v>2925159.4015379273</v>
      </c>
      <c r="E143" s="1">
        <f t="shared" si="26"/>
        <v>3213223.9967641393</v>
      </c>
      <c r="F143" s="1">
        <f t="shared" si="27"/>
        <v>57115.8931743867</v>
      </c>
      <c r="G143" s="5">
        <f t="shared" si="50"/>
        <v>1521270.1872235988</v>
      </c>
      <c r="H143" s="5">
        <f t="shared" si="58"/>
        <v>0</v>
      </c>
      <c r="I143" s="5">
        <f t="shared" si="59"/>
        <v>0.4954809209287494</v>
      </c>
      <c r="J143" s="5">
        <f t="shared" si="60"/>
        <v>0.4954809209287494</v>
      </c>
      <c r="K143" s="20">
        <f t="shared" si="61"/>
        <v>9.0381581425010658E-3</v>
      </c>
      <c r="L143" s="20">
        <f t="shared" si="51"/>
        <v>155504467.80885857</v>
      </c>
      <c r="M143" s="20">
        <f t="shared" si="52"/>
        <v>155504467.80885857</v>
      </c>
      <c r="N143" s="20">
        <f t="shared" si="53"/>
        <v>2836585.4517414169</v>
      </c>
      <c r="O143" s="5">
        <f t="shared" si="54"/>
        <v>337027.59097448026</v>
      </c>
      <c r="P143" s="5">
        <f t="shared" si="55"/>
        <v>337027.59097448026</v>
      </c>
      <c r="Q143" s="5">
        <f t="shared" si="56"/>
        <v>-337027.59097448026</v>
      </c>
      <c r="R143" s="5">
        <f t="shared" si="57"/>
        <v>-337027.59097448026</v>
      </c>
      <c r="S143" s="1">
        <f t="shared" si="35"/>
        <v>674055.18194896053</v>
      </c>
      <c r="T143">
        <f>IF(A143&lt;D$4,F$4,0)</f>
        <v>0</v>
      </c>
      <c r="U143" s="5">
        <f t="shared" si="36"/>
        <v>341254.93377725279</v>
      </c>
      <c r="V143" s="5">
        <f>L$6*SUM(U136:U142)</f>
        <v>163483.79163661541</v>
      </c>
      <c r="W143" s="1">
        <f>H$5+((H$6-H$5)*(LOG(V143+J$5)-LOG(J$5))/(LOG(J$6)-LOG(J$5)))</f>
        <v>5.0097445300973625E-2</v>
      </c>
      <c r="X143" s="1">
        <f t="shared" si="37"/>
        <v>8484.1407499292527</v>
      </c>
      <c r="Y143" s="1">
        <f t="shared" si="38"/>
        <v>160868.62163063802</v>
      </c>
    </row>
    <row r="144" spans="1:25" x14ac:dyDescent="0.2">
      <c r="A144">
        <v>135</v>
      </c>
      <c r="B144" s="1">
        <f t="shared" si="23"/>
        <v>160023153.24298584</v>
      </c>
      <c r="C144" s="1">
        <f t="shared" si="24"/>
        <v>160023153.24298584</v>
      </c>
      <c r="D144" s="5">
        <f t="shared" si="25"/>
        <v>3222526.1079436354</v>
      </c>
      <c r="E144" s="1">
        <f t="shared" si="26"/>
        <v>3554478.930541392</v>
      </c>
      <c r="F144" s="1">
        <f t="shared" si="27"/>
        <v>65600.033924315954</v>
      </c>
      <c r="G144" s="5">
        <f t="shared" si="50"/>
        <v>1682138.8088542367</v>
      </c>
      <c r="H144" s="5">
        <f t="shared" si="58"/>
        <v>0</v>
      </c>
      <c r="I144" s="5">
        <f t="shared" si="59"/>
        <v>0.49501571790561116</v>
      </c>
      <c r="J144" s="5">
        <f t="shared" si="60"/>
        <v>0.49501571790561116</v>
      </c>
      <c r="K144" s="20">
        <f t="shared" si="61"/>
        <v>9.9685641887775692E-3</v>
      </c>
      <c r="L144" s="20">
        <f t="shared" si="51"/>
        <v>155171999.20751086</v>
      </c>
      <c r="M144" s="20">
        <f t="shared" si="52"/>
        <v>155171999.20751086</v>
      </c>
      <c r="N144" s="20">
        <f t="shared" si="53"/>
        <v>3124834.1788936155</v>
      </c>
      <c r="O144" s="5">
        <f t="shared" si="54"/>
        <v>370481.94279560127</v>
      </c>
      <c r="P144" s="5">
        <f t="shared" si="55"/>
        <v>370481.94279560127</v>
      </c>
      <c r="Q144" s="5">
        <f t="shared" si="56"/>
        <v>-370481.94279560127</v>
      </c>
      <c r="R144" s="5">
        <f t="shared" si="57"/>
        <v>-370481.94279560127</v>
      </c>
      <c r="S144" s="1">
        <f t="shared" si="35"/>
        <v>740963.88559120253</v>
      </c>
      <c r="T144">
        <f>IF(A144&lt;D$4,F$4,0)</f>
        <v>0</v>
      </c>
      <c r="U144" s="5">
        <f t="shared" si="36"/>
        <v>376688.47554325208</v>
      </c>
      <c r="V144" s="5">
        <f>L$6*SUM(U137:U143)</f>
        <v>180674.00877628397</v>
      </c>
      <c r="W144" s="1">
        <f>H$5+((H$6-H$5)*(LOG(V144+J$5)-LOG(J$5))/(LOG(J$6)-LOG(J$5)))</f>
        <v>5.1623758852696211E-2</v>
      </c>
      <c r="X144" s="1">
        <f t="shared" si="37"/>
        <v>9670.4440051231468</v>
      </c>
      <c r="Y144" s="1">
        <f t="shared" si="38"/>
        <v>177655.00884918947</v>
      </c>
    </row>
    <row r="145" spans="1:25" x14ac:dyDescent="0.2">
      <c r="A145">
        <v>136</v>
      </c>
      <c r="B145" s="1">
        <f t="shared" si="23"/>
        <v>159652671.30019024</v>
      </c>
      <c r="C145" s="1">
        <f t="shared" si="24"/>
        <v>159652671.30019024</v>
      </c>
      <c r="D145" s="5">
        <f t="shared" si="25"/>
        <v>3547868.9042403568</v>
      </c>
      <c r="E145" s="1">
        <f t="shared" si="26"/>
        <v>3931167.4060846441</v>
      </c>
      <c r="F145" s="1">
        <f t="shared" si="27"/>
        <v>75270.477929439105</v>
      </c>
      <c r="G145" s="5">
        <f t="shared" si="50"/>
        <v>1859793.8177034261</v>
      </c>
      <c r="H145" s="5">
        <f t="shared" si="58"/>
        <v>0</v>
      </c>
      <c r="I145" s="5">
        <f t="shared" si="59"/>
        <v>0.49450544585307682</v>
      </c>
      <c r="J145" s="5">
        <f t="shared" si="60"/>
        <v>0.49450544585307682</v>
      </c>
      <c r="K145" s="20">
        <f t="shared" si="61"/>
        <v>1.0989108293846344E-2</v>
      </c>
      <c r="L145" s="20">
        <f t="shared" si="51"/>
        <v>154806517.93083009</v>
      </c>
      <c r="M145" s="20">
        <f t="shared" si="52"/>
        <v>154806517.93083009</v>
      </c>
      <c r="N145" s="20">
        <f t="shared" si="53"/>
        <v>3440175.6429606625</v>
      </c>
      <c r="O145" s="5">
        <f t="shared" si="54"/>
        <v>406908.32240005711</v>
      </c>
      <c r="P145" s="5">
        <f t="shared" si="55"/>
        <v>406908.32240005711</v>
      </c>
      <c r="Q145" s="5">
        <f t="shared" si="56"/>
        <v>-406908.32240005711</v>
      </c>
      <c r="R145" s="5">
        <f t="shared" si="57"/>
        <v>-406908.32240005711</v>
      </c>
      <c r="S145" s="1">
        <f t="shared" si="35"/>
        <v>813816.64480011421</v>
      </c>
      <c r="T145">
        <f>IF(A145&lt;D$4,F$4,0)</f>
        <v>0</v>
      </c>
      <c r="U145" s="5">
        <f t="shared" si="36"/>
        <v>415621.08929448086</v>
      </c>
      <c r="V145" s="5">
        <f>L$6*SUM(U138:U144)</f>
        <v>199610.31104517789</v>
      </c>
      <c r="W145" s="1">
        <f>H$5+((H$6-H$5)*(LOG(V145+J$5)-LOG(J$5))/(LOG(J$6)-LOG(J$5)))</f>
        <v>5.3153366367848148E-2</v>
      </c>
      <c r="X145" s="1">
        <f t="shared" si="37"/>
        <v>11011.303752232408</v>
      </c>
      <c r="Y145" s="1">
        <f t="shared" si="38"/>
        <v>196149.68161280776</v>
      </c>
    </row>
    <row r="146" spans="1:25" x14ac:dyDescent="0.2">
      <c r="A146">
        <v>137</v>
      </c>
      <c r="B146" s="1">
        <f t="shared" si="23"/>
        <v>159245762.97779018</v>
      </c>
      <c r="C146" s="1">
        <f t="shared" si="24"/>
        <v>159245762.97779018</v>
      </c>
      <c r="D146" s="5">
        <f t="shared" si="25"/>
        <v>3903327.2417004406</v>
      </c>
      <c r="E146" s="1">
        <f t="shared" si="26"/>
        <v>4346788.4953791248</v>
      </c>
      <c r="F146" s="1">
        <f t="shared" si="27"/>
        <v>86281.781681671506</v>
      </c>
      <c r="G146" s="5">
        <f t="shared" si="50"/>
        <v>2055943.4993162339</v>
      </c>
      <c r="H146" s="5">
        <f t="shared" si="58"/>
        <v>0</v>
      </c>
      <c r="I146" s="5">
        <f t="shared" si="59"/>
        <v>0.4939463561483845</v>
      </c>
      <c r="J146" s="5">
        <f t="shared" si="60"/>
        <v>0.4939463561483845</v>
      </c>
      <c r="K146" s="20">
        <f t="shared" si="61"/>
        <v>1.2107287703231124E-2</v>
      </c>
      <c r="L146" s="20">
        <f t="shared" si="51"/>
        <v>154405088.687536</v>
      </c>
      <c r="M146" s="20">
        <f t="shared" si="52"/>
        <v>154405088.687536</v>
      </c>
      <c r="N146" s="20">
        <f t="shared" si="53"/>
        <v>3784675.8222087757</v>
      </c>
      <c r="O146" s="5">
        <f t="shared" si="54"/>
        <v>446495.4202183063</v>
      </c>
      <c r="P146" s="5">
        <f t="shared" si="55"/>
        <v>446495.4202183063</v>
      </c>
      <c r="Q146" s="5">
        <f t="shared" si="56"/>
        <v>-446495.4202183063</v>
      </c>
      <c r="R146" s="5">
        <f t="shared" si="57"/>
        <v>-446495.4202183063</v>
      </c>
      <c r="S146" s="1">
        <f t="shared" si="35"/>
        <v>892990.84043661261</v>
      </c>
      <c r="T146">
        <f>IF(A146&lt;D$4,F$4,0)</f>
        <v>0</v>
      </c>
      <c r="U146" s="5">
        <f t="shared" si="36"/>
        <v>458358.3073400305</v>
      </c>
      <c r="V146" s="5">
        <f>L$6*SUM(U139:U145)</f>
        <v>220456.32143812199</v>
      </c>
      <c r="W146" s="1">
        <f>H$5+((H$6-H$5)*(LOG(V146+J$5)-LOG(J$5))/(LOG(J$6)-LOG(J$5)))</f>
        <v>5.4685013719658171E-2</v>
      </c>
      <c r="X146" s="1">
        <f t="shared" si="37"/>
        <v>12525.187418571486</v>
      </c>
      <c r="Y146" s="1">
        <f t="shared" si="38"/>
        <v>216517.22414196417</v>
      </c>
    </row>
    <row r="147" spans="1:25" x14ac:dyDescent="0.2">
      <c r="A147">
        <v>138</v>
      </c>
      <c r="B147" s="1">
        <f t="shared" si="23"/>
        <v>158799267.55757186</v>
      </c>
      <c r="C147" s="1">
        <f t="shared" si="24"/>
        <v>158799267.55757186</v>
      </c>
      <c r="D147" s="5">
        <f t="shared" si="25"/>
        <v>4291094.7158912169</v>
      </c>
      <c r="E147" s="1">
        <f t="shared" si="26"/>
        <v>4805146.8027191553</v>
      </c>
      <c r="F147" s="1">
        <f t="shared" si="27"/>
        <v>98806.96910024299</v>
      </c>
      <c r="G147" s="5">
        <f t="shared" si="50"/>
        <v>2272460.7234581979</v>
      </c>
      <c r="H147" s="5">
        <f t="shared" si="58"/>
        <v>0</v>
      </c>
      <c r="I147" s="5">
        <f t="shared" si="59"/>
        <v>0.49333452475908635</v>
      </c>
      <c r="J147" s="5">
        <f t="shared" si="60"/>
        <v>0.49333452475908635</v>
      </c>
      <c r="K147" s="20">
        <f t="shared" si="61"/>
        <v>1.3330950481827208E-2</v>
      </c>
      <c r="L147" s="20">
        <f t="shared" si="51"/>
        <v>153964589.2149328</v>
      </c>
      <c r="M147" s="20">
        <f t="shared" si="52"/>
        <v>153964589.2149328</v>
      </c>
      <c r="N147" s="20">
        <f t="shared" si="53"/>
        <v>4160451.4011693103</v>
      </c>
      <c r="O147" s="5">
        <f t="shared" si="54"/>
        <v>489427.1018717332</v>
      </c>
      <c r="P147" s="5">
        <f t="shared" si="55"/>
        <v>489427.1018717332</v>
      </c>
      <c r="Q147" s="5">
        <f t="shared" si="56"/>
        <v>-489427.1018717332</v>
      </c>
      <c r="R147" s="5">
        <f t="shared" si="57"/>
        <v>-489427.1018717332</v>
      </c>
      <c r="S147" s="1">
        <f t="shared" si="35"/>
        <v>978854.20374346641</v>
      </c>
      <c r="T147">
        <f>IF(A147&lt;D$4,F$4,0)</f>
        <v>0</v>
      </c>
      <c r="U147" s="5">
        <f t="shared" si="36"/>
        <v>505223.36624583631</v>
      </c>
      <c r="V147" s="5">
        <f>L$6*SUM(U140:U146)</f>
        <v>243387.91101607145</v>
      </c>
      <c r="W147" s="1">
        <f>H$5+((H$6-H$5)*(LOG(V147+J$5)-LOG(J$5))/(LOG(J$6)-LOG(J$5)))</f>
        <v>5.6217452741271295E-2</v>
      </c>
      <c r="X147" s="1">
        <f t="shared" si="37"/>
        <v>14232.48834168471</v>
      </c>
      <c r="Y147" s="1">
        <f t="shared" si="38"/>
        <v>238936.01445737787</v>
      </c>
    </row>
    <row r="148" spans="1:25" x14ac:dyDescent="0.2">
      <c r="A148">
        <v>139</v>
      </c>
      <c r="B148" s="1">
        <f t="shared" si="23"/>
        <v>158309840.45570013</v>
      </c>
      <c r="C148" s="1">
        <f t="shared" si="24"/>
        <v>158309840.45570013</v>
      </c>
      <c r="D148" s="5">
        <f t="shared" si="25"/>
        <v>4713392.8354573566</v>
      </c>
      <c r="E148" s="1">
        <f t="shared" si="26"/>
        <v>5310370.1689649913</v>
      </c>
      <c r="F148" s="1">
        <f t="shared" si="27"/>
        <v>113039.45744192771</v>
      </c>
      <c r="G148" s="5">
        <f t="shared" si="50"/>
        <v>2511396.737915576</v>
      </c>
      <c r="H148" s="5">
        <f t="shared" si="58"/>
        <v>0</v>
      </c>
      <c r="I148" s="5">
        <f t="shared" si="59"/>
        <v>0.49266587659263089</v>
      </c>
      <c r="J148" s="5">
        <f t="shared" si="60"/>
        <v>0.49266587659263089</v>
      </c>
      <c r="K148" s="20">
        <f t="shared" si="61"/>
        <v>1.4668246814738129E-2</v>
      </c>
      <c r="L148" s="20">
        <f t="shared" si="51"/>
        <v>153481714.86509234</v>
      </c>
      <c r="M148" s="20">
        <f t="shared" si="52"/>
        <v>153481714.86509234</v>
      </c>
      <c r="N148" s="20">
        <f t="shared" si="53"/>
        <v>4569644.0166729232</v>
      </c>
      <c r="O148" s="5">
        <f t="shared" si="54"/>
        <v>535877.75061275135</v>
      </c>
      <c r="P148" s="5">
        <f t="shared" si="55"/>
        <v>535877.75061275135</v>
      </c>
      <c r="Q148" s="5">
        <f t="shared" si="56"/>
        <v>-535877.75061275135</v>
      </c>
      <c r="R148" s="5">
        <f t="shared" si="57"/>
        <v>-535877.75061275135</v>
      </c>
      <c r="S148" s="1">
        <f t="shared" si="35"/>
        <v>1071755.5012255027</v>
      </c>
      <c r="T148">
        <f>IF(A148&lt;D$4,F$4,0)</f>
        <v>0</v>
      </c>
      <c r="U148" s="5">
        <f t="shared" si="36"/>
        <v>556556.08417732629</v>
      </c>
      <c r="V148" s="5">
        <f>L$6*SUM(U141:U147)</f>
        <v>268593.39736074884</v>
      </c>
      <c r="W148" s="1">
        <f>H$5+((H$6-H$5)*(LOG(V148+J$5)-LOG(J$5))/(LOG(J$6)-LOG(J$5)))</f>
        <v>5.7749432841356474E-2</v>
      </c>
      <c r="X148" s="1">
        <f t="shared" si="37"/>
        <v>16155.668063752373</v>
      </c>
      <c r="Y148" s="1">
        <f t="shared" si="38"/>
        <v>263598.90732980391</v>
      </c>
    </row>
    <row r="149" spans="1:25" x14ac:dyDescent="0.2">
      <c r="A149">
        <v>140</v>
      </c>
      <c r="B149" s="1">
        <f t="shared" ref="B149:B212" si="62">B148+Q148</f>
        <v>157773962.70508736</v>
      </c>
      <c r="C149" s="1">
        <f t="shared" ref="C149:C212" si="63">C148+R148</f>
        <v>157773962.70508736</v>
      </c>
      <c r="D149" s="5">
        <f t="shared" ref="D149:D212" si="64">D148+S148-S142</f>
        <v>5172437.2577458592</v>
      </c>
      <c r="E149" s="1">
        <f t="shared" ref="E149:E212" si="65">E148+U148</f>
        <v>5866926.2531423178</v>
      </c>
      <c r="F149" s="1">
        <f t="shared" ref="F149:F212" si="66">F148+X148</f>
        <v>129195.12550568007</v>
      </c>
      <c r="G149" s="5">
        <f t="shared" si="50"/>
        <v>2774995.6452453798</v>
      </c>
      <c r="H149" s="5">
        <f t="shared" si="58"/>
        <v>0</v>
      </c>
      <c r="I149" s="5">
        <f t="shared" si="59"/>
        <v>0.4919362194300374</v>
      </c>
      <c r="J149" s="5">
        <f t="shared" si="60"/>
        <v>0.4919362194300374</v>
      </c>
      <c r="K149" s="20">
        <f t="shared" si="61"/>
        <v>1.6127561139925157E-2</v>
      </c>
      <c r="L149" s="20">
        <f t="shared" si="51"/>
        <v>152952987.754673</v>
      </c>
      <c r="M149" s="20">
        <f t="shared" si="52"/>
        <v>152952987.754673</v>
      </c>
      <c r="N149" s="20">
        <f t="shared" si="53"/>
        <v>5014387.1585745923</v>
      </c>
      <c r="O149" s="5">
        <f t="shared" si="54"/>
        <v>586006.64552464022</v>
      </c>
      <c r="P149" s="5">
        <f t="shared" si="55"/>
        <v>586006.64552464022</v>
      </c>
      <c r="Q149" s="5">
        <f t="shared" si="56"/>
        <v>-586006.64552464022</v>
      </c>
      <c r="R149" s="5">
        <f t="shared" si="57"/>
        <v>-586006.64552464022</v>
      </c>
      <c r="S149" s="1">
        <f t="shared" ref="S149:S212" si="67">O149+P149-T149*K149</f>
        <v>1172013.2910492804</v>
      </c>
      <c r="T149">
        <f>IF(A149&lt;D$4,F$4,0)</f>
        <v>0</v>
      </c>
      <c r="U149" s="5">
        <f t="shared" ref="U149:U212" si="68">S142+T142</f>
        <v>612711.07893700083</v>
      </c>
      <c r="V149" s="5">
        <f>L$6*SUM(U142:U148)</f>
        <v>296273.54823912587</v>
      </c>
      <c r="W149" s="1">
        <f>H$5+((H$6-H$5)*(LOG(V149+J$5)-LOG(J$5))/(LOG(J$6)-LOG(J$5)))</f>
        <v>5.9279692260087016E-2</v>
      </c>
      <c r="X149" s="1">
        <f t="shared" ref="X149:X212" si="69">U142*W149</f>
        <v>18319.394536197273</v>
      </c>
      <c r="Y149" s="1">
        <f t="shared" ref="Y149:Y212" si="70">U142*(1-W149)</f>
        <v>290713.83147688227</v>
      </c>
    </row>
    <row r="150" spans="1:25" x14ac:dyDescent="0.2">
      <c r="A150">
        <v>141</v>
      </c>
      <c r="B150" s="1">
        <f t="shared" si="62"/>
        <v>157187956.05956271</v>
      </c>
      <c r="C150" s="1">
        <f t="shared" si="63"/>
        <v>157187956.05956271</v>
      </c>
      <c r="D150" s="5">
        <f t="shared" si="64"/>
        <v>5670395.3668461787</v>
      </c>
      <c r="E150" s="1">
        <f t="shared" si="65"/>
        <v>6479637.3320793184</v>
      </c>
      <c r="F150" s="1">
        <f t="shared" si="66"/>
        <v>147514.52004187735</v>
      </c>
      <c r="G150" s="5">
        <f t="shared" si="50"/>
        <v>3065709.4767222619</v>
      </c>
      <c r="H150" s="5">
        <f t="shared" si="58"/>
        <v>0</v>
      </c>
      <c r="I150" s="5">
        <f t="shared" si="59"/>
        <v>0.4911412891912606</v>
      </c>
      <c r="J150" s="5">
        <f t="shared" si="60"/>
        <v>0.4911412891912606</v>
      </c>
      <c r="K150" s="20">
        <f t="shared" si="61"/>
        <v>1.7717421617478669E-2</v>
      </c>
      <c r="L150" s="20">
        <f t="shared" si="51"/>
        <v>152374771.42548835</v>
      </c>
      <c r="M150" s="20">
        <f t="shared" si="52"/>
        <v>152374771.42548835</v>
      </c>
      <c r="N150" s="20">
        <f t="shared" si="53"/>
        <v>5496764.6349948877</v>
      </c>
      <c r="O150" s="5">
        <f t="shared" si="54"/>
        <v>639951.29495496175</v>
      </c>
      <c r="P150" s="5">
        <f t="shared" si="55"/>
        <v>639951.29495496175</v>
      </c>
      <c r="Q150" s="5">
        <f t="shared" si="56"/>
        <v>-639951.29495496175</v>
      </c>
      <c r="R150" s="5">
        <f t="shared" si="57"/>
        <v>-639951.29495496175</v>
      </c>
      <c r="S150" s="1">
        <f t="shared" si="67"/>
        <v>1279902.5899099235</v>
      </c>
      <c r="T150">
        <f>IF(A150&lt;D$4,F$4,0)</f>
        <v>0</v>
      </c>
      <c r="U150" s="5">
        <f t="shared" si="68"/>
        <v>674055.18194896053</v>
      </c>
      <c r="V150" s="5">
        <f>L$6*SUM(U143:U149)</f>
        <v>326641.333531518</v>
      </c>
      <c r="W150" s="1">
        <f>H$5+((H$6-H$5)*(LOG(V150+J$5)-LOG(J$5))/(LOG(J$6)-LOG(J$5)))</f>
        <v>6.0806949017547893E-2</v>
      </c>
      <c r="X150" s="1">
        <f t="shared" si="69"/>
        <v>20750.671360180095</v>
      </c>
      <c r="Y150" s="1">
        <f t="shared" si="70"/>
        <v>320504.26241707272</v>
      </c>
    </row>
    <row r="151" spans="1:25" x14ac:dyDescent="0.2">
      <c r="A151">
        <v>142</v>
      </c>
      <c r="B151" s="1">
        <f t="shared" si="62"/>
        <v>156548004.76460776</v>
      </c>
      <c r="C151" s="1">
        <f t="shared" si="63"/>
        <v>156548004.76460776</v>
      </c>
      <c r="D151" s="5">
        <f t="shared" si="64"/>
        <v>6209334.0711648995</v>
      </c>
      <c r="E151" s="1">
        <f t="shared" si="65"/>
        <v>7153692.5140282791</v>
      </c>
      <c r="F151" s="1">
        <f t="shared" si="66"/>
        <v>168265.19140205745</v>
      </c>
      <c r="G151" s="5">
        <f t="shared" si="50"/>
        <v>3386213.7391393348</v>
      </c>
      <c r="H151" s="5">
        <f t="shared" si="58"/>
        <v>0</v>
      </c>
      <c r="I151" s="5">
        <f t="shared" si="59"/>
        <v>0.49027680839733134</v>
      </c>
      <c r="J151" s="5">
        <f t="shared" si="60"/>
        <v>0.49027680839733134</v>
      </c>
      <c r="K151" s="20">
        <f t="shared" si="61"/>
        <v>1.9446383205337318E-2</v>
      </c>
      <c r="L151" s="20">
        <f t="shared" si="51"/>
        <v>151743292.0423139</v>
      </c>
      <c r="M151" s="20">
        <f t="shared" si="52"/>
        <v>151743292.0423139</v>
      </c>
      <c r="N151" s="20">
        <f t="shared" si="53"/>
        <v>6018759.515752594</v>
      </c>
      <c r="O151" s="5">
        <f t="shared" si="54"/>
        <v>697819.66911010211</v>
      </c>
      <c r="P151" s="5">
        <f t="shared" si="55"/>
        <v>697819.66911010211</v>
      </c>
      <c r="Q151" s="5">
        <f t="shared" si="56"/>
        <v>-697819.66911010211</v>
      </c>
      <c r="R151" s="5">
        <f t="shared" si="57"/>
        <v>-697819.66911010211</v>
      </c>
      <c r="S151" s="1">
        <f t="shared" si="67"/>
        <v>1395639.3382202042</v>
      </c>
      <c r="T151">
        <f>IF(A151&lt;D$4,F$4,0)</f>
        <v>0</v>
      </c>
      <c r="U151" s="5">
        <f t="shared" si="68"/>
        <v>740963.88559120253</v>
      </c>
      <c r="V151" s="5">
        <f>L$6*SUM(U144:U150)</f>
        <v>359921.35834868881</v>
      </c>
      <c r="W151" s="1">
        <f>H$5+((H$6-H$5)*(LOG(V151+J$5)-LOG(J$5))/(LOG(J$6)-LOG(J$5)))</f>
        <v>6.2329891601294346E-2</v>
      </c>
      <c r="X151" s="1">
        <f t="shared" si="69"/>
        <v>23478.951848067718</v>
      </c>
      <c r="Y151" s="1">
        <f t="shared" si="70"/>
        <v>353209.52369518438</v>
      </c>
    </row>
    <row r="152" spans="1:25" x14ac:dyDescent="0.2">
      <c r="A152">
        <v>143</v>
      </c>
      <c r="B152" s="1">
        <f t="shared" si="62"/>
        <v>155850185.09549767</v>
      </c>
      <c r="C152" s="1">
        <f t="shared" si="63"/>
        <v>155850185.09549767</v>
      </c>
      <c r="D152" s="5">
        <f t="shared" si="64"/>
        <v>6791156.7645849893</v>
      </c>
      <c r="E152" s="1">
        <f t="shared" si="65"/>
        <v>7894656.3996194815</v>
      </c>
      <c r="F152" s="1">
        <f t="shared" si="66"/>
        <v>191744.14325012517</v>
      </c>
      <c r="G152" s="5">
        <f t="shared" si="50"/>
        <v>3739423.2628345191</v>
      </c>
      <c r="H152" s="5">
        <f t="shared" si="58"/>
        <v>0</v>
      </c>
      <c r="I152" s="5">
        <f t="shared" si="59"/>
        <v>0.48933855975777313</v>
      </c>
      <c r="J152" s="5">
        <f t="shared" si="60"/>
        <v>0.48933855975777313</v>
      </c>
      <c r="K152" s="20">
        <f t="shared" si="61"/>
        <v>2.1322880484453653E-2</v>
      </c>
      <c r="L152" s="20">
        <f t="shared" si="51"/>
        <v>151054667.2098715</v>
      </c>
      <c r="M152" s="20">
        <f t="shared" si="52"/>
        <v>151054667.2098715</v>
      </c>
      <c r="N152" s="20">
        <f t="shared" si="53"/>
        <v>6582192.5358373439</v>
      </c>
      <c r="O152" s="5">
        <f t="shared" si="54"/>
        <v>759681.31342619972</v>
      </c>
      <c r="P152" s="5">
        <f t="shared" si="55"/>
        <v>759681.31342619972</v>
      </c>
      <c r="Q152" s="5">
        <f t="shared" si="56"/>
        <v>-759681.31342619972</v>
      </c>
      <c r="R152" s="5">
        <f t="shared" si="57"/>
        <v>-759681.31342619972</v>
      </c>
      <c r="S152" s="1">
        <f t="shared" si="67"/>
        <v>1519362.6268523994</v>
      </c>
      <c r="T152">
        <f>IF(A152&lt;D$4,F$4,0)</f>
        <v>0</v>
      </c>
      <c r="U152" s="5">
        <f t="shared" si="68"/>
        <v>813816.64480011421</v>
      </c>
      <c r="V152" s="5">
        <f>L$6*SUM(U145:U151)</f>
        <v>396348.89935348381</v>
      </c>
      <c r="W152" s="1">
        <f>H$5+((H$6-H$5)*(LOG(V152+J$5)-LOG(J$5))/(LOG(J$6)-LOG(J$5)))</f>
        <v>6.3847169437883489E-2</v>
      </c>
      <c r="X152" s="1">
        <f t="shared" si="69"/>
        <v>26536.230110142424</v>
      </c>
      <c r="Y152" s="1">
        <f t="shared" si="70"/>
        <v>389084.85918433842</v>
      </c>
    </row>
    <row r="153" spans="1:25" x14ac:dyDescent="0.2">
      <c r="A153">
        <v>144</v>
      </c>
      <c r="B153" s="1">
        <f t="shared" si="62"/>
        <v>155090503.78207147</v>
      </c>
      <c r="C153" s="1">
        <f t="shared" si="63"/>
        <v>155090503.78207147</v>
      </c>
      <c r="D153" s="5">
        <f t="shared" si="64"/>
        <v>7417528.5510007767</v>
      </c>
      <c r="E153" s="1">
        <f t="shared" si="65"/>
        <v>8708473.044419596</v>
      </c>
      <c r="F153" s="1">
        <f t="shared" si="66"/>
        <v>218280.37336026761</v>
      </c>
      <c r="G153" s="5">
        <f t="shared" si="50"/>
        <v>4128508.1220188574</v>
      </c>
      <c r="H153" s="5">
        <f t="shared" si="58"/>
        <v>0</v>
      </c>
      <c r="I153" s="5">
        <f t="shared" si="59"/>
        <v>0.48832247679455365</v>
      </c>
      <c r="J153" s="5">
        <f t="shared" si="60"/>
        <v>0.48832247679455365</v>
      </c>
      <c r="K153" s="20">
        <f t="shared" si="61"/>
        <v>2.3355046410892744E-2</v>
      </c>
      <c r="L153" s="20">
        <f t="shared" si="51"/>
        <v>150304943.50948486</v>
      </c>
      <c r="M153" s="20">
        <f t="shared" si="52"/>
        <v>150304943.50948486</v>
      </c>
      <c r="N153" s="20">
        <f t="shared" si="53"/>
        <v>7188649.0961740278</v>
      </c>
      <c r="O153" s="5">
        <f t="shared" si="54"/>
        <v>825557.37798742868</v>
      </c>
      <c r="P153" s="5">
        <f t="shared" si="55"/>
        <v>825557.37798742868</v>
      </c>
      <c r="Q153" s="5">
        <f t="shared" si="56"/>
        <v>-825557.37798742868</v>
      </c>
      <c r="R153" s="5">
        <f t="shared" si="57"/>
        <v>-825557.37798742868</v>
      </c>
      <c r="S153" s="1">
        <f t="shared" si="67"/>
        <v>1651114.7559748574</v>
      </c>
      <c r="T153">
        <f>IF(A153&lt;D$4,F$4,0)</f>
        <v>0</v>
      </c>
      <c r="U153" s="5">
        <f t="shared" si="68"/>
        <v>892990.84043661261</v>
      </c>
      <c r="V153" s="5">
        <f>L$6*SUM(U146:U152)</f>
        <v>436168.45490404713</v>
      </c>
      <c r="W153" s="1">
        <f>H$5+((H$6-H$5)*(LOG(V153+J$5)-LOG(J$5))/(LOG(J$6)-LOG(J$5)))</f>
        <v>6.5357383194904445E-2</v>
      </c>
      <c r="X153" s="1">
        <f t="shared" si="69"/>
        <v>29957.099533390156</v>
      </c>
      <c r="Y153" s="1">
        <f t="shared" si="70"/>
        <v>428401.2078066403</v>
      </c>
    </row>
    <row r="154" spans="1:25" x14ac:dyDescent="0.2">
      <c r="A154">
        <v>145</v>
      </c>
      <c r="B154" s="1">
        <f t="shared" si="62"/>
        <v>154264946.40408406</v>
      </c>
      <c r="C154" s="1">
        <f t="shared" si="63"/>
        <v>154264946.40408406</v>
      </c>
      <c r="D154" s="5">
        <f t="shared" si="64"/>
        <v>8089789.1032321686</v>
      </c>
      <c r="E154" s="1">
        <f t="shared" si="65"/>
        <v>9601463.8848562092</v>
      </c>
      <c r="F154" s="1">
        <f t="shared" si="66"/>
        <v>248237.47289365777</v>
      </c>
      <c r="G154" s="5">
        <f t="shared" si="50"/>
        <v>4556909.3298254982</v>
      </c>
      <c r="H154" s="5">
        <f t="shared" si="58"/>
        <v>0</v>
      </c>
      <c r="I154" s="5">
        <f t="shared" si="59"/>
        <v>0.48722475328382159</v>
      </c>
      <c r="J154" s="5">
        <f t="shared" si="60"/>
        <v>0.48722475328382159</v>
      </c>
      <c r="K154" s="20">
        <f t="shared" si="61"/>
        <v>2.5550493432356918E-2</v>
      </c>
      <c r="L154" s="20">
        <f t="shared" si="51"/>
        <v>149490143.8219026</v>
      </c>
      <c r="M154" s="20">
        <f t="shared" si="52"/>
        <v>149490143.8219026</v>
      </c>
      <c r="N154" s="20">
        <f t="shared" si="53"/>
        <v>7839394.2675950704</v>
      </c>
      <c r="O154" s="5">
        <f t="shared" si="54"/>
        <v>895409.67033877294</v>
      </c>
      <c r="P154" s="5">
        <f t="shared" si="55"/>
        <v>895409.67033877294</v>
      </c>
      <c r="Q154" s="5">
        <f t="shared" si="56"/>
        <v>-895409.67033877294</v>
      </c>
      <c r="R154" s="5">
        <f t="shared" si="57"/>
        <v>-895409.67033877294</v>
      </c>
      <c r="S154" s="1">
        <f t="shared" si="67"/>
        <v>1790819.3406775459</v>
      </c>
      <c r="T154">
        <f>IF(A154&lt;D$4,F$4,0)</f>
        <v>0</v>
      </c>
      <c r="U154" s="5">
        <f t="shared" si="68"/>
        <v>978854.20374346641</v>
      </c>
      <c r="V154" s="5">
        <f>L$6*SUM(U147:U153)</f>
        <v>479631.70821370534</v>
      </c>
      <c r="W154" s="1">
        <f>H$5+((H$6-H$5)*(LOG(V154+J$5)-LOG(J$5))/(LOG(J$6)-LOG(J$5)))</f>
        <v>6.685907496549208E-2</v>
      </c>
      <c r="X154" s="1">
        <f t="shared" si="69"/>
        <v>33778.766918148627</v>
      </c>
      <c r="Y154" s="1">
        <f t="shared" si="70"/>
        <v>471444.5993276877</v>
      </c>
    </row>
    <row r="155" spans="1:25" x14ac:dyDescent="0.2">
      <c r="A155">
        <v>146</v>
      </c>
      <c r="B155" s="1">
        <f t="shared" si="62"/>
        <v>153369536.73374528</v>
      </c>
      <c r="C155" s="1">
        <f t="shared" si="63"/>
        <v>153369536.73374528</v>
      </c>
      <c r="D155" s="5">
        <f t="shared" si="64"/>
        <v>8808852.9426842108</v>
      </c>
      <c r="E155" s="1">
        <f t="shared" si="65"/>
        <v>10580318.088599676</v>
      </c>
      <c r="F155" s="1">
        <f t="shared" si="66"/>
        <v>282016.23981180642</v>
      </c>
      <c r="G155" s="5">
        <f t="shared" si="50"/>
        <v>5028353.9291531863</v>
      </c>
      <c r="H155" s="5">
        <f t="shared" si="58"/>
        <v>0</v>
      </c>
      <c r="I155" s="5">
        <f t="shared" si="59"/>
        <v>0.48604197301674901</v>
      </c>
      <c r="J155" s="5">
        <f t="shared" si="60"/>
        <v>0.48604197301674901</v>
      </c>
      <c r="K155" s="20">
        <f t="shared" si="61"/>
        <v>2.7916053966501903E-2</v>
      </c>
      <c r="L155" s="20">
        <f t="shared" si="51"/>
        <v>148606325.39818114</v>
      </c>
      <c r="M155" s="20">
        <f t="shared" si="52"/>
        <v>148606325.39818114</v>
      </c>
      <c r="N155" s="20">
        <f t="shared" si="53"/>
        <v>8535275.6138124913</v>
      </c>
      <c r="O155" s="5">
        <f t="shared" si="54"/>
        <v>969128.93125716643</v>
      </c>
      <c r="P155" s="5">
        <f t="shared" si="55"/>
        <v>969128.93125716643</v>
      </c>
      <c r="Q155" s="5">
        <f t="shared" si="56"/>
        <v>-969128.93125716643</v>
      </c>
      <c r="R155" s="5">
        <f t="shared" si="57"/>
        <v>-969128.93125716643</v>
      </c>
      <c r="S155" s="1">
        <f t="shared" si="67"/>
        <v>1938257.8625143329</v>
      </c>
      <c r="T155">
        <f>IF(A155&lt;D$4,F$4,0)</f>
        <v>0</v>
      </c>
      <c r="U155" s="5">
        <f t="shared" si="68"/>
        <v>1071755.5012255027</v>
      </c>
      <c r="V155" s="5">
        <f>L$6*SUM(U148:U154)</f>
        <v>526994.79196346831</v>
      </c>
      <c r="W155" s="1">
        <f>H$5+((H$6-H$5)*(LOG(V155+J$5)-LOG(J$5))/(LOG(J$6)-LOG(J$5)))</f>
        <v>6.835071839666873E-2</v>
      </c>
      <c r="X155" s="1">
        <f t="shared" si="69"/>
        <v>38041.008181557088</v>
      </c>
      <c r="Y155" s="1">
        <f t="shared" si="70"/>
        <v>518515.07599576924</v>
      </c>
    </row>
    <row r="156" spans="1:25" x14ac:dyDescent="0.2">
      <c r="A156">
        <v>147</v>
      </c>
      <c r="B156" s="1">
        <f t="shared" si="62"/>
        <v>152400407.80248812</v>
      </c>
      <c r="C156" s="1">
        <f t="shared" si="63"/>
        <v>152400407.80248812</v>
      </c>
      <c r="D156" s="5">
        <f t="shared" si="64"/>
        <v>9575097.5141492616</v>
      </c>
      <c r="E156" s="1">
        <f t="shared" si="65"/>
        <v>11652073.589825179</v>
      </c>
      <c r="F156" s="1">
        <f t="shared" si="66"/>
        <v>320057.24799336353</v>
      </c>
      <c r="G156" s="5">
        <f t="shared" si="50"/>
        <v>5546869.0051489556</v>
      </c>
      <c r="H156" s="5">
        <f t="shared" si="58"/>
        <v>0</v>
      </c>
      <c r="I156" s="5">
        <f t="shared" si="59"/>
        <v>0.48477126090999062</v>
      </c>
      <c r="J156" s="5">
        <f t="shared" si="60"/>
        <v>0.48477126090999062</v>
      </c>
      <c r="K156" s="20">
        <f t="shared" si="61"/>
        <v>3.0457478180018836E-2</v>
      </c>
      <c r="L156" s="20">
        <f t="shared" si="51"/>
        <v>147649649.4455702</v>
      </c>
      <c r="M156" s="20">
        <f t="shared" si="52"/>
        <v>147649649.4455702</v>
      </c>
      <c r="N156" s="20">
        <f t="shared" si="53"/>
        <v>9276614.2279850766</v>
      </c>
      <c r="O156" s="5">
        <f t="shared" si="54"/>
        <v>1046522.6457852884</v>
      </c>
      <c r="P156" s="5">
        <f t="shared" si="55"/>
        <v>1046522.6457852884</v>
      </c>
      <c r="Q156" s="5">
        <f t="shared" si="56"/>
        <v>-1046522.6457852884</v>
      </c>
      <c r="R156" s="5">
        <f t="shared" si="57"/>
        <v>-1046522.6457852884</v>
      </c>
      <c r="S156" s="1">
        <f t="shared" si="67"/>
        <v>2093045.2915705768</v>
      </c>
      <c r="T156">
        <f>IF(A156&lt;D$4,F$4,0)</f>
        <v>0</v>
      </c>
      <c r="U156" s="5">
        <f t="shared" si="68"/>
        <v>1172013.2910492804</v>
      </c>
      <c r="V156" s="5">
        <f>L$6*SUM(U149:U155)</f>
        <v>578514.733668286</v>
      </c>
      <c r="W156" s="1">
        <f>H$5+((H$6-H$5)*(LOG(V156+J$5)-LOG(J$5))/(LOG(J$6)-LOG(J$5)))</f>
        <v>6.9830708836225941E-2</v>
      </c>
      <c r="X156" s="1">
        <f t="shared" si="69"/>
        <v>42786.048953979553</v>
      </c>
      <c r="Y156" s="1">
        <f t="shared" si="70"/>
        <v>569925.0299830212</v>
      </c>
    </row>
    <row r="157" spans="1:25" x14ac:dyDescent="0.2">
      <c r="A157">
        <v>148</v>
      </c>
      <c r="B157" s="1">
        <f t="shared" si="62"/>
        <v>151353885.15670282</v>
      </c>
      <c r="C157" s="1">
        <f t="shared" si="63"/>
        <v>151353885.15670282</v>
      </c>
      <c r="D157" s="5">
        <f t="shared" si="64"/>
        <v>10388240.215809913</v>
      </c>
      <c r="E157" s="1">
        <f t="shared" si="65"/>
        <v>12824086.880874461</v>
      </c>
      <c r="F157" s="1">
        <f t="shared" si="66"/>
        <v>362843.2969473431</v>
      </c>
      <c r="G157" s="5">
        <f t="shared" si="50"/>
        <v>6116794.0351319769</v>
      </c>
      <c r="H157" s="5">
        <f t="shared" si="58"/>
        <v>0</v>
      </c>
      <c r="I157" s="5">
        <f t="shared" si="59"/>
        <v>0.48341045579237651</v>
      </c>
      <c r="J157" s="5">
        <f t="shared" si="60"/>
        <v>0.48341045579237651</v>
      </c>
      <c r="K157" s="20">
        <f t="shared" si="61"/>
        <v>3.3179088415246888E-2</v>
      </c>
      <c r="L157" s="20">
        <f t="shared" si="51"/>
        <v>146616462.68993753</v>
      </c>
      <c r="M157" s="20">
        <f t="shared" si="52"/>
        <v>146616462.68993753</v>
      </c>
      <c r="N157" s="20">
        <f t="shared" si="53"/>
        <v>10063085.149340494</v>
      </c>
      <c r="O157" s="5">
        <f t="shared" si="54"/>
        <v>1127302.8333923784</v>
      </c>
      <c r="P157" s="5">
        <f t="shared" si="55"/>
        <v>1127302.8333923784</v>
      </c>
      <c r="Q157" s="5">
        <f t="shared" si="56"/>
        <v>-1127302.8333923784</v>
      </c>
      <c r="R157" s="5">
        <f t="shared" si="57"/>
        <v>-1127302.8333923784</v>
      </c>
      <c r="S157" s="1">
        <f t="shared" si="67"/>
        <v>2254605.6667847568</v>
      </c>
      <c r="T157">
        <f>IF(A157&lt;D$4,F$4,0)</f>
        <v>0</v>
      </c>
      <c r="U157" s="5">
        <f t="shared" si="68"/>
        <v>1279902.5899099235</v>
      </c>
      <c r="V157" s="5">
        <f>L$6*SUM(U150:U156)</f>
        <v>634444.95487951406</v>
      </c>
      <c r="W157" s="1">
        <f>H$5+((H$6-H$5)*(LOG(V157+J$5)-LOG(J$5))/(LOG(J$6)-LOG(J$5)))</f>
        <v>7.1297353590303217E-2</v>
      </c>
      <c r="X157" s="1">
        <f t="shared" si="69"/>
        <v>48058.350646791208</v>
      </c>
      <c r="Y157" s="1">
        <f t="shared" si="70"/>
        <v>625996.83130216936</v>
      </c>
    </row>
    <row r="158" spans="1:25" x14ac:dyDescent="0.2">
      <c r="A158">
        <v>149</v>
      </c>
      <c r="B158" s="1">
        <f t="shared" si="62"/>
        <v>150226582.32331043</v>
      </c>
      <c r="C158" s="1">
        <f t="shared" si="63"/>
        <v>150226582.32331043</v>
      </c>
      <c r="D158" s="5">
        <f t="shared" si="64"/>
        <v>11247206.544374466</v>
      </c>
      <c r="E158" s="1">
        <f t="shared" si="65"/>
        <v>14103989.470784385</v>
      </c>
      <c r="F158" s="1">
        <f t="shared" si="66"/>
        <v>410901.64759413432</v>
      </c>
      <c r="G158" s="5">
        <f t="shared" si="50"/>
        <v>6742790.8664341467</v>
      </c>
      <c r="H158" s="5">
        <f t="shared" si="58"/>
        <v>0</v>
      </c>
      <c r="I158" s="5">
        <f t="shared" si="59"/>
        <v>0.48195830421792679</v>
      </c>
      <c r="J158" s="5">
        <f t="shared" si="60"/>
        <v>0.48195830421792679</v>
      </c>
      <c r="K158" s="20">
        <f t="shared" si="61"/>
        <v>3.608339156414641E-2</v>
      </c>
      <c r="L158" s="20">
        <f t="shared" si="51"/>
        <v>145503390.94197476</v>
      </c>
      <c r="M158" s="20">
        <f t="shared" si="52"/>
        <v>145503390.94197476</v>
      </c>
      <c r="N158" s="20">
        <f t="shared" si="53"/>
        <v>10893589.30704583</v>
      </c>
      <c r="O158" s="5">
        <f t="shared" si="54"/>
        <v>1211074.4068646128</v>
      </c>
      <c r="P158" s="5">
        <f t="shared" si="55"/>
        <v>1211074.4068646128</v>
      </c>
      <c r="Q158" s="5">
        <f t="shared" si="56"/>
        <v>-1211074.4068646128</v>
      </c>
      <c r="R158" s="5">
        <f t="shared" si="57"/>
        <v>-1211074.4068646128</v>
      </c>
      <c r="S158" s="1">
        <f t="shared" si="67"/>
        <v>2422148.8137292257</v>
      </c>
      <c r="T158">
        <f>IF(A158&lt;D$4,F$4,0)</f>
        <v>0</v>
      </c>
      <c r="U158" s="5">
        <f t="shared" si="68"/>
        <v>1395639.3382202042</v>
      </c>
      <c r="V158" s="5">
        <f>L$6*SUM(U151:U157)</f>
        <v>695029.69567561022</v>
      </c>
      <c r="W158" s="1">
        <f>H$5+((H$6-H$5)*(LOG(V158+J$5)-LOG(J$5))/(LOG(J$6)-LOG(J$5)))</f>
        <v>7.274886240534488E-2</v>
      </c>
      <c r="X158" s="1">
        <f t="shared" si="69"/>
        <v>53904.279760204096</v>
      </c>
      <c r="Y158" s="1">
        <f t="shared" si="70"/>
        <v>687059.60583099851</v>
      </c>
    </row>
    <row r="159" spans="1:25" x14ac:dyDescent="0.2">
      <c r="A159">
        <v>150</v>
      </c>
      <c r="B159" s="1">
        <f t="shared" si="62"/>
        <v>149015507.91644582</v>
      </c>
      <c r="C159" s="1">
        <f t="shared" si="63"/>
        <v>149015507.91644582</v>
      </c>
      <c r="D159" s="5">
        <f t="shared" si="64"/>
        <v>12149992.731251294</v>
      </c>
      <c r="E159" s="1">
        <f t="shared" si="65"/>
        <v>15499628.80900459</v>
      </c>
      <c r="F159" s="1">
        <f t="shared" si="66"/>
        <v>464805.9273543384</v>
      </c>
      <c r="G159" s="5">
        <f t="shared" si="50"/>
        <v>7429850.4722651448</v>
      </c>
      <c r="H159" s="5">
        <f t="shared" si="58"/>
        <v>0</v>
      </c>
      <c r="I159" s="5">
        <f t="shared" si="59"/>
        <v>0.48041467337491944</v>
      </c>
      <c r="J159" s="5">
        <f t="shared" si="60"/>
        <v>0.48041467337491944</v>
      </c>
      <c r="K159" s="20">
        <f t="shared" si="61"/>
        <v>3.91706532501611E-2</v>
      </c>
      <c r="L159" s="20">
        <f t="shared" si="51"/>
        <v>144307444.11737162</v>
      </c>
      <c r="M159" s="20">
        <f t="shared" si="52"/>
        <v>144307444.11737162</v>
      </c>
      <c r="N159" s="20">
        <f t="shared" si="53"/>
        <v>11766120.329399714</v>
      </c>
      <c r="O159" s="5">
        <f t="shared" si="54"/>
        <v>1297324.8410094127</v>
      </c>
      <c r="P159" s="5">
        <f t="shared" si="55"/>
        <v>1297324.8410094127</v>
      </c>
      <c r="Q159" s="5">
        <f t="shared" si="56"/>
        <v>-1297324.8410094127</v>
      </c>
      <c r="R159" s="5">
        <f t="shared" si="57"/>
        <v>-1297324.8410094127</v>
      </c>
      <c r="S159" s="1">
        <f t="shared" si="67"/>
        <v>2594649.6820188253</v>
      </c>
      <c r="T159">
        <f>IF(A159&lt;D$4,F$4,0)</f>
        <v>0</v>
      </c>
      <c r="U159" s="5">
        <f t="shared" si="68"/>
        <v>1519362.6268523994</v>
      </c>
      <c r="V159" s="5">
        <f>L$6*SUM(U152:U158)</f>
        <v>760497.2409385104</v>
      </c>
      <c r="W159" s="1">
        <f>H$5+((H$6-H$5)*(LOG(V159+J$5)-LOG(J$5))/(LOG(J$6)-LOG(J$5)))</f>
        <v>7.4183338313598135E-2</v>
      </c>
      <c r="X159" s="1">
        <f t="shared" si="69"/>
        <v>60371.635486444196</v>
      </c>
      <c r="Y159" s="1">
        <f t="shared" si="70"/>
        <v>753445.00931366999</v>
      </c>
    </row>
    <row r="160" spans="1:25" x14ac:dyDescent="0.2">
      <c r="A160">
        <v>151</v>
      </c>
      <c r="B160" s="1">
        <f t="shared" si="62"/>
        <v>147718183.07543641</v>
      </c>
      <c r="C160" s="1">
        <f t="shared" si="63"/>
        <v>147718183.07543641</v>
      </c>
      <c r="D160" s="5">
        <f t="shared" si="64"/>
        <v>13093527.657295262</v>
      </c>
      <c r="E160" s="1">
        <f t="shared" si="65"/>
        <v>17018991.435856991</v>
      </c>
      <c r="F160" s="1">
        <f t="shared" si="66"/>
        <v>525177.56284078257</v>
      </c>
      <c r="G160" s="5">
        <f t="shared" si="50"/>
        <v>8183295.4815788148</v>
      </c>
      <c r="H160" s="5">
        <f t="shared" si="58"/>
        <v>0</v>
      </c>
      <c r="I160" s="5">
        <f t="shared" si="59"/>
        <v>0.47878077956128889</v>
      </c>
      <c r="J160" s="5">
        <f t="shared" si="60"/>
        <v>0.47878077956128889</v>
      </c>
      <c r="K160" s="20">
        <f t="shared" si="61"/>
        <v>4.2438440877422101E-2</v>
      </c>
      <c r="L160" s="20">
        <f t="shared" si="51"/>
        <v>143026131.43573579</v>
      </c>
      <c r="M160" s="20">
        <f t="shared" si="52"/>
        <v>143026131.43573579</v>
      </c>
      <c r="N160" s="20">
        <f t="shared" si="53"/>
        <v>12677630.936696526</v>
      </c>
      <c r="O160" s="5">
        <f t="shared" si="54"/>
        <v>1385416.0365569282</v>
      </c>
      <c r="P160" s="5">
        <f t="shared" si="55"/>
        <v>1385416.0365569282</v>
      </c>
      <c r="Q160" s="5">
        <f t="shared" si="56"/>
        <v>-1385416.0365569282</v>
      </c>
      <c r="R160" s="5">
        <f t="shared" si="57"/>
        <v>-1385416.0365569282</v>
      </c>
      <c r="S160" s="1">
        <f t="shared" si="67"/>
        <v>2770832.0731138564</v>
      </c>
      <c r="T160">
        <f>IF(A160&lt;D$4,F$4,0)</f>
        <v>0</v>
      </c>
      <c r="U160" s="5">
        <f t="shared" si="68"/>
        <v>1651114.7559748574</v>
      </c>
      <c r="V160" s="5">
        <f>L$6*SUM(U153:U159)</f>
        <v>831051.83914373897</v>
      </c>
      <c r="W160" s="1">
        <f>H$5+((H$6-H$5)*(LOG(V160+J$5)-LOG(J$5))/(LOG(J$6)-LOG(J$5)))</f>
        <v>7.5598769010483777E-2</v>
      </c>
      <c r="X160" s="1">
        <f t="shared" si="69"/>
        <v>67509.008274645254</v>
      </c>
      <c r="Y160" s="1">
        <f t="shared" si="70"/>
        <v>825481.83216196729</v>
      </c>
    </row>
    <row r="161" spans="1:25" x14ac:dyDescent="0.2">
      <c r="A161">
        <v>152</v>
      </c>
      <c r="B161" s="1">
        <f t="shared" si="62"/>
        <v>146332767.03887948</v>
      </c>
      <c r="C161" s="1">
        <f t="shared" si="63"/>
        <v>146332767.03887948</v>
      </c>
      <c r="D161" s="5">
        <f t="shared" si="64"/>
        <v>14073540.389731573</v>
      </c>
      <c r="E161" s="1">
        <f t="shared" si="65"/>
        <v>18670106.19183185</v>
      </c>
      <c r="F161" s="1">
        <f t="shared" si="66"/>
        <v>592686.57111542788</v>
      </c>
      <c r="G161" s="5">
        <f t="shared" si="50"/>
        <v>9008777.3137407824</v>
      </c>
      <c r="H161" s="5">
        <f t="shared" si="58"/>
        <v>0</v>
      </c>
      <c r="I161" s="5">
        <f t="shared" si="59"/>
        <v>0.47705942678779395</v>
      </c>
      <c r="J161" s="5">
        <f t="shared" si="60"/>
        <v>0.47705942678779395</v>
      </c>
      <c r="K161" s="20">
        <f t="shared" si="61"/>
        <v>4.5881146424412073E-2</v>
      </c>
      <c r="L161" s="20">
        <f t="shared" si="51"/>
        <v>141657584.65635911</v>
      </c>
      <c r="M161" s="20">
        <f t="shared" si="52"/>
        <v>141657584.65635911</v>
      </c>
      <c r="N161" s="20">
        <f t="shared" si="53"/>
        <v>13623905.154772334</v>
      </c>
      <c r="O161" s="5">
        <f t="shared" si="54"/>
        <v>1474579.3840253432</v>
      </c>
      <c r="P161" s="5">
        <f t="shared" si="55"/>
        <v>1474579.3840253432</v>
      </c>
      <c r="Q161" s="5">
        <f t="shared" si="56"/>
        <v>-1474579.3840253432</v>
      </c>
      <c r="R161" s="5">
        <f t="shared" si="57"/>
        <v>-1474579.3840253432</v>
      </c>
      <c r="S161" s="1">
        <f t="shared" si="67"/>
        <v>2949158.7680506865</v>
      </c>
      <c r="T161">
        <f>IF(A161&lt;D$4,F$4,0)</f>
        <v>0</v>
      </c>
      <c r="U161" s="5">
        <f t="shared" si="68"/>
        <v>1790819.3406775459</v>
      </c>
      <c r="V161" s="5">
        <f>L$6*SUM(U154:U160)</f>
        <v>906864.2306975635</v>
      </c>
      <c r="W161" s="1">
        <f>H$5+((H$6-H$5)*(LOG(V161+J$5)-LOG(J$5))/(LOG(J$6)-LOG(J$5)))</f>
        <v>7.6993018964518697E-2</v>
      </c>
      <c r="X161" s="1">
        <f t="shared" si="69"/>
        <v>75364.940272319553</v>
      </c>
      <c r="Y161" s="1">
        <f t="shared" si="70"/>
        <v>903489.26347114681</v>
      </c>
    </row>
    <row r="162" spans="1:25" x14ac:dyDescent="0.2">
      <c r="A162">
        <v>153</v>
      </c>
      <c r="B162" s="1">
        <f t="shared" si="62"/>
        <v>144858187.65485415</v>
      </c>
      <c r="C162" s="1">
        <f t="shared" si="63"/>
        <v>144858187.65485415</v>
      </c>
      <c r="D162" s="5">
        <f t="shared" si="64"/>
        <v>15084441.295267928</v>
      </c>
      <c r="E162" s="1">
        <f t="shared" si="65"/>
        <v>20460925.532509394</v>
      </c>
      <c r="F162" s="1">
        <f t="shared" si="66"/>
        <v>668051.51138774748</v>
      </c>
      <c r="G162" s="5">
        <f t="shared" si="50"/>
        <v>9912266.5772119295</v>
      </c>
      <c r="H162" s="5">
        <f t="shared" si="58"/>
        <v>0</v>
      </c>
      <c r="I162" s="5">
        <f t="shared" si="59"/>
        <v>0.4752552478971579</v>
      </c>
      <c r="J162" s="5">
        <f t="shared" si="60"/>
        <v>0.4752552478971579</v>
      </c>
      <c r="K162" s="20">
        <f t="shared" si="61"/>
        <v>4.9489504205684126E-2</v>
      </c>
      <c r="L162" s="20">
        <f t="shared" si="51"/>
        <v>140200686.22546199</v>
      </c>
      <c r="M162" s="20">
        <f t="shared" si="52"/>
        <v>140200686.22546199</v>
      </c>
      <c r="N162" s="20">
        <f t="shared" si="53"/>
        <v>14599444.154052224</v>
      </c>
      <c r="O162" s="5">
        <f t="shared" si="54"/>
        <v>1563915.1046060752</v>
      </c>
      <c r="P162" s="5">
        <f t="shared" si="55"/>
        <v>1563915.1046060752</v>
      </c>
      <c r="Q162" s="5">
        <f t="shared" si="56"/>
        <v>-1563915.1046060752</v>
      </c>
      <c r="R162" s="5">
        <f t="shared" si="57"/>
        <v>-1563915.1046060752</v>
      </c>
      <c r="S162" s="1">
        <f t="shared" si="67"/>
        <v>3127830.2092121504</v>
      </c>
      <c r="T162">
        <f>IF(A162&lt;D$4,F$4,0)</f>
        <v>0</v>
      </c>
      <c r="U162" s="5">
        <f t="shared" si="68"/>
        <v>1938257.8625143329</v>
      </c>
      <c r="V162" s="5">
        <f>L$6*SUM(U155:U161)</f>
        <v>988060.74439097149</v>
      </c>
      <c r="W162" s="1">
        <f>H$5+((H$6-H$5)*(LOG(V162+J$5)-LOG(J$5))/(LOG(J$6)-LOG(J$5)))</f>
        <v>7.8363822495201824E-2</v>
      </c>
      <c r="X162" s="1">
        <f t="shared" si="69"/>
        <v>83986.857856291361</v>
      </c>
      <c r="Y162" s="1">
        <f t="shared" si="70"/>
        <v>987768.64336921135</v>
      </c>
    </row>
    <row r="163" spans="1:25" x14ac:dyDescent="0.2">
      <c r="A163">
        <v>154</v>
      </c>
      <c r="B163" s="1">
        <f t="shared" si="62"/>
        <v>143294272.55024809</v>
      </c>
      <c r="C163" s="1">
        <f t="shared" si="63"/>
        <v>143294272.55024809</v>
      </c>
      <c r="D163" s="5">
        <f t="shared" si="64"/>
        <v>16119226.212909501</v>
      </c>
      <c r="E163" s="1">
        <f t="shared" si="65"/>
        <v>22399183.395023726</v>
      </c>
      <c r="F163" s="1">
        <f t="shared" si="66"/>
        <v>752038.36924403883</v>
      </c>
      <c r="G163" s="5">
        <f t="shared" si="50"/>
        <v>10900035.22058114</v>
      </c>
      <c r="H163" s="5">
        <f t="shared" si="58"/>
        <v>0</v>
      </c>
      <c r="I163" s="5">
        <f t="shared" si="59"/>
        <v>0.47337493823998883</v>
      </c>
      <c r="J163" s="5">
        <f t="shared" si="60"/>
        <v>0.47337493823998883</v>
      </c>
      <c r="K163" s="20">
        <f t="shared" si="61"/>
        <v>5.3250123520022251E-2</v>
      </c>
      <c r="L163" s="20">
        <f t="shared" si="51"/>
        <v>138655198.15549621</v>
      </c>
      <c r="M163" s="20">
        <f t="shared" si="52"/>
        <v>138655198.15549621</v>
      </c>
      <c r="N163" s="20">
        <f t="shared" si="53"/>
        <v>15597375.002413282</v>
      </c>
      <c r="O163" s="5">
        <f t="shared" si="54"/>
        <v>1652396.9450375892</v>
      </c>
      <c r="P163" s="5">
        <f t="shared" si="55"/>
        <v>1652396.9450375892</v>
      </c>
      <c r="Q163" s="5">
        <f t="shared" si="56"/>
        <v>-1652396.9450375892</v>
      </c>
      <c r="R163" s="5">
        <f t="shared" si="57"/>
        <v>-1652396.9450375892</v>
      </c>
      <c r="S163" s="1">
        <f t="shared" si="67"/>
        <v>3304793.8900751784</v>
      </c>
      <c r="T163">
        <f>IF(A163&lt;D$4,F$4,0)</f>
        <v>0</v>
      </c>
      <c r="U163" s="5">
        <f t="shared" si="68"/>
        <v>2093045.2915705768</v>
      </c>
      <c r="V163" s="5">
        <f>L$6*SUM(U156:U162)</f>
        <v>1074710.9805198542</v>
      </c>
      <c r="W163" s="1">
        <f>H$5+((H$6-H$5)*(LOG(V163+J$5)-LOG(J$5))/(LOG(J$6)-LOG(J$5)))</f>
        <v>7.9708778090221186E-2</v>
      </c>
      <c r="X163" s="1">
        <f t="shared" si="69"/>
        <v>93419.747335036911</v>
      </c>
      <c r="Y163" s="1">
        <f t="shared" si="70"/>
        <v>1078593.5437142437</v>
      </c>
    </row>
    <row r="164" spans="1:25" x14ac:dyDescent="0.2">
      <c r="A164">
        <v>155</v>
      </c>
      <c r="B164" s="1">
        <f t="shared" si="62"/>
        <v>141641875.60521048</v>
      </c>
      <c r="C164" s="1">
        <f t="shared" si="63"/>
        <v>141641875.60521048</v>
      </c>
      <c r="D164" s="5">
        <f t="shared" si="64"/>
        <v>17169414.436199922</v>
      </c>
      <c r="E164" s="1">
        <f t="shared" si="65"/>
        <v>24492228.686594304</v>
      </c>
      <c r="F164" s="1">
        <f t="shared" si="66"/>
        <v>845458.11657907569</v>
      </c>
      <c r="G164" s="5">
        <f t="shared" si="50"/>
        <v>11978628.764295384</v>
      </c>
      <c r="H164" s="5">
        <f t="shared" si="58"/>
        <v>0</v>
      </c>
      <c r="I164" s="5">
        <f t="shared" si="59"/>
        <v>0.47142746957042586</v>
      </c>
      <c r="J164" s="5">
        <f t="shared" si="60"/>
        <v>0.47142746957042586</v>
      </c>
      <c r="K164" s="20">
        <f t="shared" si="61"/>
        <v>5.7145060859148326E-2</v>
      </c>
      <c r="L164" s="20">
        <f t="shared" si="51"/>
        <v>137021886.4034203</v>
      </c>
      <c r="M164" s="20">
        <f t="shared" si="52"/>
        <v>137021886.4034203</v>
      </c>
      <c r="N164" s="20">
        <f t="shared" si="53"/>
        <v>16609392.839780269</v>
      </c>
      <c r="O164" s="5">
        <f t="shared" si="54"/>
        <v>1738883.2051666828</v>
      </c>
      <c r="P164" s="5">
        <f t="shared" si="55"/>
        <v>1738883.2051666828</v>
      </c>
      <c r="Q164" s="5">
        <f t="shared" si="56"/>
        <v>-1738883.2051666828</v>
      </c>
      <c r="R164" s="5">
        <f t="shared" si="57"/>
        <v>-1738883.2051666828</v>
      </c>
      <c r="S164" s="1">
        <f t="shared" si="67"/>
        <v>3477766.4103333657</v>
      </c>
      <c r="T164">
        <f>IF(A164&lt;D$4,F$4,0)</f>
        <v>0</v>
      </c>
      <c r="U164" s="5">
        <f t="shared" si="68"/>
        <v>2254605.6667847568</v>
      </c>
      <c r="V164" s="5">
        <f>L$6*SUM(U157:U163)</f>
        <v>1166814.1805719843</v>
      </c>
      <c r="W164" s="1">
        <f>H$5+((H$6-H$5)*(LOG(V164+J$5)-LOG(J$5))/(LOG(J$6)-LOG(J$5)))</f>
        <v>8.1025344268896779E-2</v>
      </c>
      <c r="X164" s="1">
        <f t="shared" si="69"/>
        <v>103704.54797810416</v>
      </c>
      <c r="Y164" s="1">
        <f t="shared" si="70"/>
        <v>1176198.0419318194</v>
      </c>
    </row>
    <row r="165" spans="1:25" x14ac:dyDescent="0.2">
      <c r="A165">
        <v>156</v>
      </c>
      <c r="B165" s="1">
        <f t="shared" si="62"/>
        <v>139902992.40004379</v>
      </c>
      <c r="C165" s="1">
        <f t="shared" si="63"/>
        <v>139902992.40004379</v>
      </c>
      <c r="D165" s="5">
        <f t="shared" si="64"/>
        <v>18225032.032804061</v>
      </c>
      <c r="E165" s="1">
        <f t="shared" si="65"/>
        <v>26746834.35337906</v>
      </c>
      <c r="F165" s="1">
        <f t="shared" si="66"/>
        <v>949162.6645571799</v>
      </c>
      <c r="G165" s="5">
        <f t="shared" si="50"/>
        <v>13154826.806227203</v>
      </c>
      <c r="H165" s="5">
        <f t="shared" si="58"/>
        <v>0</v>
      </c>
      <c r="I165" s="5">
        <f t="shared" si="59"/>
        <v>0.46942426961717376</v>
      </c>
      <c r="J165" s="5">
        <f t="shared" si="60"/>
        <v>0.46942426961717376</v>
      </c>
      <c r="K165" s="20">
        <f t="shared" si="61"/>
        <v>6.1151460765652393E-2</v>
      </c>
      <c r="L165" s="20">
        <f t="shared" si="51"/>
        <v>135302634.55779549</v>
      </c>
      <c r="M165" s="20">
        <f t="shared" si="52"/>
        <v>135302634.55779549</v>
      </c>
      <c r="N165" s="20">
        <f t="shared" si="53"/>
        <v>17625747.717300668</v>
      </c>
      <c r="O165" s="5">
        <f t="shared" si="54"/>
        <v>1822134.858039296</v>
      </c>
      <c r="P165" s="5">
        <f t="shared" si="55"/>
        <v>1822134.858039296</v>
      </c>
      <c r="Q165" s="5">
        <f t="shared" si="56"/>
        <v>-1822134.858039296</v>
      </c>
      <c r="R165" s="5">
        <f t="shared" si="57"/>
        <v>-1822134.858039296</v>
      </c>
      <c r="S165" s="1">
        <f t="shared" si="67"/>
        <v>3644269.716078592</v>
      </c>
      <c r="T165">
        <f>IF(A165&lt;D$4,F$4,0)</f>
        <v>0</v>
      </c>
      <c r="U165" s="5">
        <f t="shared" si="68"/>
        <v>2422148.8137292257</v>
      </c>
      <c r="V165" s="5">
        <f>L$6*SUM(U158:U164)</f>
        <v>1264284.4882594675</v>
      </c>
      <c r="W165" s="1">
        <f>H$5+((H$6-H$5)*(LOG(V165+J$5)-LOG(J$5))/(LOG(J$6)-LOG(J$5)))</f>
        <v>8.2310837331823442E-2</v>
      </c>
      <c r="X165" s="1">
        <f t="shared" si="69"/>
        <v>114876.24254213696</v>
      </c>
      <c r="Y165" s="1">
        <f t="shared" si="70"/>
        <v>1280763.0956780673</v>
      </c>
    </row>
    <row r="166" spans="1:25" x14ac:dyDescent="0.2">
      <c r="A166">
        <v>157</v>
      </c>
      <c r="B166" s="1">
        <f t="shared" si="62"/>
        <v>138080857.5420045</v>
      </c>
      <c r="C166" s="1">
        <f t="shared" si="63"/>
        <v>138080857.5420045</v>
      </c>
      <c r="D166" s="5">
        <f t="shared" si="64"/>
        <v>19274652.066863827</v>
      </c>
      <c r="E166" s="1">
        <f t="shared" si="65"/>
        <v>29168983.167108286</v>
      </c>
      <c r="F166" s="1">
        <f t="shared" si="66"/>
        <v>1064038.9070993168</v>
      </c>
      <c r="G166" s="5">
        <f t="shared" ref="G166:G229" si="71">G165+Y165-Y76*L$5</f>
        <v>14435589.90190527</v>
      </c>
      <c r="H166" s="5">
        <f t="shared" si="58"/>
        <v>0</v>
      </c>
      <c r="I166" s="5">
        <f t="shared" si="59"/>
        <v>0.46737935100416955</v>
      </c>
      <c r="J166" s="5">
        <f t="shared" si="60"/>
        <v>0.46737935100416955</v>
      </c>
      <c r="K166" s="20">
        <f t="shared" si="61"/>
        <v>6.5241297991660882E-2</v>
      </c>
      <c r="L166" s="20">
        <f t="shared" ref="L166:L229" si="72">B166-F$6*I166*(F$5-H166)</f>
        <v>133500539.90216364</v>
      </c>
      <c r="M166" s="20">
        <f t="shared" ref="M166:M229" si="73">C166-F$6*J166*(F$5-H166)</f>
        <v>133500539.90216364</v>
      </c>
      <c r="N166" s="20">
        <f t="shared" ref="N166:N229" si="74">D166-(F$6*K166*(F$5-H166))+((1-F$6)*H166)</f>
        <v>18635287.346545551</v>
      </c>
      <c r="O166" s="5">
        <f t="shared" ref="O166:O229" si="75">P$5*L166*N166</f>
        <v>1900841.169006563</v>
      </c>
      <c r="P166" s="5">
        <f t="shared" ref="P166:P229" si="76">P$6*M166*N166</f>
        <v>1900841.169006563</v>
      </c>
      <c r="Q166" s="5">
        <f t="shared" ref="Q166:Q229" si="77">-O166-T166*I166+0.5*Y76*L$5</f>
        <v>-1900841.169006563</v>
      </c>
      <c r="R166" s="5">
        <f t="shared" ref="R166:R229" si="78">-P166-T166*J166+0.5*Y76*L$5</f>
        <v>-1900841.169006563</v>
      </c>
      <c r="S166" s="1">
        <f t="shared" si="67"/>
        <v>3801682.338013126</v>
      </c>
      <c r="T166">
        <f>IF(A166&lt;D$4,F$4,0)</f>
        <v>0</v>
      </c>
      <c r="U166" s="5">
        <f t="shared" si="68"/>
        <v>2594649.6820188253</v>
      </c>
      <c r="V166" s="5">
        <f>L$6*SUM(U159:U165)</f>
        <v>1366935.4358103697</v>
      </c>
      <c r="W166" s="1">
        <f>H$5+((H$6-H$5)*(LOG(V166+J$5)-LOG(J$5))/(LOG(J$6)-LOG(J$5)))</f>
        <v>8.3562431364579845E-2</v>
      </c>
      <c r="X166" s="1">
        <f t="shared" si="69"/>
        <v>126961.63522426136</v>
      </c>
      <c r="Y166" s="1">
        <f t="shared" si="70"/>
        <v>1392400.9916281381</v>
      </c>
    </row>
    <row r="167" spans="1:25" x14ac:dyDescent="0.2">
      <c r="A167">
        <v>158</v>
      </c>
      <c r="B167" s="1">
        <f t="shared" si="62"/>
        <v>136180016.37299794</v>
      </c>
      <c r="C167" s="1">
        <f t="shared" si="63"/>
        <v>136180016.37299794</v>
      </c>
      <c r="D167" s="5">
        <f t="shared" si="64"/>
        <v>20305502.3317631</v>
      </c>
      <c r="E167" s="1">
        <f t="shared" si="65"/>
        <v>31763632.84912711</v>
      </c>
      <c r="F167" s="1">
        <f t="shared" si="66"/>
        <v>1191000.5423235781</v>
      </c>
      <c r="G167" s="5">
        <f t="shared" si="71"/>
        <v>15827990.893533409</v>
      </c>
      <c r="H167" s="5">
        <f t="shared" ref="H167:H230" si="79">SUM(T160:T166)</f>
        <v>0</v>
      </c>
      <c r="I167" s="5">
        <f t="shared" ref="I167:I230" si="80">B167/(B167+C167+D167)</f>
        <v>0.46530937213640805</v>
      </c>
      <c r="J167" s="5">
        <f t="shared" ref="J167:J230" si="81">C167/(B167+C167+D167)</f>
        <v>0.46530937213640805</v>
      </c>
      <c r="K167" s="20">
        <f t="shared" ref="K167:K230" si="82">D167/(B167+C167+D167)</f>
        <v>6.9381255727183885E-2</v>
      </c>
      <c r="L167" s="20">
        <f t="shared" si="72"/>
        <v>131619984.52606115</v>
      </c>
      <c r="M167" s="20">
        <f t="shared" si="73"/>
        <v>131619984.52606115</v>
      </c>
      <c r="N167" s="20">
        <f t="shared" si="74"/>
        <v>19625566.025636699</v>
      </c>
      <c r="O167" s="5">
        <f t="shared" si="75"/>
        <v>1973652.7327395275</v>
      </c>
      <c r="P167" s="5">
        <f t="shared" si="76"/>
        <v>1973652.7327395275</v>
      </c>
      <c r="Q167" s="5">
        <f t="shared" si="77"/>
        <v>-1973652.7327395275</v>
      </c>
      <c r="R167" s="5">
        <f t="shared" si="78"/>
        <v>-1973652.7327395275</v>
      </c>
      <c r="S167" s="1">
        <f t="shared" si="67"/>
        <v>3947305.465479055</v>
      </c>
      <c r="T167">
        <f>IF(A167&lt;D$4,F$4,0)</f>
        <v>0</v>
      </c>
      <c r="U167" s="5">
        <f t="shared" si="68"/>
        <v>2770832.0731138564</v>
      </c>
      <c r="V167" s="5">
        <f>L$6*SUM(U160:U166)</f>
        <v>1474464.1413270123</v>
      </c>
      <c r="W167" s="1">
        <f>H$5+((H$6-H$5)*(LOG(V167+J$5)-LOG(J$5))/(LOG(J$6)-LOG(J$5)))</f>
        <v>8.4777160882938074E-2</v>
      </c>
      <c r="X167" s="1">
        <f t="shared" si="69"/>
        <v>139976.82130347352</v>
      </c>
      <c r="Y167" s="1">
        <f t="shared" si="70"/>
        <v>1511137.9346713838</v>
      </c>
    </row>
    <row r="168" spans="1:25" x14ac:dyDescent="0.2">
      <c r="A168">
        <v>159</v>
      </c>
      <c r="B168" s="1">
        <f t="shared" si="62"/>
        <v>134206363.64025842</v>
      </c>
      <c r="C168" s="1">
        <f t="shared" si="63"/>
        <v>134206363.64025842</v>
      </c>
      <c r="D168" s="5">
        <f t="shared" si="64"/>
        <v>21303649.029191468</v>
      </c>
      <c r="E168" s="1">
        <f t="shared" si="65"/>
        <v>34534464.922240965</v>
      </c>
      <c r="F168" s="1">
        <f t="shared" si="66"/>
        <v>1330977.3636270517</v>
      </c>
      <c r="G168" s="5">
        <f t="shared" si="71"/>
        <v>17339128.828204792</v>
      </c>
      <c r="H168" s="5">
        <f t="shared" si="79"/>
        <v>0</v>
      </c>
      <c r="I168" s="5">
        <f t="shared" si="80"/>
        <v>0.46323361264463397</v>
      </c>
      <c r="J168" s="5">
        <f t="shared" si="81"/>
        <v>0.46323361264463397</v>
      </c>
      <c r="K168" s="20">
        <f t="shared" si="82"/>
        <v>7.3532774710732121E-2</v>
      </c>
      <c r="L168" s="20">
        <f t="shared" si="72"/>
        <v>129666674.236341</v>
      </c>
      <c r="M168" s="20">
        <f t="shared" si="73"/>
        <v>129666674.236341</v>
      </c>
      <c r="N168" s="20">
        <f t="shared" si="74"/>
        <v>20583027.837026294</v>
      </c>
      <c r="O168" s="5">
        <f t="shared" si="75"/>
        <v>2039221.2449123068</v>
      </c>
      <c r="P168" s="5">
        <f t="shared" si="76"/>
        <v>2039221.2449123068</v>
      </c>
      <c r="Q168" s="5">
        <f t="shared" si="77"/>
        <v>-2039221.2449123068</v>
      </c>
      <c r="R168" s="5">
        <f t="shared" si="78"/>
        <v>-2039221.2449123068</v>
      </c>
      <c r="S168" s="1">
        <f t="shared" si="67"/>
        <v>4078442.4898246136</v>
      </c>
      <c r="T168">
        <f>IF(A168&lt;D$4,F$4,0)</f>
        <v>0</v>
      </c>
      <c r="U168" s="5">
        <f t="shared" si="68"/>
        <v>2949158.7680506865</v>
      </c>
      <c r="V168" s="5">
        <f>L$6*SUM(U161:U167)</f>
        <v>1586435.8730409122</v>
      </c>
      <c r="W168" s="1">
        <f>H$5+((H$6-H$5)*(LOG(V168+J$5)-LOG(J$5))/(LOG(J$6)-LOG(J$5)))</f>
        <v>8.595192651459975E-2</v>
      </c>
      <c r="X168" s="1">
        <f t="shared" si="69"/>
        <v>153924.3723708404</v>
      </c>
      <c r="Y168" s="1">
        <f t="shared" si="70"/>
        <v>1636894.9683067056</v>
      </c>
    </row>
    <row r="169" spans="1:25" x14ac:dyDescent="0.2">
      <c r="A169">
        <v>160</v>
      </c>
      <c r="B169" s="1">
        <f t="shared" si="62"/>
        <v>132167142.39534611</v>
      </c>
      <c r="C169" s="1">
        <f t="shared" si="63"/>
        <v>132167142.39534611</v>
      </c>
      <c r="D169" s="5">
        <f t="shared" si="64"/>
        <v>22254261.309803929</v>
      </c>
      <c r="E169" s="1">
        <f t="shared" si="65"/>
        <v>37483623.690291651</v>
      </c>
      <c r="F169" s="1">
        <f t="shared" si="66"/>
        <v>1484901.735997892</v>
      </c>
      <c r="G169" s="5">
        <f t="shared" si="71"/>
        <v>18976023.796511497</v>
      </c>
      <c r="H169" s="5">
        <f t="shared" si="79"/>
        <v>0</v>
      </c>
      <c r="I169" s="5">
        <f t="shared" si="80"/>
        <v>0.46117384729325478</v>
      </c>
      <c r="J169" s="5">
        <f t="shared" si="81"/>
        <v>0.46117384729325478</v>
      </c>
      <c r="K169" s="20">
        <f t="shared" si="82"/>
        <v>7.7652305413490511E-2</v>
      </c>
      <c r="L169" s="20">
        <f t="shared" si="72"/>
        <v>127647638.69187221</v>
      </c>
      <c r="M169" s="20">
        <f t="shared" si="73"/>
        <v>127647638.69187221</v>
      </c>
      <c r="N169" s="20">
        <f t="shared" si="74"/>
        <v>21493268.716751721</v>
      </c>
      <c r="O169" s="5">
        <f t="shared" si="75"/>
        <v>2096244.6511791286</v>
      </c>
      <c r="P169" s="5">
        <f t="shared" si="76"/>
        <v>2096244.6511791286</v>
      </c>
      <c r="Q169" s="5">
        <f t="shared" si="77"/>
        <v>-2096244.6511791286</v>
      </c>
      <c r="R169" s="5">
        <f t="shared" si="78"/>
        <v>-2096244.6511791286</v>
      </c>
      <c r="S169" s="1">
        <f t="shared" si="67"/>
        <v>4192489.3023582571</v>
      </c>
      <c r="T169">
        <f>IF(A169&lt;D$4,F$4,0)</f>
        <v>0</v>
      </c>
      <c r="U169" s="5">
        <f t="shared" si="68"/>
        <v>3127830.2092121504</v>
      </c>
      <c r="V169" s="5">
        <f>L$6*SUM(U162:U168)</f>
        <v>1702269.8157782261</v>
      </c>
      <c r="W169" s="1">
        <f>H$5+((H$6-H$5)*(LOG(V169+J$5)-LOG(J$5))/(LOG(J$6)-LOG(J$5)))</f>
        <v>8.7083504104129322E-2</v>
      </c>
      <c r="X169" s="1">
        <f t="shared" si="69"/>
        <v>168790.28652512783</v>
      </c>
      <c r="Y169" s="1">
        <f t="shared" si="70"/>
        <v>1769467.5759892049</v>
      </c>
    </row>
    <row r="170" spans="1:25" x14ac:dyDescent="0.2">
      <c r="A170">
        <v>161</v>
      </c>
      <c r="B170" s="1">
        <f t="shared" si="62"/>
        <v>130070897.74416697</v>
      </c>
      <c r="C170" s="1">
        <f t="shared" si="63"/>
        <v>130070897.74416697</v>
      </c>
      <c r="D170" s="5">
        <f t="shared" si="64"/>
        <v>23141956.722087011</v>
      </c>
      <c r="E170" s="1">
        <f t="shared" si="65"/>
        <v>40611453.899503797</v>
      </c>
      <c r="F170" s="1">
        <f t="shared" si="66"/>
        <v>1653692.0225230199</v>
      </c>
      <c r="G170" s="5">
        <f t="shared" si="71"/>
        <v>20745491.372500703</v>
      </c>
      <c r="H170" s="5">
        <f t="shared" si="79"/>
        <v>0</v>
      </c>
      <c r="I170" s="5">
        <f t="shared" si="80"/>
        <v>0.45915410513043231</v>
      </c>
      <c r="J170" s="5">
        <f t="shared" si="81"/>
        <v>0.45915410513043231</v>
      </c>
      <c r="K170" s="20">
        <f t="shared" si="82"/>
        <v>8.1691789739135282E-2</v>
      </c>
      <c r="L170" s="20">
        <f t="shared" si="72"/>
        <v>125571187.51388873</v>
      </c>
      <c r="M170" s="20">
        <f t="shared" si="73"/>
        <v>125571187.51388873</v>
      </c>
      <c r="N170" s="20">
        <f t="shared" si="74"/>
        <v>22341377.182643484</v>
      </c>
      <c r="O170" s="5">
        <f t="shared" si="75"/>
        <v>2143515.635330257</v>
      </c>
      <c r="P170" s="5">
        <f t="shared" si="76"/>
        <v>2143515.635330257</v>
      </c>
      <c r="Q170" s="5">
        <f t="shared" si="77"/>
        <v>-2143515.635330257</v>
      </c>
      <c r="R170" s="5">
        <f t="shared" si="78"/>
        <v>-2143515.635330257</v>
      </c>
      <c r="S170" s="1">
        <f t="shared" si="67"/>
        <v>4287031.270660514</v>
      </c>
      <c r="T170">
        <f>IF(A170&lt;D$4,F$4,0)</f>
        <v>0</v>
      </c>
      <c r="U170" s="5">
        <f t="shared" si="68"/>
        <v>3304793.8900751784</v>
      </c>
      <c r="V170" s="5">
        <f>L$6*SUM(U163:U169)</f>
        <v>1821227.0504480079</v>
      </c>
      <c r="W170" s="1">
        <f>H$5+((H$6-H$5)*(LOG(V170+J$5)-LOG(J$5))/(LOG(J$6)-LOG(J$5)))</f>
        <v>8.816855759940162E-2</v>
      </c>
      <c r="X170" s="1">
        <f t="shared" si="69"/>
        <v>184540.78434799676</v>
      </c>
      <c r="Y170" s="1">
        <f t="shared" si="70"/>
        <v>1908504.5072225803</v>
      </c>
    </row>
    <row r="171" spans="1:25" x14ac:dyDescent="0.2">
      <c r="A171">
        <v>162</v>
      </c>
      <c r="B171" s="1">
        <f t="shared" si="62"/>
        <v>127927382.10883671</v>
      </c>
      <c r="C171" s="1">
        <f t="shared" si="63"/>
        <v>127927382.10883671</v>
      </c>
      <c r="D171" s="5">
        <f t="shared" si="64"/>
        <v>23951221.582414158</v>
      </c>
      <c r="E171" s="1">
        <f t="shared" si="65"/>
        <v>43916247.789578974</v>
      </c>
      <c r="F171" s="1">
        <f t="shared" si="66"/>
        <v>1838232.8068710167</v>
      </c>
      <c r="G171" s="5">
        <f t="shared" si="71"/>
        <v>22653995.879723284</v>
      </c>
      <c r="H171" s="5">
        <f t="shared" si="79"/>
        <v>0</v>
      </c>
      <c r="I171" s="5">
        <f t="shared" si="80"/>
        <v>0.4572003052151884</v>
      </c>
      <c r="J171" s="5">
        <f t="shared" si="81"/>
        <v>0.4572003052151884</v>
      </c>
      <c r="K171" s="20">
        <f t="shared" si="82"/>
        <v>8.5599389569623222E-2</v>
      </c>
      <c r="L171" s="20">
        <f t="shared" si="72"/>
        <v>123446819.11772786</v>
      </c>
      <c r="M171" s="20">
        <f t="shared" si="73"/>
        <v>123446819.11772786</v>
      </c>
      <c r="N171" s="20">
        <f t="shared" si="74"/>
        <v>23112347.56463185</v>
      </c>
      <c r="O171" s="5">
        <f t="shared" si="75"/>
        <v>2179970.8047044361</v>
      </c>
      <c r="P171" s="5">
        <f t="shared" si="76"/>
        <v>2179970.8047044361</v>
      </c>
      <c r="Q171" s="5">
        <f t="shared" si="77"/>
        <v>-2179970.8047044361</v>
      </c>
      <c r="R171" s="5">
        <f t="shared" si="78"/>
        <v>-2179970.8047044361</v>
      </c>
      <c r="S171" s="1">
        <f t="shared" si="67"/>
        <v>4359941.6094088722</v>
      </c>
      <c r="T171">
        <f>IF(A171&lt;D$4,F$4,0)</f>
        <v>0</v>
      </c>
      <c r="U171" s="5">
        <f t="shared" si="68"/>
        <v>3477766.4103333657</v>
      </c>
      <c r="V171" s="5">
        <f>L$6*SUM(U164:U170)</f>
        <v>1942401.9102984678</v>
      </c>
      <c r="W171" s="1">
        <f>H$5+((H$6-H$5)*(LOG(V171+J$5)-LOG(J$5))/(LOG(J$6)-LOG(J$5)))</f>
        <v>8.9203656025737738E-2</v>
      </c>
      <c r="X171" s="1">
        <f t="shared" si="69"/>
        <v>201119.06837354653</v>
      </c>
      <c r="Y171" s="1">
        <f t="shared" si="70"/>
        <v>2053486.5984112103</v>
      </c>
    </row>
    <row r="172" spans="1:25" x14ac:dyDescent="0.2">
      <c r="A172">
        <v>163</v>
      </c>
      <c r="B172" s="1">
        <f t="shared" si="62"/>
        <v>125747411.30413227</v>
      </c>
      <c r="C172" s="1">
        <f t="shared" si="63"/>
        <v>125747411.30413227</v>
      </c>
      <c r="D172" s="5">
        <f t="shared" si="64"/>
        <v>24666893.475744437</v>
      </c>
      <c r="E172" s="1">
        <f t="shared" si="65"/>
        <v>47394014.199912339</v>
      </c>
      <c r="F172" s="1">
        <f t="shared" si="66"/>
        <v>2039351.8752445632</v>
      </c>
      <c r="G172" s="5">
        <f t="shared" si="71"/>
        <v>24707482.478134494</v>
      </c>
      <c r="H172" s="5">
        <f t="shared" si="79"/>
        <v>0</v>
      </c>
      <c r="I172" s="5">
        <f t="shared" si="80"/>
        <v>0.45533976645003044</v>
      </c>
      <c r="J172" s="5">
        <f t="shared" si="81"/>
        <v>0.45533976645003044</v>
      </c>
      <c r="K172" s="20">
        <f t="shared" si="82"/>
        <v>8.9320467099939058E-2</v>
      </c>
      <c r="L172" s="20">
        <f t="shared" si="72"/>
        <v>121285081.59292197</v>
      </c>
      <c r="M172" s="20">
        <f t="shared" si="73"/>
        <v>121285081.59292197</v>
      </c>
      <c r="N172" s="20">
        <f t="shared" si="74"/>
        <v>23791552.898165036</v>
      </c>
      <c r="O172" s="5">
        <f t="shared" si="75"/>
        <v>2204737.4957795427</v>
      </c>
      <c r="P172" s="5">
        <f t="shared" si="76"/>
        <v>2204737.4957795427</v>
      </c>
      <c r="Q172" s="5">
        <f t="shared" si="77"/>
        <v>-2204737.4957795427</v>
      </c>
      <c r="R172" s="5">
        <f t="shared" si="78"/>
        <v>-2204737.4957795427</v>
      </c>
      <c r="S172" s="1">
        <f t="shared" si="67"/>
        <v>4409474.9915590854</v>
      </c>
      <c r="T172">
        <f>IF(A172&lt;D$4,F$4,0)</f>
        <v>0</v>
      </c>
      <c r="U172" s="5">
        <f t="shared" si="68"/>
        <v>3644269.716078592</v>
      </c>
      <c r="V172" s="5">
        <f>L$6*SUM(U165:U171)</f>
        <v>2064717.9846533288</v>
      </c>
      <c r="W172" s="1">
        <f>H$5+((H$6-H$5)*(LOG(V172+J$5)-LOG(J$5))/(LOG(J$6)-LOG(J$5)))</f>
        <v>9.0185294774887709E-2</v>
      </c>
      <c r="X172" s="1">
        <f t="shared" si="69"/>
        <v>218442.2047548148</v>
      </c>
      <c r="Y172" s="1">
        <f t="shared" si="70"/>
        <v>2203706.6089744112</v>
      </c>
    </row>
    <row r="173" spans="1:25" x14ac:dyDescent="0.2">
      <c r="A173">
        <v>164</v>
      </c>
      <c r="B173" s="1">
        <f t="shared" si="62"/>
        <v>123542673.80835272</v>
      </c>
      <c r="C173" s="1">
        <f t="shared" si="63"/>
        <v>123542673.80835272</v>
      </c>
      <c r="D173" s="5">
        <f t="shared" si="64"/>
        <v>25274686.129290394</v>
      </c>
      <c r="E173" s="1">
        <f t="shared" si="65"/>
        <v>51038283.915990934</v>
      </c>
      <c r="F173" s="1">
        <f t="shared" si="66"/>
        <v>2257794.079999378</v>
      </c>
      <c r="G173" s="5">
        <f t="shared" si="71"/>
        <v>26911189.087108906</v>
      </c>
      <c r="H173" s="5">
        <f t="shared" si="79"/>
        <v>0</v>
      </c>
      <c r="I173" s="5">
        <f t="shared" si="80"/>
        <v>0.45360059664102248</v>
      </c>
      <c r="J173" s="5">
        <f t="shared" si="81"/>
        <v>0.45360059664102248</v>
      </c>
      <c r="K173" s="20">
        <f t="shared" si="82"/>
        <v>9.2798806717955096E-2</v>
      </c>
      <c r="L173" s="20">
        <f t="shared" si="72"/>
        <v>119097387.9612707</v>
      </c>
      <c r="M173" s="20">
        <f t="shared" si="73"/>
        <v>119097387.9612707</v>
      </c>
      <c r="N173" s="20">
        <f t="shared" si="74"/>
        <v>24365257.823454436</v>
      </c>
      <c r="O173" s="5">
        <f t="shared" si="75"/>
        <v>2217174.9417606504</v>
      </c>
      <c r="P173" s="5">
        <f t="shared" si="76"/>
        <v>2217174.9417606504</v>
      </c>
      <c r="Q173" s="5">
        <f t="shared" si="77"/>
        <v>-2217174.9417606504</v>
      </c>
      <c r="R173" s="5">
        <f t="shared" si="78"/>
        <v>-2217174.9417606504</v>
      </c>
      <c r="S173" s="1">
        <f t="shared" si="67"/>
        <v>4434349.8835213007</v>
      </c>
      <c r="T173">
        <f>IF(A173&lt;D$4,F$4,0)</f>
        <v>0</v>
      </c>
      <c r="U173" s="5">
        <f t="shared" si="68"/>
        <v>3801682.338013126</v>
      </c>
      <c r="V173" s="5">
        <f>L$6*SUM(U166:U172)</f>
        <v>2186930.0748882657</v>
      </c>
      <c r="W173" s="1">
        <f>H$5+((H$6-H$5)*(LOG(V173+J$5)-LOG(J$5))/(LOG(J$6)-LOG(J$5)))</f>
        <v>9.1109921328270463E-2</v>
      </c>
      <c r="X173" s="1">
        <f t="shared" si="69"/>
        <v>236398.32840315715</v>
      </c>
      <c r="Y173" s="1">
        <f t="shared" si="70"/>
        <v>2358251.3536156681</v>
      </c>
    </row>
    <row r="174" spans="1:25" x14ac:dyDescent="0.2">
      <c r="A174">
        <v>165</v>
      </c>
      <c r="B174" s="1">
        <f t="shared" si="62"/>
        <v>121325498.86659208</v>
      </c>
      <c r="C174" s="1">
        <f t="shared" si="63"/>
        <v>121325498.86659208</v>
      </c>
      <c r="D174" s="5">
        <f t="shared" si="64"/>
        <v>25761730.547332641</v>
      </c>
      <c r="E174" s="1">
        <f t="shared" si="65"/>
        <v>54839966.254004061</v>
      </c>
      <c r="F174" s="1">
        <f t="shared" si="66"/>
        <v>2494192.4084025351</v>
      </c>
      <c r="G174" s="5">
        <f t="shared" si="71"/>
        <v>29269440.440724574</v>
      </c>
      <c r="H174" s="5">
        <f t="shared" si="79"/>
        <v>0</v>
      </c>
      <c r="I174" s="5">
        <f t="shared" si="80"/>
        <v>0.45201097445645499</v>
      </c>
      <c r="J174" s="5">
        <f t="shared" si="81"/>
        <v>0.45201097445645499</v>
      </c>
      <c r="K174" s="20">
        <f t="shared" si="82"/>
        <v>9.5978051087089969E-2</v>
      </c>
      <c r="L174" s="20">
        <f t="shared" si="72"/>
        <v>116895791.31691882</v>
      </c>
      <c r="M174" s="20">
        <f t="shared" si="73"/>
        <v>116895791.31691882</v>
      </c>
      <c r="N174" s="20">
        <f t="shared" si="74"/>
        <v>24821145.646679159</v>
      </c>
      <c r="O174" s="5">
        <f t="shared" si="75"/>
        <v>2216906.67921841</v>
      </c>
      <c r="P174" s="5">
        <f t="shared" si="76"/>
        <v>2216906.67921841</v>
      </c>
      <c r="Q174" s="5">
        <f t="shared" si="77"/>
        <v>-2216906.67921841</v>
      </c>
      <c r="R174" s="5">
        <f t="shared" si="78"/>
        <v>-2216906.67921841</v>
      </c>
      <c r="S174" s="1">
        <f t="shared" si="67"/>
        <v>4433813.3584368201</v>
      </c>
      <c r="T174">
        <f>IF(A174&lt;D$4,F$4,0)</f>
        <v>0</v>
      </c>
      <c r="U174" s="5">
        <f t="shared" si="68"/>
        <v>3947305.465479055</v>
      </c>
      <c r="V174" s="5">
        <f>L$6*SUM(U167:U173)</f>
        <v>2307633.3404876958</v>
      </c>
      <c r="W174" s="1">
        <f>H$5+((H$6-H$5)*(LOG(V174+J$5)-LOG(J$5))/(LOG(J$6)-LOG(J$5)))</f>
        <v>9.1973965397326329E-2</v>
      </c>
      <c r="X174" s="1">
        <f t="shared" si="69"/>
        <v>254844.41321437582</v>
      </c>
      <c r="Y174" s="1">
        <f t="shared" si="70"/>
        <v>2515987.6598994806</v>
      </c>
    </row>
    <row r="175" spans="1:25" x14ac:dyDescent="0.2">
      <c r="A175">
        <v>166</v>
      </c>
      <c r="B175" s="1">
        <f t="shared" si="62"/>
        <v>119108592.18737367</v>
      </c>
      <c r="C175" s="1">
        <f t="shared" si="63"/>
        <v>119108592.18737367</v>
      </c>
      <c r="D175" s="5">
        <f t="shared" si="64"/>
        <v>26117101.415944844</v>
      </c>
      <c r="E175" s="1">
        <f t="shared" si="65"/>
        <v>58787271.719483115</v>
      </c>
      <c r="F175" s="1">
        <f t="shared" si="66"/>
        <v>2749036.8216169109</v>
      </c>
      <c r="G175" s="5">
        <f t="shared" si="71"/>
        <v>31785428.100624055</v>
      </c>
      <c r="H175" s="5">
        <f t="shared" si="79"/>
        <v>0</v>
      </c>
      <c r="I175" s="5">
        <f t="shared" si="80"/>
        <v>0.45059834682848304</v>
      </c>
      <c r="J175" s="5">
        <f t="shared" si="81"/>
        <v>0.45059834682848304</v>
      </c>
      <c r="K175" s="20">
        <f t="shared" si="82"/>
        <v>9.8803306343033942E-2</v>
      </c>
      <c r="L175" s="20">
        <f t="shared" si="72"/>
        <v>114692728.38845453</v>
      </c>
      <c r="M175" s="20">
        <f t="shared" si="73"/>
        <v>114692728.38845453</v>
      </c>
      <c r="N175" s="20">
        <f t="shared" si="74"/>
        <v>25148829.013783112</v>
      </c>
      <c r="O175" s="5">
        <f t="shared" si="75"/>
        <v>2203841.5459699808</v>
      </c>
      <c r="P175" s="5">
        <f t="shared" si="76"/>
        <v>2203841.5459699808</v>
      </c>
      <c r="Q175" s="5">
        <f t="shared" si="77"/>
        <v>-2203841.5459699808</v>
      </c>
      <c r="R175" s="5">
        <f t="shared" si="78"/>
        <v>-2203841.5459699808</v>
      </c>
      <c r="S175" s="1">
        <f t="shared" si="67"/>
        <v>4407683.0919399615</v>
      </c>
      <c r="T175">
        <f>IF(A175&lt;D$4,F$4,0)</f>
        <v>0</v>
      </c>
      <c r="U175" s="5">
        <f t="shared" si="68"/>
        <v>4078442.4898246136</v>
      </c>
      <c r="V175" s="5">
        <f>L$6*SUM(U168:U174)</f>
        <v>2425280.6797242155</v>
      </c>
      <c r="W175" s="1">
        <f>H$5+((H$6-H$5)*(LOG(V175+J$5)-LOG(J$5))/(LOG(J$6)-LOG(J$5)))</f>
        <v>9.2773873300699597E-2</v>
      </c>
      <c r="X175" s="1">
        <f t="shared" si="69"/>
        <v>273604.88189078169</v>
      </c>
      <c r="Y175" s="1">
        <f t="shared" si="70"/>
        <v>2675553.8861599048</v>
      </c>
    </row>
    <row r="176" spans="1:25" x14ac:dyDescent="0.2">
      <c r="A176">
        <v>167</v>
      </c>
      <c r="B176" s="1">
        <f t="shared" si="62"/>
        <v>116904750.64140369</v>
      </c>
      <c r="C176" s="1">
        <f t="shared" si="63"/>
        <v>116904750.64140369</v>
      </c>
      <c r="D176" s="5">
        <f t="shared" si="64"/>
        <v>26332295.205526549</v>
      </c>
      <c r="E176" s="1">
        <f t="shared" si="65"/>
        <v>62865714.20930773</v>
      </c>
      <c r="F176" s="1">
        <f t="shared" si="66"/>
        <v>3022641.7035076926</v>
      </c>
      <c r="G176" s="5">
        <f t="shared" si="71"/>
        <v>34460981.986783959</v>
      </c>
      <c r="H176" s="5">
        <f t="shared" si="79"/>
        <v>0</v>
      </c>
      <c r="I176" s="5">
        <f t="shared" si="80"/>
        <v>0.44938857276879873</v>
      </c>
      <c r="J176" s="5">
        <f t="shared" si="81"/>
        <v>0.44938857276879873</v>
      </c>
      <c r="K176" s="20">
        <f t="shared" si="82"/>
        <v>0.10122285446240248</v>
      </c>
      <c r="L176" s="20">
        <f t="shared" si="72"/>
        <v>112500742.62826946</v>
      </c>
      <c r="M176" s="20">
        <f t="shared" si="73"/>
        <v>112500742.62826946</v>
      </c>
      <c r="N176" s="20">
        <f t="shared" si="74"/>
        <v>25340311.231795006</v>
      </c>
      <c r="O176" s="5">
        <f t="shared" si="75"/>
        <v>2178181.4119868702</v>
      </c>
      <c r="P176" s="5">
        <f t="shared" si="76"/>
        <v>2178181.4119868702</v>
      </c>
      <c r="Q176" s="5">
        <f t="shared" si="77"/>
        <v>-2178181.4119868702</v>
      </c>
      <c r="R176" s="5">
        <f t="shared" si="78"/>
        <v>-2178181.4119868702</v>
      </c>
      <c r="S176" s="1">
        <f t="shared" si="67"/>
        <v>4356362.8239737405</v>
      </c>
      <c r="T176">
        <f>IF(A176&lt;D$4,F$4,0)</f>
        <v>0</v>
      </c>
      <c r="U176" s="5">
        <f t="shared" si="68"/>
        <v>4192489.3023582571</v>
      </c>
      <c r="V176" s="5">
        <f>L$6*SUM(U169:U175)</f>
        <v>2538209.0519016082</v>
      </c>
      <c r="W176" s="1">
        <f>H$5+((H$6-H$5)*(LOG(V176+J$5)-LOG(J$5))/(LOG(J$6)-LOG(J$5)))</f>
        <v>9.350614621315001E-2</v>
      </c>
      <c r="X176" s="1">
        <f t="shared" si="69"/>
        <v>292471.3488724989</v>
      </c>
      <c r="Y176" s="1">
        <f t="shared" si="70"/>
        <v>2835358.8603396513</v>
      </c>
    </row>
    <row r="177" spans="1:25" x14ac:dyDescent="0.2">
      <c r="A177">
        <v>168</v>
      </c>
      <c r="B177" s="1">
        <f t="shared" si="62"/>
        <v>114726569.22941682</v>
      </c>
      <c r="C177" s="1">
        <f t="shared" si="63"/>
        <v>114726569.22941682</v>
      </c>
      <c r="D177" s="5">
        <f t="shared" si="64"/>
        <v>26401626.758839779</v>
      </c>
      <c r="E177" s="1">
        <f t="shared" si="65"/>
        <v>67058203.511665985</v>
      </c>
      <c r="F177" s="1">
        <f t="shared" si="66"/>
        <v>3315113.0523801916</v>
      </c>
      <c r="G177" s="5">
        <f t="shared" si="71"/>
        <v>37296340.847123608</v>
      </c>
      <c r="H177" s="5">
        <f t="shared" si="79"/>
        <v>0</v>
      </c>
      <c r="I177" s="5">
        <f t="shared" si="80"/>
        <v>0.44840505171678535</v>
      </c>
      <c r="J177" s="5">
        <f t="shared" si="81"/>
        <v>0.44840505171678535</v>
      </c>
      <c r="K177" s="20">
        <f t="shared" si="82"/>
        <v>0.10318989656642932</v>
      </c>
      <c r="L177" s="20">
        <f t="shared" si="72"/>
        <v>110332199.72259232</v>
      </c>
      <c r="M177" s="20">
        <f t="shared" si="73"/>
        <v>110332199.72259232</v>
      </c>
      <c r="N177" s="20">
        <f t="shared" si="74"/>
        <v>25390365.772488773</v>
      </c>
      <c r="O177" s="5">
        <f t="shared" si="75"/>
        <v>2140414.8131417357</v>
      </c>
      <c r="P177" s="5">
        <f t="shared" si="76"/>
        <v>2140414.8131417357</v>
      </c>
      <c r="Q177" s="5">
        <f t="shared" si="77"/>
        <v>-2140414.8131417357</v>
      </c>
      <c r="R177" s="5">
        <f t="shared" si="78"/>
        <v>-2140414.8131417357</v>
      </c>
      <c r="S177" s="1">
        <f t="shared" si="67"/>
        <v>4280829.6262834715</v>
      </c>
      <c r="T177">
        <f>IF(A177&lt;D$4,F$4,0)</f>
        <v>0</v>
      </c>
      <c r="U177" s="5">
        <f t="shared" si="68"/>
        <v>4287031.270660514</v>
      </c>
      <c r="V177" s="5">
        <f>L$6*SUM(U170:U176)</f>
        <v>2644674.9612162192</v>
      </c>
      <c r="W177" s="1">
        <f>H$5+((H$6-H$5)*(LOG(V177+J$5)-LOG(J$5))/(LOG(J$6)-LOG(J$5)))</f>
        <v>9.4167381722351395E-2</v>
      </c>
      <c r="X177" s="1">
        <f t="shared" si="69"/>
        <v>311203.78776040394</v>
      </c>
      <c r="Y177" s="1">
        <f t="shared" si="70"/>
        <v>2993590.1023147744</v>
      </c>
    </row>
    <row r="178" spans="1:25" x14ac:dyDescent="0.2">
      <c r="A178">
        <v>169</v>
      </c>
      <c r="B178" s="1">
        <f t="shared" si="62"/>
        <v>112586154.41627508</v>
      </c>
      <c r="C178" s="1">
        <f t="shared" si="63"/>
        <v>112586154.41627508</v>
      </c>
      <c r="D178" s="5">
        <f t="shared" si="64"/>
        <v>26322514.775714375</v>
      </c>
      <c r="E178" s="1">
        <f t="shared" si="65"/>
        <v>71345234.782326505</v>
      </c>
      <c r="F178" s="1">
        <f t="shared" si="66"/>
        <v>3626316.8401405956</v>
      </c>
      <c r="G178" s="5">
        <f t="shared" si="71"/>
        <v>40289930.949438386</v>
      </c>
      <c r="H178" s="5">
        <f t="shared" si="79"/>
        <v>0</v>
      </c>
      <c r="I178" s="5">
        <f t="shared" si="80"/>
        <v>0.44766787960472088</v>
      </c>
      <c r="J178" s="5">
        <f t="shared" si="81"/>
        <v>0.44766787960472088</v>
      </c>
      <c r="K178" s="20">
        <f t="shared" si="82"/>
        <v>0.10466424079055826</v>
      </c>
      <c r="L178" s="20">
        <f t="shared" si="72"/>
        <v>108199009.19614881</v>
      </c>
      <c r="M178" s="20">
        <f t="shared" si="73"/>
        <v>108199009.19614881</v>
      </c>
      <c r="N178" s="20">
        <f t="shared" si="74"/>
        <v>25296805.215966903</v>
      </c>
      <c r="O178" s="5">
        <f t="shared" si="75"/>
        <v>2091296.8063841597</v>
      </c>
      <c r="P178" s="5">
        <f t="shared" si="76"/>
        <v>2091296.8063841597</v>
      </c>
      <c r="Q178" s="5">
        <f t="shared" si="77"/>
        <v>-2091296.8063841597</v>
      </c>
      <c r="R178" s="5">
        <f t="shared" si="78"/>
        <v>-2091296.8063841597</v>
      </c>
      <c r="S178" s="1">
        <f t="shared" si="67"/>
        <v>4182593.6127683194</v>
      </c>
      <c r="T178">
        <f>IF(A178&lt;D$4,F$4,0)</f>
        <v>0</v>
      </c>
      <c r="U178" s="5">
        <f t="shared" si="68"/>
        <v>4359941.6094088722</v>
      </c>
      <c r="V178" s="5">
        <f>L$6*SUM(U171:U177)</f>
        <v>2742898.6992747523</v>
      </c>
      <c r="W178" s="1">
        <f>H$5+((H$6-H$5)*(LOG(V178+J$5)-LOG(J$5))/(LOG(J$6)-LOG(J$5)))</f>
        <v>9.4754317927509241E-2</v>
      </c>
      <c r="X178" s="1">
        <f t="shared" si="69"/>
        <v>329533.3841223403</v>
      </c>
      <c r="Y178" s="1">
        <f t="shared" si="70"/>
        <v>3148233.0262110257</v>
      </c>
    </row>
    <row r="179" spans="1:25" x14ac:dyDescent="0.2">
      <c r="A179">
        <v>170</v>
      </c>
      <c r="B179" s="1">
        <f t="shared" si="62"/>
        <v>110494857.60989092</v>
      </c>
      <c r="C179" s="1">
        <f t="shared" si="63"/>
        <v>110494857.60989092</v>
      </c>
      <c r="D179" s="5">
        <f t="shared" si="64"/>
        <v>26095633.396923609</v>
      </c>
      <c r="E179" s="1">
        <f t="shared" si="65"/>
        <v>75705176.391735375</v>
      </c>
      <c r="F179" s="1">
        <f t="shared" si="66"/>
        <v>3955850.224262936</v>
      </c>
      <c r="G179" s="5">
        <f t="shared" si="71"/>
        <v>43438163.975649409</v>
      </c>
      <c r="H179" s="5">
        <f t="shared" si="79"/>
        <v>0</v>
      </c>
      <c r="I179" s="5">
        <f t="shared" si="80"/>
        <v>0.44719307813470394</v>
      </c>
      <c r="J179" s="5">
        <f t="shared" si="81"/>
        <v>0.44719307813470394</v>
      </c>
      <c r="K179" s="20">
        <f t="shared" si="82"/>
        <v>0.10561384373059214</v>
      </c>
      <c r="L179" s="20">
        <f t="shared" si="72"/>
        <v>106112365.44417082</v>
      </c>
      <c r="M179" s="20">
        <f t="shared" si="73"/>
        <v>106112365.44417082</v>
      </c>
      <c r="N179" s="20">
        <f t="shared" si="74"/>
        <v>25060617.728363805</v>
      </c>
      <c r="O179" s="5">
        <f t="shared" si="75"/>
        <v>2031816.4934663861</v>
      </c>
      <c r="P179" s="5">
        <f t="shared" si="76"/>
        <v>2031816.4934663861</v>
      </c>
      <c r="Q179" s="5">
        <f t="shared" si="77"/>
        <v>-2031816.4934663861</v>
      </c>
      <c r="R179" s="5">
        <f t="shared" si="78"/>
        <v>-2031816.4934663861</v>
      </c>
      <c r="S179" s="1">
        <f t="shared" si="67"/>
        <v>4063632.9869327722</v>
      </c>
      <c r="T179">
        <f>IF(A179&lt;D$4,F$4,0)</f>
        <v>0</v>
      </c>
      <c r="U179" s="5">
        <f t="shared" si="68"/>
        <v>4409474.9915590854</v>
      </c>
      <c r="V179" s="5">
        <f>L$6*SUM(U172:U178)</f>
        <v>2831116.2191823032</v>
      </c>
      <c r="W179" s="1">
        <f>H$5+((H$6-H$5)*(LOG(V179+J$5)-LOG(J$5))/(LOG(J$6)-LOG(J$5)))</f>
        <v>9.526387912062112E-2</v>
      </c>
      <c r="X179" s="1">
        <f t="shared" si="69"/>
        <v>347167.26971545123</v>
      </c>
      <c r="Y179" s="1">
        <f t="shared" si="70"/>
        <v>3297102.4463631408</v>
      </c>
    </row>
    <row r="180" spans="1:25" x14ac:dyDescent="0.2">
      <c r="A180">
        <v>171</v>
      </c>
      <c r="B180" s="1">
        <f t="shared" si="62"/>
        <v>108463041.11642453</v>
      </c>
      <c r="C180" s="1">
        <f t="shared" si="63"/>
        <v>108463041.11642453</v>
      </c>
      <c r="D180" s="5">
        <f t="shared" si="64"/>
        <v>25724916.500335082</v>
      </c>
      <c r="E180" s="1">
        <f t="shared" si="65"/>
        <v>80114651.383294463</v>
      </c>
      <c r="F180" s="1">
        <f t="shared" si="66"/>
        <v>4303017.4939783877</v>
      </c>
      <c r="G180" s="5">
        <f t="shared" si="71"/>
        <v>46735266.422012553</v>
      </c>
      <c r="H180" s="5">
        <f t="shared" si="79"/>
        <v>0</v>
      </c>
      <c r="I180" s="5">
        <f t="shared" si="80"/>
        <v>0.44699194185344798</v>
      </c>
      <c r="J180" s="5">
        <f t="shared" si="81"/>
        <v>0.44699194185344798</v>
      </c>
      <c r="K180" s="20">
        <f t="shared" si="82"/>
        <v>0.10601611629310399</v>
      </c>
      <c r="L180" s="20">
        <f t="shared" si="72"/>
        <v>104082520.08626074</v>
      </c>
      <c r="M180" s="20">
        <f t="shared" si="73"/>
        <v>104082520.08626074</v>
      </c>
      <c r="N180" s="20">
        <f t="shared" si="74"/>
        <v>24685958.560662664</v>
      </c>
      <c r="O180" s="5">
        <f t="shared" si="75"/>
        <v>1963154.6284678881</v>
      </c>
      <c r="P180" s="5">
        <f t="shared" si="76"/>
        <v>1963154.6284678881</v>
      </c>
      <c r="Q180" s="5">
        <f t="shared" si="77"/>
        <v>-1963154.6284678881</v>
      </c>
      <c r="R180" s="5">
        <f t="shared" si="78"/>
        <v>-1963154.6284678881</v>
      </c>
      <c r="S180" s="1">
        <f t="shared" si="67"/>
        <v>3926309.2569357762</v>
      </c>
      <c r="T180">
        <f>IF(A180&lt;D$4,F$4,0)</f>
        <v>0</v>
      </c>
      <c r="U180" s="5">
        <f t="shared" si="68"/>
        <v>4434349.8835213007</v>
      </c>
      <c r="V180" s="5">
        <f>L$6*SUM(U173:U179)</f>
        <v>2907636.7467303518</v>
      </c>
      <c r="W180" s="1">
        <f>H$5+((H$6-H$5)*(LOG(V180+J$5)-LOG(J$5))/(LOG(J$6)-LOG(J$5)))</f>
        <v>9.5693221921075947E-2</v>
      </c>
      <c r="X180" s="1">
        <f t="shared" si="69"/>
        <v>363795.2316449249</v>
      </c>
      <c r="Y180" s="1">
        <f t="shared" si="70"/>
        <v>3437887.1063682009</v>
      </c>
    </row>
    <row r="181" spans="1:25" x14ac:dyDescent="0.2">
      <c r="A181">
        <v>172</v>
      </c>
      <c r="B181" s="1">
        <f t="shared" si="62"/>
        <v>106499886.48795664</v>
      </c>
      <c r="C181" s="1">
        <f t="shared" si="63"/>
        <v>106499886.48795664</v>
      </c>
      <c r="D181" s="5">
        <f t="shared" si="64"/>
        <v>25217412.398834039</v>
      </c>
      <c r="E181" s="1">
        <f t="shared" si="65"/>
        <v>84549001.266815767</v>
      </c>
      <c r="F181" s="1">
        <f t="shared" si="66"/>
        <v>4666812.7256233124</v>
      </c>
      <c r="G181" s="5">
        <f t="shared" si="71"/>
        <v>50173153.528380752</v>
      </c>
      <c r="H181" s="5">
        <f t="shared" si="79"/>
        <v>0</v>
      </c>
      <c r="I181" s="5">
        <f t="shared" si="80"/>
        <v>0.44707054329610246</v>
      </c>
      <c r="J181" s="5">
        <f t="shared" si="81"/>
        <v>0.44707054329610246</v>
      </c>
      <c r="K181" s="20">
        <f t="shared" si="82"/>
        <v>0.10585891340779505</v>
      </c>
      <c r="L181" s="20">
        <f t="shared" si="72"/>
        <v>102118595.16365483</v>
      </c>
      <c r="M181" s="20">
        <f t="shared" si="73"/>
        <v>102118595.16365483</v>
      </c>
      <c r="N181" s="20">
        <f t="shared" si="74"/>
        <v>24179995.047437645</v>
      </c>
      <c r="O181" s="5">
        <f t="shared" si="75"/>
        <v>1886634.417258912</v>
      </c>
      <c r="P181" s="5">
        <f t="shared" si="76"/>
        <v>1886634.417258912</v>
      </c>
      <c r="Q181" s="5">
        <f t="shared" si="77"/>
        <v>-1886634.417258912</v>
      </c>
      <c r="R181" s="5">
        <f t="shared" si="78"/>
        <v>-1886634.417258912</v>
      </c>
      <c r="S181" s="1">
        <f t="shared" si="67"/>
        <v>3773268.834517824</v>
      </c>
      <c r="T181">
        <f>IF(A181&lt;D$4,F$4,0)</f>
        <v>0</v>
      </c>
      <c r="U181" s="5">
        <f t="shared" si="68"/>
        <v>4433813.3584368201</v>
      </c>
      <c r="V181" s="5">
        <f>L$6*SUM(U174:U180)</f>
        <v>2970903.5012811702</v>
      </c>
      <c r="W181" s="1">
        <f>H$5+((H$6-H$5)*(LOG(V181+J$5)-LOG(J$5))/(LOG(J$6)-LOG(J$5)))</f>
        <v>9.6039780601061331E-2</v>
      </c>
      <c r="X181" s="1">
        <f t="shared" si="69"/>
        <v>379098.35086997872</v>
      </c>
      <c r="Y181" s="1">
        <f t="shared" si="70"/>
        <v>3568207.1146090762</v>
      </c>
    </row>
    <row r="182" spans="1:25" x14ac:dyDescent="0.2">
      <c r="A182">
        <v>173</v>
      </c>
      <c r="B182" s="1">
        <f t="shared" si="62"/>
        <v>104613252.07069772</v>
      </c>
      <c r="C182" s="1">
        <f t="shared" si="63"/>
        <v>104613252.07069772</v>
      </c>
      <c r="D182" s="5">
        <f t="shared" si="64"/>
        <v>24582998.141411901</v>
      </c>
      <c r="E182" s="1">
        <f t="shared" si="65"/>
        <v>88982814.62525259</v>
      </c>
      <c r="F182" s="1">
        <f t="shared" si="66"/>
        <v>5045911.0764932912</v>
      </c>
      <c r="G182" s="5">
        <f t="shared" si="71"/>
        <v>53741360.642989829</v>
      </c>
      <c r="H182" s="5">
        <f t="shared" si="79"/>
        <v>0</v>
      </c>
      <c r="I182" s="5">
        <f t="shared" si="80"/>
        <v>0.44742942886966758</v>
      </c>
      <c r="J182" s="5">
        <f t="shared" si="81"/>
        <v>0.44742942886966758</v>
      </c>
      <c r="K182" s="20">
        <f t="shared" si="82"/>
        <v>0.1051411422606649</v>
      </c>
      <c r="L182" s="20">
        <f t="shared" si="72"/>
        <v>100228443.66777498</v>
      </c>
      <c r="M182" s="20">
        <f t="shared" si="73"/>
        <v>100228443.66777498</v>
      </c>
      <c r="N182" s="20">
        <f t="shared" si="74"/>
        <v>23552614.947257385</v>
      </c>
      <c r="O182" s="5">
        <f t="shared" si="75"/>
        <v>1803668.9642955237</v>
      </c>
      <c r="P182" s="5">
        <f t="shared" si="76"/>
        <v>1803668.9642955237</v>
      </c>
      <c r="Q182" s="5">
        <f t="shared" si="77"/>
        <v>-1803668.9642955237</v>
      </c>
      <c r="R182" s="5">
        <f t="shared" si="78"/>
        <v>-1803668.9642955237</v>
      </c>
      <c r="S182" s="1">
        <f t="shared" si="67"/>
        <v>3607337.9285910474</v>
      </c>
      <c r="T182">
        <f>IF(A182&lt;D$4,F$4,0)</f>
        <v>0</v>
      </c>
      <c r="U182" s="5">
        <f t="shared" si="68"/>
        <v>4407683.0919399615</v>
      </c>
      <c r="V182" s="5">
        <f>L$6*SUM(U175:U181)</f>
        <v>3019554.290576946</v>
      </c>
      <c r="W182" s="1">
        <f>H$5+((H$6-H$5)*(LOG(V182+J$5)-LOG(J$5))/(LOG(J$6)-LOG(J$5)))</f>
        <v>9.6301310255543698E-2</v>
      </c>
      <c r="X182" s="1">
        <f t="shared" si="69"/>
        <v>392759.35557199223</v>
      </c>
      <c r="Y182" s="1">
        <f t="shared" si="70"/>
        <v>3685683.1342526213</v>
      </c>
    </row>
    <row r="183" spans="1:25" x14ac:dyDescent="0.2">
      <c r="A183">
        <v>174</v>
      </c>
      <c r="B183" s="1">
        <f t="shared" si="62"/>
        <v>102809583.1064022</v>
      </c>
      <c r="C183" s="1">
        <f t="shared" si="63"/>
        <v>102809583.1064022</v>
      </c>
      <c r="D183" s="5">
        <f t="shared" si="64"/>
        <v>23833973.246029206</v>
      </c>
      <c r="E183" s="1">
        <f t="shared" si="65"/>
        <v>93390497.717192546</v>
      </c>
      <c r="F183" s="1">
        <f t="shared" si="66"/>
        <v>5438670.4320652839</v>
      </c>
      <c r="G183" s="5">
        <f t="shared" si="71"/>
        <v>57427043.777242452</v>
      </c>
      <c r="H183" s="5">
        <f t="shared" si="79"/>
        <v>0</v>
      </c>
      <c r="I183" s="5">
        <f t="shared" si="80"/>
        <v>0.44806352769406044</v>
      </c>
      <c r="J183" s="5">
        <f t="shared" si="81"/>
        <v>0.44806352769406044</v>
      </c>
      <c r="K183" s="20">
        <f t="shared" si="82"/>
        <v>0.10387294461187915</v>
      </c>
      <c r="L183" s="20">
        <f t="shared" si="72"/>
        <v>98418560.535000414</v>
      </c>
      <c r="M183" s="20">
        <f t="shared" si="73"/>
        <v>98418560.535000414</v>
      </c>
      <c r="N183" s="20">
        <f t="shared" si="74"/>
        <v>22816018.388832789</v>
      </c>
      <c r="O183" s="5">
        <f t="shared" si="75"/>
        <v>1715708.8072807323</v>
      </c>
      <c r="P183" s="5">
        <f t="shared" si="76"/>
        <v>1715708.8072807323</v>
      </c>
      <c r="Q183" s="5">
        <f t="shared" si="77"/>
        <v>-1715708.8072807323</v>
      </c>
      <c r="R183" s="5">
        <f t="shared" si="78"/>
        <v>-1715708.8072807323</v>
      </c>
      <c r="S183" s="1">
        <f t="shared" si="67"/>
        <v>3431417.6145614646</v>
      </c>
      <c r="T183">
        <f>IF(A183&lt;D$4,F$4,0)</f>
        <v>0</v>
      </c>
      <c r="U183" s="5">
        <f t="shared" si="68"/>
        <v>4356362.8239737405</v>
      </c>
      <c r="V183" s="5">
        <f>L$6*SUM(U176:U182)</f>
        <v>3052478.3507884811</v>
      </c>
      <c r="W183" s="1">
        <f>H$5+((H$6-H$5)*(LOG(V183+J$5)-LOG(J$5))/(LOG(J$6)-LOG(J$5)))</f>
        <v>9.6475926446394841E-2</v>
      </c>
      <c r="X183" s="1">
        <f t="shared" si="69"/>
        <v>404474.28956161242</v>
      </c>
      <c r="Y183" s="1">
        <f t="shared" si="70"/>
        <v>3788015.0127966451</v>
      </c>
    </row>
    <row r="184" spans="1:25" x14ac:dyDescent="0.2">
      <c r="A184">
        <v>175</v>
      </c>
      <c r="B184" s="1">
        <f t="shared" si="62"/>
        <v>101093874.29912147</v>
      </c>
      <c r="C184" s="1">
        <f t="shared" si="63"/>
        <v>101093874.29912147</v>
      </c>
      <c r="D184" s="5">
        <f t="shared" si="64"/>
        <v>22984561.2343072</v>
      </c>
      <c r="E184" s="1">
        <f t="shared" si="65"/>
        <v>97746860.541166291</v>
      </c>
      <c r="F184" s="1">
        <f t="shared" si="66"/>
        <v>5843144.7216268964</v>
      </c>
      <c r="G184" s="5">
        <f t="shared" si="71"/>
        <v>61215058.7900391</v>
      </c>
      <c r="H184" s="5">
        <f t="shared" si="79"/>
        <v>0</v>
      </c>
      <c r="I184" s="5">
        <f t="shared" si="80"/>
        <v>0.44896228303693353</v>
      </c>
      <c r="J184" s="5">
        <f t="shared" si="81"/>
        <v>0.44896228303693353</v>
      </c>
      <c r="K184" s="20">
        <f t="shared" si="82"/>
        <v>0.10207543392613291</v>
      </c>
      <c r="L184" s="20">
        <f t="shared" si="72"/>
        <v>96694043.925359517</v>
      </c>
      <c r="M184" s="20">
        <f t="shared" si="73"/>
        <v>96694043.925359517</v>
      </c>
      <c r="N184" s="20">
        <f t="shared" si="74"/>
        <v>21984221.981831096</v>
      </c>
      <c r="O184" s="5">
        <f t="shared" si="75"/>
        <v>1624192.6390403653</v>
      </c>
      <c r="P184" s="5">
        <f t="shared" si="76"/>
        <v>1624192.6390403653</v>
      </c>
      <c r="Q184" s="5">
        <f t="shared" si="77"/>
        <v>-1624192.6390403653</v>
      </c>
      <c r="R184" s="5">
        <f t="shared" si="78"/>
        <v>-1624192.6390403653</v>
      </c>
      <c r="S184" s="1">
        <f t="shared" si="67"/>
        <v>3248385.2780807307</v>
      </c>
      <c r="T184">
        <f>IF(A184&lt;D$4,F$4,0)</f>
        <v>0</v>
      </c>
      <c r="U184" s="5">
        <f t="shared" si="68"/>
        <v>4280829.6262834715</v>
      </c>
      <c r="V184" s="5">
        <f>L$6*SUM(U177:U183)</f>
        <v>3068865.7029500296</v>
      </c>
      <c r="W184" s="1">
        <f>H$5+((H$6-H$5)*(LOG(V184+J$5)-LOG(J$5))/(LOG(J$6)-LOG(J$5)))</f>
        <v>9.6562139991819604E-2</v>
      </c>
      <c r="X184" s="1">
        <f t="shared" si="69"/>
        <v>413964.91370682884</v>
      </c>
      <c r="Y184" s="1">
        <f t="shared" si="70"/>
        <v>3873066.3569536852</v>
      </c>
    </row>
    <row r="185" spans="1:25" x14ac:dyDescent="0.2">
      <c r="A185">
        <v>176</v>
      </c>
      <c r="B185" s="1">
        <f t="shared" si="62"/>
        <v>99469681.660081103</v>
      </c>
      <c r="C185" s="1">
        <f t="shared" si="63"/>
        <v>99469681.660081103</v>
      </c>
      <c r="D185" s="5">
        <f t="shared" si="64"/>
        <v>22050352.899619613</v>
      </c>
      <c r="E185" s="1">
        <f t="shared" si="65"/>
        <v>102027690.16744976</v>
      </c>
      <c r="F185" s="1">
        <f t="shared" si="66"/>
        <v>6257109.6353337253</v>
      </c>
      <c r="G185" s="5">
        <f t="shared" si="71"/>
        <v>65088125.146992788</v>
      </c>
      <c r="H185" s="5">
        <f t="shared" si="79"/>
        <v>0</v>
      </c>
      <c r="I185" s="5">
        <f t="shared" si="80"/>
        <v>0.45011000222813585</v>
      </c>
      <c r="J185" s="5">
        <f t="shared" si="81"/>
        <v>0.45011000222813585</v>
      </c>
      <c r="K185" s="20">
        <f t="shared" si="82"/>
        <v>9.9779995543728309E-2</v>
      </c>
      <c r="L185" s="20">
        <f t="shared" si="72"/>
        <v>95058603.638245374</v>
      </c>
      <c r="M185" s="20">
        <f t="shared" si="73"/>
        <v>95058603.638245374</v>
      </c>
      <c r="N185" s="20">
        <f t="shared" si="74"/>
        <v>21072508.943291076</v>
      </c>
      <c r="O185" s="5">
        <f t="shared" si="75"/>
        <v>1530503.7250180983</v>
      </c>
      <c r="P185" s="5">
        <f t="shared" si="76"/>
        <v>1530503.7250180983</v>
      </c>
      <c r="Q185" s="5">
        <f t="shared" si="77"/>
        <v>-1530503.7250180983</v>
      </c>
      <c r="R185" s="5">
        <f t="shared" si="78"/>
        <v>-1530503.7250180983</v>
      </c>
      <c r="S185" s="1">
        <f t="shared" si="67"/>
        <v>3061007.4500361965</v>
      </c>
      <c r="T185">
        <f>IF(A185&lt;D$4,F$4,0)</f>
        <v>0</v>
      </c>
      <c r="U185" s="5">
        <f t="shared" si="68"/>
        <v>4182593.6127683194</v>
      </c>
      <c r="V185" s="5">
        <f>L$6*SUM(U178:U184)</f>
        <v>3068245.5385123254</v>
      </c>
      <c r="W185" s="1">
        <f>H$5+((H$6-H$5)*(LOG(V185+J$5)-LOG(J$5))/(LOG(J$6)-LOG(J$5)))</f>
        <v>9.6558885681403833E-2</v>
      </c>
      <c r="X185" s="1">
        <f t="shared" si="69"/>
        <v>420991.10344050714</v>
      </c>
      <c r="Y185" s="1">
        <f t="shared" si="70"/>
        <v>3938950.5059683654</v>
      </c>
    </row>
    <row r="186" spans="1:25" x14ac:dyDescent="0.2">
      <c r="A186">
        <v>177</v>
      </c>
      <c r="B186" s="1">
        <f t="shared" si="62"/>
        <v>97939177.935063004</v>
      </c>
      <c r="C186" s="1">
        <f t="shared" si="63"/>
        <v>97939177.935063004</v>
      </c>
      <c r="D186" s="5">
        <f t="shared" si="64"/>
        <v>21047727.362723038</v>
      </c>
      <c r="E186" s="1">
        <f t="shared" si="65"/>
        <v>106210283.78021808</v>
      </c>
      <c r="F186" s="1">
        <f t="shared" si="66"/>
        <v>6678100.7387742326</v>
      </c>
      <c r="G186" s="5">
        <f t="shared" si="71"/>
        <v>69027075.65296115</v>
      </c>
      <c r="H186" s="5">
        <f t="shared" si="79"/>
        <v>0</v>
      </c>
      <c r="I186" s="5">
        <f t="shared" si="80"/>
        <v>0.45148640714604532</v>
      </c>
      <c r="J186" s="5">
        <f t="shared" si="81"/>
        <v>0.45148640714604532</v>
      </c>
      <c r="K186" s="20">
        <f t="shared" si="82"/>
        <v>9.7027185707909303E-2</v>
      </c>
      <c r="L186" s="20">
        <f t="shared" si="72"/>
        <v>93514611.145031765</v>
      </c>
      <c r="M186" s="20">
        <f t="shared" si="73"/>
        <v>93514611.145031765</v>
      </c>
      <c r="N186" s="20">
        <f t="shared" si="74"/>
        <v>20096860.942785528</v>
      </c>
      <c r="O186" s="5">
        <f t="shared" si="75"/>
        <v>1435933.7838480785</v>
      </c>
      <c r="P186" s="5">
        <f t="shared" si="76"/>
        <v>1435933.7838480785</v>
      </c>
      <c r="Q186" s="5">
        <f t="shared" si="77"/>
        <v>-1435933.7838480785</v>
      </c>
      <c r="R186" s="5">
        <f t="shared" si="78"/>
        <v>-1435933.7838480785</v>
      </c>
      <c r="S186" s="1">
        <f t="shared" si="67"/>
        <v>2871867.5676961569</v>
      </c>
      <c r="T186">
        <f>IF(A186&lt;D$4,F$4,0)</f>
        <v>0</v>
      </c>
      <c r="U186" s="5">
        <f t="shared" si="68"/>
        <v>4063632.9869327722</v>
      </c>
      <c r="V186" s="5">
        <f>L$6*SUM(U179:U185)</f>
        <v>3050510.7388482704</v>
      </c>
      <c r="W186" s="1">
        <f>H$5+((H$6-H$5)*(LOG(V186+J$5)-LOG(J$5))/(LOG(J$6)-LOG(J$5)))</f>
        <v>9.6465543870967174E-2</v>
      </c>
      <c r="X186" s="1">
        <f t="shared" si="69"/>
        <v>425362.40324617556</v>
      </c>
      <c r="Y186" s="1">
        <f t="shared" si="70"/>
        <v>3984112.5883129099</v>
      </c>
    </row>
    <row r="187" spans="1:25" x14ac:dyDescent="0.2">
      <c r="A187">
        <v>178</v>
      </c>
      <c r="B187" s="1">
        <f t="shared" si="62"/>
        <v>96503244.151214927</v>
      </c>
      <c r="C187" s="1">
        <f t="shared" si="63"/>
        <v>96503244.151214927</v>
      </c>
      <c r="D187" s="5">
        <f t="shared" si="64"/>
        <v>19993285.67348342</v>
      </c>
      <c r="E187" s="1">
        <f t="shared" si="65"/>
        <v>110273916.76715085</v>
      </c>
      <c r="F187" s="1">
        <f t="shared" si="66"/>
        <v>7103463.1420204081</v>
      </c>
      <c r="G187" s="5">
        <f t="shared" si="71"/>
        <v>73011188.241274059</v>
      </c>
      <c r="H187" s="5">
        <f t="shared" si="79"/>
        <v>0</v>
      </c>
      <c r="I187" s="5">
        <f t="shared" si="80"/>
        <v>0.45306735471995302</v>
      </c>
      <c r="J187" s="5">
        <f t="shared" si="81"/>
        <v>0.45306735471995302</v>
      </c>
      <c r="K187" s="20">
        <f t="shared" si="82"/>
        <v>9.3865290560093864E-2</v>
      </c>
      <c r="L187" s="20">
        <f t="shared" si="72"/>
        <v>92063184.074959382</v>
      </c>
      <c r="M187" s="20">
        <f t="shared" si="73"/>
        <v>92063184.074959382</v>
      </c>
      <c r="N187" s="20">
        <f t="shared" si="74"/>
        <v>19073405.825994499</v>
      </c>
      <c r="O187" s="5">
        <f t="shared" si="75"/>
        <v>1341655.3113500413</v>
      </c>
      <c r="P187" s="5">
        <f t="shared" si="76"/>
        <v>1341655.3113500413</v>
      </c>
      <c r="Q187" s="5">
        <f t="shared" si="77"/>
        <v>-1341655.3113500413</v>
      </c>
      <c r="R187" s="5">
        <f t="shared" si="78"/>
        <v>-1341655.3113500413</v>
      </c>
      <c r="S187" s="1">
        <f t="shared" si="67"/>
        <v>2683310.6227000826</v>
      </c>
      <c r="T187">
        <f>IF(A187&lt;D$4,F$4,0)</f>
        <v>0</v>
      </c>
      <c r="U187" s="5">
        <f t="shared" si="68"/>
        <v>3926309.2569357762</v>
      </c>
      <c r="V187" s="5">
        <f>L$6*SUM(U180:U186)</f>
        <v>3015926.538385639</v>
      </c>
      <c r="W187" s="1">
        <f>H$5+((H$6-H$5)*(LOG(V187+J$5)-LOG(J$5))/(LOG(J$6)-LOG(J$5)))</f>
        <v>9.6281954142595286E-2</v>
      </c>
      <c r="X187" s="1">
        <f t="shared" si="69"/>
        <v>426947.87213742064</v>
      </c>
      <c r="Y187" s="1">
        <f t="shared" si="70"/>
        <v>4007402.0113838799</v>
      </c>
    </row>
    <row r="188" spans="1:25" x14ac:dyDescent="0.2">
      <c r="A188">
        <v>179</v>
      </c>
      <c r="B188" s="1">
        <f t="shared" si="62"/>
        <v>95161588.83986488</v>
      </c>
      <c r="C188" s="1">
        <f t="shared" si="63"/>
        <v>95161588.83986488</v>
      </c>
      <c r="D188" s="5">
        <f t="shared" si="64"/>
        <v>18903327.461665679</v>
      </c>
      <c r="E188" s="1">
        <f t="shared" si="65"/>
        <v>114200226.02408662</v>
      </c>
      <c r="F188" s="1">
        <f t="shared" si="66"/>
        <v>7530411.0141578289</v>
      </c>
      <c r="G188" s="5">
        <f t="shared" si="71"/>
        <v>77018590.252657935</v>
      </c>
      <c r="H188" s="5">
        <f t="shared" si="79"/>
        <v>0</v>
      </c>
      <c r="I188" s="5">
        <f t="shared" si="80"/>
        <v>0.45482568652358168</v>
      </c>
      <c r="J188" s="5">
        <f t="shared" si="81"/>
        <v>0.45482568652358168</v>
      </c>
      <c r="K188" s="20">
        <f t="shared" si="82"/>
        <v>9.0348626952836561E-2</v>
      </c>
      <c r="L188" s="20">
        <f t="shared" si="72"/>
        <v>90704297.111933783</v>
      </c>
      <c r="M188" s="20">
        <f t="shared" si="73"/>
        <v>90704297.111933783</v>
      </c>
      <c r="N188" s="20">
        <f t="shared" si="74"/>
        <v>18017910.917527881</v>
      </c>
      <c r="O188" s="5">
        <f t="shared" si="75"/>
        <v>1248702.586491293</v>
      </c>
      <c r="P188" s="5">
        <f t="shared" si="76"/>
        <v>1248702.586491293</v>
      </c>
      <c r="Q188" s="5">
        <f t="shared" si="77"/>
        <v>-1248702.586491293</v>
      </c>
      <c r="R188" s="5">
        <f t="shared" si="78"/>
        <v>-1248702.586491293</v>
      </c>
      <c r="S188" s="1">
        <f t="shared" si="67"/>
        <v>2497405.1729825861</v>
      </c>
      <c r="T188">
        <f>IF(A188&lt;D$4,F$4,0)</f>
        <v>0</v>
      </c>
      <c r="U188" s="5">
        <f t="shared" si="68"/>
        <v>3773268.834517824</v>
      </c>
      <c r="V188" s="5">
        <f>L$6*SUM(U181:U187)</f>
        <v>2965122.4757270864</v>
      </c>
      <c r="W188" s="1">
        <f>H$5+((H$6-H$5)*(LOG(V188+J$5)-LOG(J$5))/(LOG(J$6)-LOG(J$5)))</f>
        <v>9.6008420492431523E-2</v>
      </c>
      <c r="X188" s="1">
        <f t="shared" si="69"/>
        <v>425683.41730176221</v>
      </c>
      <c r="Y188" s="1">
        <f t="shared" si="70"/>
        <v>4008129.9411350577</v>
      </c>
    </row>
    <row r="189" spans="1:25" x14ac:dyDescent="0.2">
      <c r="A189">
        <v>180</v>
      </c>
      <c r="B189" s="1">
        <f t="shared" si="62"/>
        <v>93912886.253373593</v>
      </c>
      <c r="C189" s="1">
        <f t="shared" si="63"/>
        <v>93912886.253373593</v>
      </c>
      <c r="D189" s="5">
        <f t="shared" si="64"/>
        <v>17793394.706057217</v>
      </c>
      <c r="E189" s="1">
        <f t="shared" si="65"/>
        <v>117973494.85860445</v>
      </c>
      <c r="F189" s="1">
        <f t="shared" si="66"/>
        <v>7956094.4314595908</v>
      </c>
      <c r="G189" s="5">
        <f t="shared" si="71"/>
        <v>81026720.193792999</v>
      </c>
      <c r="H189" s="5">
        <f t="shared" si="79"/>
        <v>0</v>
      </c>
      <c r="I189" s="5">
        <f t="shared" si="80"/>
        <v>0.4567321593914393</v>
      </c>
      <c r="J189" s="5">
        <f t="shared" si="81"/>
        <v>0.4567321593914393</v>
      </c>
      <c r="K189" s="20">
        <f t="shared" si="82"/>
        <v>8.6535681217121366E-2</v>
      </c>
      <c r="L189" s="20">
        <f t="shared" si="72"/>
        <v>89436911.091337487</v>
      </c>
      <c r="M189" s="20">
        <f t="shared" si="73"/>
        <v>89436911.091337487</v>
      </c>
      <c r="N189" s="20">
        <f t="shared" si="74"/>
        <v>16945345.030129429</v>
      </c>
      <c r="O189" s="5">
        <f t="shared" si="75"/>
        <v>1157960.9694924536</v>
      </c>
      <c r="P189" s="5">
        <f t="shared" si="76"/>
        <v>1157960.9694924536</v>
      </c>
      <c r="Q189" s="5">
        <f t="shared" si="77"/>
        <v>-1157960.9694924536</v>
      </c>
      <c r="R189" s="5">
        <f t="shared" si="78"/>
        <v>-1157960.9694924536</v>
      </c>
      <c r="S189" s="1">
        <f t="shared" si="67"/>
        <v>2315921.9389849072</v>
      </c>
      <c r="T189">
        <f>IF(A189&lt;D$4,F$4,0)</f>
        <v>0</v>
      </c>
      <c r="U189" s="5">
        <f t="shared" si="68"/>
        <v>3607337.9285910474</v>
      </c>
      <c r="V189" s="5">
        <f>L$6*SUM(U182:U188)</f>
        <v>2899068.0233351868</v>
      </c>
      <c r="W189" s="1">
        <f>H$5+((H$6-H$5)*(LOG(V189+J$5)-LOG(J$5))/(LOG(J$6)-LOG(J$5)))</f>
        <v>9.5645707817584871E-2</v>
      </c>
      <c r="X189" s="1">
        <f t="shared" si="69"/>
        <v>421575.96916419861</v>
      </c>
      <c r="Y189" s="1">
        <f t="shared" si="70"/>
        <v>3986107.1227757628</v>
      </c>
    </row>
    <row r="190" spans="1:25" x14ac:dyDescent="0.2">
      <c r="A190">
        <v>181</v>
      </c>
      <c r="B190" s="1">
        <f t="shared" si="62"/>
        <v>92754925.283881143</v>
      </c>
      <c r="C190" s="1">
        <f t="shared" si="63"/>
        <v>92754925.283881143</v>
      </c>
      <c r="D190" s="5">
        <f t="shared" si="64"/>
        <v>16677899.03048066</v>
      </c>
      <c r="E190" s="1">
        <f t="shared" si="65"/>
        <v>121580832.78719549</v>
      </c>
      <c r="F190" s="1">
        <f t="shared" si="66"/>
        <v>8377670.4006237891</v>
      </c>
      <c r="G190" s="5">
        <f t="shared" si="71"/>
        <v>85012827.316568762</v>
      </c>
      <c r="H190" s="5">
        <f t="shared" si="79"/>
        <v>0</v>
      </c>
      <c r="I190" s="5">
        <f t="shared" si="80"/>
        <v>0.45875640570801035</v>
      </c>
      <c r="J190" s="5">
        <f t="shared" si="81"/>
        <v>0.45875640570801035</v>
      </c>
      <c r="K190" s="20">
        <f t="shared" si="82"/>
        <v>8.2487188583979354E-2</v>
      </c>
      <c r="L190" s="20">
        <f t="shared" si="72"/>
        <v>88259112.507942647</v>
      </c>
      <c r="M190" s="20">
        <f t="shared" si="73"/>
        <v>88259112.507942647</v>
      </c>
      <c r="N190" s="20">
        <f t="shared" si="74"/>
        <v>15869524.582357664</v>
      </c>
      <c r="O190" s="5">
        <f t="shared" si="75"/>
        <v>1070163.6274158517</v>
      </c>
      <c r="P190" s="5">
        <f t="shared" si="76"/>
        <v>1070163.6274158517</v>
      </c>
      <c r="Q190" s="5">
        <f t="shared" si="77"/>
        <v>-1070163.6274158517</v>
      </c>
      <c r="R190" s="5">
        <f t="shared" si="78"/>
        <v>-1070163.6274158517</v>
      </c>
      <c r="S190" s="1">
        <f t="shared" si="67"/>
        <v>2140327.2548317034</v>
      </c>
      <c r="T190">
        <f>IF(A190&lt;D$4,F$4,0)</f>
        <v>0</v>
      </c>
      <c r="U190" s="5">
        <f t="shared" si="68"/>
        <v>3431417.6145614646</v>
      </c>
      <c r="V190" s="5">
        <f>L$6*SUM(U183:U189)</f>
        <v>2819033.5070002954</v>
      </c>
      <c r="W190" s="1">
        <f>H$5+((H$6-H$5)*(LOG(V190+J$5)-LOG(J$5))/(LOG(J$6)-LOG(J$5)))</f>
        <v>9.5195029797188316E-2</v>
      </c>
      <c r="X190" s="1">
        <f t="shared" si="69"/>
        <v>414704.08883554366</v>
      </c>
      <c r="Y190" s="1">
        <f t="shared" si="70"/>
        <v>3941658.735138197</v>
      </c>
    </row>
    <row r="191" spans="1:25" x14ac:dyDescent="0.2">
      <c r="A191">
        <v>182</v>
      </c>
      <c r="B191" s="1">
        <f t="shared" si="62"/>
        <v>91684761.656465292</v>
      </c>
      <c r="C191" s="1">
        <f t="shared" si="63"/>
        <v>91684761.656465292</v>
      </c>
      <c r="D191" s="5">
        <f t="shared" si="64"/>
        <v>15569841.00723163</v>
      </c>
      <c r="E191" s="1">
        <f t="shared" si="65"/>
        <v>125012250.40175696</v>
      </c>
      <c r="F191" s="1">
        <f t="shared" si="66"/>
        <v>8792374.4894593321</v>
      </c>
      <c r="G191" s="5">
        <f t="shared" si="71"/>
        <v>88954486.051706955</v>
      </c>
      <c r="H191" s="5">
        <f t="shared" si="79"/>
        <v>0</v>
      </c>
      <c r="I191" s="5">
        <f t="shared" si="80"/>
        <v>0.46086787283040082</v>
      </c>
      <c r="J191" s="5">
        <f t="shared" si="81"/>
        <v>0.46086787283040082</v>
      </c>
      <c r="K191" s="20">
        <f t="shared" si="82"/>
        <v>7.8264254339198425E-2</v>
      </c>
      <c r="L191" s="20">
        <f t="shared" si="72"/>
        <v>87168256.50272736</v>
      </c>
      <c r="M191" s="20">
        <f t="shared" si="73"/>
        <v>87168256.50272736</v>
      </c>
      <c r="N191" s="20">
        <f t="shared" si="74"/>
        <v>14802851.314707486</v>
      </c>
      <c r="O191" s="5">
        <f t="shared" si="75"/>
        <v>985894.51434302947</v>
      </c>
      <c r="P191" s="5">
        <f t="shared" si="76"/>
        <v>985894.51434302947</v>
      </c>
      <c r="Q191" s="5">
        <f t="shared" si="77"/>
        <v>-985894.51434302947</v>
      </c>
      <c r="R191" s="5">
        <f t="shared" si="78"/>
        <v>-985894.51434302947</v>
      </c>
      <c r="S191" s="1">
        <f t="shared" si="67"/>
        <v>1971789.0286860589</v>
      </c>
      <c r="T191">
        <f>IF(A191&lt;D$4,F$4,0)</f>
        <v>0</v>
      </c>
      <c r="U191" s="5">
        <f t="shared" si="68"/>
        <v>3248385.2780807307</v>
      </c>
      <c r="V191" s="5">
        <f>L$6*SUM(U184:U190)</f>
        <v>2726538.9860590678</v>
      </c>
      <c r="W191" s="1">
        <f>H$5+((H$6-H$5)*(LOG(V191+J$5)-LOG(J$5))/(LOG(J$6)-LOG(J$5)))</f>
        <v>9.4658028583340451E-2</v>
      </c>
      <c r="X191" s="1">
        <f t="shared" si="69"/>
        <v>405214.89312515146</v>
      </c>
      <c r="Y191" s="1">
        <f t="shared" si="70"/>
        <v>3875614.7331583197</v>
      </c>
    </row>
    <row r="192" spans="1:25" x14ac:dyDescent="0.2">
      <c r="A192">
        <v>183</v>
      </c>
      <c r="B192" s="1">
        <f t="shared" si="62"/>
        <v>90698867.142122269</v>
      </c>
      <c r="C192" s="1">
        <f t="shared" si="63"/>
        <v>90698867.142122269</v>
      </c>
      <c r="D192" s="5">
        <f t="shared" si="64"/>
        <v>14480622.585881492</v>
      </c>
      <c r="E192" s="1">
        <f t="shared" si="65"/>
        <v>128260635.67983769</v>
      </c>
      <c r="F192" s="1">
        <f t="shared" si="66"/>
        <v>9197589.3825844843</v>
      </c>
      <c r="G192" s="5">
        <f t="shared" si="71"/>
        <v>92830100.784865275</v>
      </c>
      <c r="H192" s="5">
        <f t="shared" si="79"/>
        <v>0</v>
      </c>
      <c r="I192" s="5">
        <f t="shared" si="80"/>
        <v>0.46303669579104484</v>
      </c>
      <c r="J192" s="5">
        <f t="shared" si="81"/>
        <v>0.46303669579104484</v>
      </c>
      <c r="K192" s="20">
        <f t="shared" si="82"/>
        <v>7.3926608417910267E-2</v>
      </c>
      <c r="L192" s="20">
        <f t="shared" si="72"/>
        <v>86161107.523370028</v>
      </c>
      <c r="M192" s="20">
        <f t="shared" si="73"/>
        <v>86161107.523370028</v>
      </c>
      <c r="N192" s="20">
        <f t="shared" si="74"/>
        <v>13756141.823385971</v>
      </c>
      <c r="O192" s="5">
        <f t="shared" si="75"/>
        <v>905596.28266464395</v>
      </c>
      <c r="P192" s="5">
        <f t="shared" si="76"/>
        <v>905596.28266464395</v>
      </c>
      <c r="Q192" s="5">
        <f t="shared" si="77"/>
        <v>-905596.28266464395</v>
      </c>
      <c r="R192" s="5">
        <f t="shared" si="78"/>
        <v>-905596.28266464395</v>
      </c>
      <c r="S192" s="1">
        <f t="shared" si="67"/>
        <v>1811192.5653292879</v>
      </c>
      <c r="T192">
        <f>IF(A192&lt;D$4,F$4,0)</f>
        <v>0</v>
      </c>
      <c r="U192" s="5">
        <f t="shared" si="68"/>
        <v>3061007.4500361965</v>
      </c>
      <c r="V192" s="5">
        <f>L$6*SUM(U185:U191)</f>
        <v>2623294.5512387939</v>
      </c>
      <c r="W192" s="1">
        <f>H$5+((H$6-H$5)*(LOG(V192+J$5)-LOG(J$5))/(LOG(J$6)-LOG(J$5)))</f>
        <v>9.4036747017360409E-2</v>
      </c>
      <c r="X192" s="1">
        <f t="shared" si="69"/>
        <v>393317.49744032195</v>
      </c>
      <c r="Y192" s="1">
        <f t="shared" si="70"/>
        <v>3789276.1153279976</v>
      </c>
    </row>
    <row r="193" spans="1:25" x14ac:dyDescent="0.2">
      <c r="A193">
        <v>184</v>
      </c>
      <c r="B193" s="1">
        <f t="shared" si="62"/>
        <v>89793270.859457627</v>
      </c>
      <c r="C193" s="1">
        <f t="shared" si="63"/>
        <v>89793270.859457627</v>
      </c>
      <c r="D193" s="5">
        <f t="shared" si="64"/>
        <v>13419947.583514623</v>
      </c>
      <c r="E193" s="1">
        <f t="shared" si="65"/>
        <v>131321643.12987389</v>
      </c>
      <c r="F193" s="1">
        <f t="shared" si="66"/>
        <v>9590906.8800248057</v>
      </c>
      <c r="G193" s="5">
        <f t="shared" si="71"/>
        <v>96619376.900193274</v>
      </c>
      <c r="H193" s="5">
        <f t="shared" si="79"/>
        <v>0</v>
      </c>
      <c r="I193" s="5">
        <f t="shared" si="80"/>
        <v>0.46523446534876256</v>
      </c>
      <c r="J193" s="5">
        <f t="shared" si="81"/>
        <v>0.46523446534876256</v>
      </c>
      <c r="K193" s="20">
        <f t="shared" si="82"/>
        <v>6.9531069302474852E-2</v>
      </c>
      <c r="L193" s="20">
        <f t="shared" si="72"/>
        <v>85233973.099039748</v>
      </c>
      <c r="M193" s="20">
        <f t="shared" si="73"/>
        <v>85233973.099039748</v>
      </c>
      <c r="N193" s="20">
        <f t="shared" si="74"/>
        <v>12738543.104350369</v>
      </c>
      <c r="O193" s="5">
        <f t="shared" si="75"/>
        <v>829581.78505284048</v>
      </c>
      <c r="P193" s="5">
        <f t="shared" si="76"/>
        <v>829581.78505284048</v>
      </c>
      <c r="Q193" s="5">
        <f t="shared" si="77"/>
        <v>-829581.78505284048</v>
      </c>
      <c r="R193" s="5">
        <f t="shared" si="78"/>
        <v>-829581.78505284048</v>
      </c>
      <c r="S193" s="1">
        <f t="shared" si="67"/>
        <v>1659163.570105681</v>
      </c>
      <c r="T193">
        <f>IF(A193&lt;D$4,F$4,0)</f>
        <v>0</v>
      </c>
      <c r="U193" s="5">
        <f t="shared" si="68"/>
        <v>2871867.5676961569</v>
      </c>
      <c r="V193" s="5">
        <f>L$6*SUM(U186:U192)</f>
        <v>2511135.9349655816</v>
      </c>
      <c r="W193" s="1">
        <f>H$5+((H$6-H$5)*(LOG(V193+J$5)-LOG(J$5))/(LOG(J$6)-LOG(J$5)))</f>
        <v>9.3333594348528059E-2</v>
      </c>
      <c r="X193" s="1">
        <f t="shared" si="69"/>
        <v>379273.47278368077</v>
      </c>
      <c r="Y193" s="1">
        <f t="shared" si="70"/>
        <v>3684359.5141490912</v>
      </c>
    </row>
    <row r="194" spans="1:25" x14ac:dyDescent="0.2">
      <c r="A194">
        <v>185</v>
      </c>
      <c r="B194" s="1">
        <f t="shared" si="62"/>
        <v>88963689.074404791</v>
      </c>
      <c r="C194" s="1">
        <f t="shared" si="63"/>
        <v>88963689.074404791</v>
      </c>
      <c r="D194" s="5">
        <f t="shared" si="64"/>
        <v>12395800.530920222</v>
      </c>
      <c r="E194" s="1">
        <f t="shared" si="65"/>
        <v>134193510.69757004</v>
      </c>
      <c r="F194" s="1">
        <f t="shared" si="66"/>
        <v>9970180.3528084867</v>
      </c>
      <c r="G194" s="5">
        <f t="shared" si="71"/>
        <v>100303736.41434236</v>
      </c>
      <c r="H194" s="5">
        <f t="shared" si="79"/>
        <v>0</v>
      </c>
      <c r="I194" s="5">
        <f t="shared" si="80"/>
        <v>0.46743486364375114</v>
      </c>
      <c r="J194" s="5">
        <f t="shared" si="81"/>
        <v>0.46743486364375114</v>
      </c>
      <c r="K194" s="20">
        <f t="shared" si="82"/>
        <v>6.5130272712497661E-2</v>
      </c>
      <c r="L194" s="20">
        <f t="shared" si="72"/>
        <v>84382827.41069603</v>
      </c>
      <c r="M194" s="20">
        <f t="shared" si="73"/>
        <v>84382827.41069603</v>
      </c>
      <c r="N194" s="20">
        <f t="shared" si="74"/>
        <v>11757523.858337745</v>
      </c>
      <c r="O194" s="5">
        <f t="shared" si="75"/>
        <v>758047.91145725455</v>
      </c>
      <c r="P194" s="5">
        <f t="shared" si="76"/>
        <v>758047.91145725455</v>
      </c>
      <c r="Q194" s="5">
        <f t="shared" si="77"/>
        <v>-758047.91145725455</v>
      </c>
      <c r="R194" s="5">
        <f t="shared" si="78"/>
        <v>-758047.91145725455</v>
      </c>
      <c r="S194" s="1">
        <f t="shared" si="67"/>
        <v>1516095.8229145091</v>
      </c>
      <c r="T194">
        <f>IF(A194&lt;D$4,F$4,0)</f>
        <v>0</v>
      </c>
      <c r="U194" s="5">
        <f t="shared" si="68"/>
        <v>2683310.6227000826</v>
      </c>
      <c r="V194" s="5">
        <f>L$6*SUM(U187:U193)</f>
        <v>2391959.3930419199</v>
      </c>
      <c r="W194" s="1">
        <f>H$5+((H$6-H$5)*(LOG(V194+J$5)-LOG(J$5))/(LOG(J$6)-LOG(J$5)))</f>
        <v>9.2551306641650843E-2</v>
      </c>
      <c r="X194" s="1">
        <f t="shared" si="69"/>
        <v>363385.05200861528</v>
      </c>
      <c r="Y194" s="1">
        <f t="shared" si="70"/>
        <v>3562924.2049271613</v>
      </c>
    </row>
    <row r="195" spans="1:25" x14ac:dyDescent="0.2">
      <c r="A195">
        <v>186</v>
      </c>
      <c r="B195" s="1">
        <f t="shared" si="62"/>
        <v>88205641.162947536</v>
      </c>
      <c r="C195" s="1">
        <f t="shared" si="63"/>
        <v>88205641.162947536</v>
      </c>
      <c r="D195" s="5">
        <f t="shared" si="64"/>
        <v>11414491.180852145</v>
      </c>
      <c r="E195" s="1">
        <f t="shared" si="65"/>
        <v>136876821.32027012</v>
      </c>
      <c r="F195" s="1">
        <f t="shared" si="66"/>
        <v>10333565.404817102</v>
      </c>
      <c r="G195" s="5">
        <f t="shared" si="71"/>
        <v>103866660.61926952</v>
      </c>
      <c r="H195" s="5">
        <f t="shared" si="79"/>
        <v>0</v>
      </c>
      <c r="I195" s="5">
        <f t="shared" si="80"/>
        <v>0.46961415100882814</v>
      </c>
      <c r="J195" s="5">
        <f t="shared" si="81"/>
        <v>0.46961415100882814</v>
      </c>
      <c r="K195" s="20">
        <f t="shared" si="82"/>
        <v>6.0771697982343754E-2</v>
      </c>
      <c r="L195" s="20">
        <f t="shared" si="72"/>
        <v>83603422.483061016</v>
      </c>
      <c r="M195" s="20">
        <f t="shared" si="73"/>
        <v>83603422.483061016</v>
      </c>
      <c r="N195" s="20">
        <f t="shared" si="74"/>
        <v>10818928.540625175</v>
      </c>
      <c r="O195" s="5">
        <f t="shared" si="75"/>
        <v>691090.65830985119</v>
      </c>
      <c r="P195" s="5">
        <f t="shared" si="76"/>
        <v>691090.65830985119</v>
      </c>
      <c r="Q195" s="5">
        <f t="shared" si="77"/>
        <v>-691090.65830985119</v>
      </c>
      <c r="R195" s="5">
        <f t="shared" si="78"/>
        <v>-691090.65830985119</v>
      </c>
      <c r="S195" s="1">
        <f t="shared" si="67"/>
        <v>1382181.3166197024</v>
      </c>
      <c r="T195">
        <f>IF(A195&lt;D$4,F$4,0)</f>
        <v>0</v>
      </c>
      <c r="U195" s="5">
        <f t="shared" si="68"/>
        <v>2497405.1729825861</v>
      </c>
      <c r="V195" s="5">
        <f>L$6*SUM(U188:U194)</f>
        <v>2267659.5296183508</v>
      </c>
      <c r="W195" s="1">
        <f>H$5+((H$6-H$5)*(LOG(V195+J$5)-LOG(J$5))/(LOG(J$6)-LOG(J$5)))</f>
        <v>9.169290320540148E-2</v>
      </c>
      <c r="X195" s="1">
        <f t="shared" si="69"/>
        <v>345981.97401140089</v>
      </c>
      <c r="Y195" s="1">
        <f t="shared" si="70"/>
        <v>3427286.8605064233</v>
      </c>
    </row>
    <row r="196" spans="1:25" x14ac:dyDescent="0.2">
      <c r="A196">
        <v>187</v>
      </c>
      <c r="B196" s="1">
        <f t="shared" si="62"/>
        <v>87514550.504637688</v>
      </c>
      <c r="C196" s="1">
        <f t="shared" si="63"/>
        <v>87514550.504637688</v>
      </c>
      <c r="D196" s="5">
        <f t="shared" si="64"/>
        <v>10480750.558486938</v>
      </c>
      <c r="E196" s="1">
        <f t="shared" si="65"/>
        <v>139374226.49325269</v>
      </c>
      <c r="F196" s="1">
        <f t="shared" si="66"/>
        <v>10679547.378828503</v>
      </c>
      <c r="G196" s="5">
        <f t="shared" si="71"/>
        <v>107293947.47977595</v>
      </c>
      <c r="H196" s="5">
        <f t="shared" si="79"/>
        <v>0</v>
      </c>
      <c r="I196" s="5">
        <f t="shared" si="80"/>
        <v>0.47175149872119171</v>
      </c>
      <c r="J196" s="5">
        <f t="shared" si="81"/>
        <v>0.47175149872119171</v>
      </c>
      <c r="K196" s="20">
        <f t="shared" si="82"/>
        <v>5.6497002557616575E-2</v>
      </c>
      <c r="L196" s="20">
        <f t="shared" si="72"/>
        <v>82891385.817170009</v>
      </c>
      <c r="M196" s="20">
        <f t="shared" si="73"/>
        <v>82891385.817170009</v>
      </c>
      <c r="N196" s="20">
        <f t="shared" si="74"/>
        <v>9927079.9334222954</v>
      </c>
      <c r="O196" s="5">
        <f t="shared" si="75"/>
        <v>628720.51711429853</v>
      </c>
      <c r="P196" s="5">
        <f t="shared" si="76"/>
        <v>628720.51711429853</v>
      </c>
      <c r="Q196" s="5">
        <f t="shared" si="77"/>
        <v>-628720.51711429853</v>
      </c>
      <c r="R196" s="5">
        <f t="shared" si="78"/>
        <v>-628720.51711429853</v>
      </c>
      <c r="S196" s="1">
        <f t="shared" si="67"/>
        <v>1257441.0342285971</v>
      </c>
      <c r="T196">
        <f>IF(A196&lt;D$4,F$4,0)</f>
        <v>0</v>
      </c>
      <c r="U196" s="5">
        <f t="shared" si="68"/>
        <v>2315921.9389849072</v>
      </c>
      <c r="V196" s="5">
        <f>L$6*SUM(U189:U195)</f>
        <v>2140073.1634648265</v>
      </c>
      <c r="W196" s="1">
        <f>H$5+((H$6-H$5)*(LOG(V196+J$5)-LOG(J$5))/(LOG(J$6)-LOG(J$5)))</f>
        <v>9.0761640449093545E-2</v>
      </c>
      <c r="X196" s="1">
        <f t="shared" si="69"/>
        <v>327407.90805315855</v>
      </c>
      <c r="Y196" s="1">
        <f t="shared" si="70"/>
        <v>3279930.0205378891</v>
      </c>
    </row>
    <row r="197" spans="1:25" x14ac:dyDescent="0.2">
      <c r="A197">
        <v>188</v>
      </c>
      <c r="B197" s="1">
        <f t="shared" si="62"/>
        <v>86885829.987523392</v>
      </c>
      <c r="C197" s="1">
        <f t="shared" si="63"/>
        <v>86885829.987523392</v>
      </c>
      <c r="D197" s="5">
        <f t="shared" si="64"/>
        <v>9597864.3378838319</v>
      </c>
      <c r="E197" s="1">
        <f t="shared" si="65"/>
        <v>141690148.4322376</v>
      </c>
      <c r="F197" s="1">
        <f t="shared" si="66"/>
        <v>11006955.286881661</v>
      </c>
      <c r="G197" s="5">
        <f t="shared" si="71"/>
        <v>110573877.50031383</v>
      </c>
      <c r="H197" s="5">
        <f t="shared" si="79"/>
        <v>0</v>
      </c>
      <c r="I197" s="5">
        <f t="shared" si="80"/>
        <v>0.47382917261238972</v>
      </c>
      <c r="J197" s="5">
        <f t="shared" si="81"/>
        <v>0.47382917261238972</v>
      </c>
      <c r="K197" s="20">
        <f t="shared" si="82"/>
        <v>5.2341654775220584E-2</v>
      </c>
      <c r="L197" s="20">
        <f t="shared" si="72"/>
        <v>82242304.095921978</v>
      </c>
      <c r="M197" s="20">
        <f t="shared" si="73"/>
        <v>82242304.095921978</v>
      </c>
      <c r="N197" s="20">
        <f t="shared" si="74"/>
        <v>9084916.1210866701</v>
      </c>
      <c r="O197" s="5">
        <f t="shared" si="75"/>
        <v>570877.47120748309</v>
      </c>
      <c r="P197" s="5">
        <f t="shared" si="76"/>
        <v>570877.47120748309</v>
      </c>
      <c r="Q197" s="5">
        <f t="shared" si="77"/>
        <v>-570877.47120748309</v>
      </c>
      <c r="R197" s="5">
        <f t="shared" si="78"/>
        <v>-570877.47120748309</v>
      </c>
      <c r="S197" s="1">
        <f t="shared" si="67"/>
        <v>1141754.9424149662</v>
      </c>
      <c r="T197">
        <f>IF(A197&lt;D$4,F$4,0)</f>
        <v>0</v>
      </c>
      <c r="U197" s="5">
        <f t="shared" si="68"/>
        <v>2140327.2548317034</v>
      </c>
      <c r="V197" s="5">
        <f>L$6*SUM(U190:U196)</f>
        <v>2010931.5645042127</v>
      </c>
      <c r="W197" s="1">
        <f>H$5+((H$6-H$5)*(LOG(V197+J$5)-LOG(J$5))/(LOG(J$6)-LOG(J$5)))</f>
        <v>8.9760964580438765E-2</v>
      </c>
      <c r="X197" s="1">
        <f t="shared" si="69"/>
        <v>308007.35496134532</v>
      </c>
      <c r="Y197" s="1">
        <f t="shared" si="70"/>
        <v>3123410.2596001192</v>
      </c>
    </row>
    <row r="198" spans="1:25" x14ac:dyDescent="0.2">
      <c r="A198">
        <v>189</v>
      </c>
      <c r="B198" s="1">
        <f t="shared" si="62"/>
        <v>86314952.516315907</v>
      </c>
      <c r="C198" s="1">
        <f t="shared" si="63"/>
        <v>86314952.516315907</v>
      </c>
      <c r="D198" s="5">
        <f t="shared" si="64"/>
        <v>8767830.2516127378</v>
      </c>
      <c r="E198" s="1">
        <f t="shared" si="65"/>
        <v>143830475.6870693</v>
      </c>
      <c r="F198" s="1">
        <f t="shared" si="66"/>
        <v>11314962.641843006</v>
      </c>
      <c r="G198" s="5">
        <f t="shared" si="71"/>
        <v>113697287.75991395</v>
      </c>
      <c r="H198" s="5">
        <f t="shared" si="79"/>
        <v>0</v>
      </c>
      <c r="I198" s="5">
        <f t="shared" si="80"/>
        <v>0.47583258071586781</v>
      </c>
      <c r="J198" s="5">
        <f t="shared" si="81"/>
        <v>0.47583258071586781</v>
      </c>
      <c r="K198" s="20">
        <f t="shared" si="82"/>
        <v>4.8334838568264503E-2</v>
      </c>
      <c r="L198" s="20">
        <f t="shared" si="72"/>
        <v>81651793.225300401</v>
      </c>
      <c r="M198" s="20">
        <f t="shared" si="73"/>
        <v>81651793.225300401</v>
      </c>
      <c r="N198" s="20">
        <f t="shared" si="74"/>
        <v>8294148.8336437456</v>
      </c>
      <c r="O198" s="5">
        <f t="shared" si="75"/>
        <v>517445.08369846089</v>
      </c>
      <c r="P198" s="5">
        <f t="shared" si="76"/>
        <v>517445.08369846089</v>
      </c>
      <c r="Q198" s="5">
        <f t="shared" si="77"/>
        <v>-517445.08369846089</v>
      </c>
      <c r="R198" s="5">
        <f t="shared" si="78"/>
        <v>-517445.08369846089</v>
      </c>
      <c r="S198" s="1">
        <f t="shared" si="67"/>
        <v>1034890.1673969218</v>
      </c>
      <c r="T198">
        <f>IF(A198&lt;D$4,F$4,0)</f>
        <v>0</v>
      </c>
      <c r="U198" s="5">
        <f t="shared" si="68"/>
        <v>1971789.0286860589</v>
      </c>
      <c r="V198" s="5">
        <f>L$6*SUM(U191:U197)</f>
        <v>1881822.5285312363</v>
      </c>
      <c r="W198" s="1">
        <f>H$5+((H$6-H$5)*(LOG(V198+J$5)-LOG(J$5))/(LOG(J$6)-LOG(J$5)))</f>
        <v>8.8694464495270547E-2</v>
      </c>
      <c r="X198" s="1">
        <f t="shared" si="69"/>
        <v>288113.7927136909</v>
      </c>
      <c r="Y198" s="1">
        <f t="shared" si="70"/>
        <v>2960271.4853670397</v>
      </c>
    </row>
    <row r="199" spans="1:25" x14ac:dyDescent="0.2">
      <c r="A199">
        <v>190</v>
      </c>
      <c r="B199" s="1">
        <f t="shared" si="62"/>
        <v>85797507.432617441</v>
      </c>
      <c r="C199" s="1">
        <f t="shared" si="63"/>
        <v>85797507.432617441</v>
      </c>
      <c r="D199" s="5">
        <f t="shared" si="64"/>
        <v>7991527.8536803713</v>
      </c>
      <c r="E199" s="1">
        <f t="shared" si="65"/>
        <v>145802264.71575534</v>
      </c>
      <c r="F199" s="1">
        <f t="shared" si="66"/>
        <v>11603076.434556697</v>
      </c>
      <c r="G199" s="5">
        <f t="shared" si="71"/>
        <v>116657559.245281</v>
      </c>
      <c r="H199" s="5">
        <f t="shared" si="79"/>
        <v>0</v>
      </c>
      <c r="I199" s="5">
        <f t="shared" si="80"/>
        <v>0.47775020407239388</v>
      </c>
      <c r="J199" s="5">
        <f t="shared" si="81"/>
        <v>0.47775020407239388</v>
      </c>
      <c r="K199" s="20">
        <f t="shared" si="82"/>
        <v>4.4499591855212267E-2</v>
      </c>
      <c r="L199" s="20">
        <f t="shared" si="72"/>
        <v>81115555.43270798</v>
      </c>
      <c r="M199" s="20">
        <f t="shared" si="73"/>
        <v>81115555.43270798</v>
      </c>
      <c r="N199" s="20">
        <f t="shared" si="74"/>
        <v>7555431.8534992915</v>
      </c>
      <c r="O199" s="5">
        <f t="shared" si="75"/>
        <v>468263.33384059399</v>
      </c>
      <c r="P199" s="5">
        <f t="shared" si="76"/>
        <v>468263.33384059399</v>
      </c>
      <c r="Q199" s="5">
        <f t="shared" si="77"/>
        <v>-468263.33384059399</v>
      </c>
      <c r="R199" s="5">
        <f t="shared" si="78"/>
        <v>-468263.33384059399</v>
      </c>
      <c r="S199" s="1">
        <f t="shared" si="67"/>
        <v>936526.66768118797</v>
      </c>
      <c r="T199">
        <f>IF(A199&lt;D$4,F$4,0)</f>
        <v>0</v>
      </c>
      <c r="U199" s="5">
        <f t="shared" si="68"/>
        <v>1811192.5653292879</v>
      </c>
      <c r="V199" s="5">
        <f>L$6*SUM(U192:U198)</f>
        <v>1754162.9035917693</v>
      </c>
      <c r="W199" s="1">
        <f>H$5+((H$6-H$5)*(LOG(V199+J$5)-LOG(J$5))/(LOG(J$6)-LOG(J$5)))</f>
        <v>8.7565826091401636E-2</v>
      </c>
      <c r="X199" s="1">
        <f t="shared" si="69"/>
        <v>268039.64603435434</v>
      </c>
      <c r="Y199" s="1">
        <f t="shared" si="70"/>
        <v>2792967.8040018422</v>
      </c>
    </row>
    <row r="200" spans="1:25" x14ac:dyDescent="0.2">
      <c r="A200">
        <v>191</v>
      </c>
      <c r="B200" s="1">
        <f t="shared" si="62"/>
        <v>85329244.098776847</v>
      </c>
      <c r="C200" s="1">
        <f t="shared" si="63"/>
        <v>85329244.098776847</v>
      </c>
      <c r="D200" s="5">
        <f t="shared" si="64"/>
        <v>7268890.9512558784</v>
      </c>
      <c r="E200" s="1">
        <f t="shared" si="65"/>
        <v>147613457.28108463</v>
      </c>
      <c r="F200" s="1">
        <f t="shared" si="66"/>
        <v>11871116.080591051</v>
      </c>
      <c r="G200" s="5">
        <f t="shared" si="71"/>
        <v>119450527.04928283</v>
      </c>
      <c r="H200" s="5">
        <f t="shared" si="79"/>
        <v>0</v>
      </c>
      <c r="I200" s="5">
        <f t="shared" si="80"/>
        <v>0.47957343331299074</v>
      </c>
      <c r="J200" s="5">
        <f t="shared" si="81"/>
        <v>0.47957343331299074</v>
      </c>
      <c r="K200" s="20">
        <f t="shared" si="82"/>
        <v>4.085313337401851E-2</v>
      </c>
      <c r="L200" s="20">
        <f t="shared" si="72"/>
        <v>80629424.452309534</v>
      </c>
      <c r="M200" s="20">
        <f t="shared" si="73"/>
        <v>80629424.452309534</v>
      </c>
      <c r="N200" s="20">
        <f t="shared" si="74"/>
        <v>6868530.2441904973</v>
      </c>
      <c r="O200" s="5">
        <f t="shared" si="75"/>
        <v>423140.00643517793</v>
      </c>
      <c r="P200" s="5">
        <f t="shared" si="76"/>
        <v>423140.00643517793</v>
      </c>
      <c r="Q200" s="5">
        <f t="shared" si="77"/>
        <v>-423140.00643517793</v>
      </c>
      <c r="R200" s="5">
        <f t="shared" si="78"/>
        <v>-423140.00643517793</v>
      </c>
      <c r="S200" s="1">
        <f t="shared" si="67"/>
        <v>846280.01287035586</v>
      </c>
      <c r="T200">
        <f>IF(A200&lt;D$4,F$4,0)</f>
        <v>0</v>
      </c>
      <c r="U200" s="5">
        <f t="shared" si="68"/>
        <v>1659163.570105681</v>
      </c>
      <c r="V200" s="5">
        <f>L$6*SUM(U193:U199)</f>
        <v>1629181.4151210785</v>
      </c>
      <c r="W200" s="1">
        <f>H$5+((H$6-H$5)*(LOG(V200+J$5)-LOG(J$5))/(LOG(J$6)-LOG(J$5)))</f>
        <v>8.6378789075427523E-2</v>
      </c>
      <c r="X200" s="1">
        <f t="shared" si="69"/>
        <v>248068.44288258741</v>
      </c>
      <c r="Y200" s="1">
        <f t="shared" si="70"/>
        <v>2623799.1248135697</v>
      </c>
    </row>
    <row r="201" spans="1:25" x14ac:dyDescent="0.2">
      <c r="A201">
        <v>192</v>
      </c>
      <c r="B201" s="1">
        <f t="shared" si="62"/>
        <v>84906104.092341676</v>
      </c>
      <c r="C201" s="1">
        <f t="shared" si="63"/>
        <v>84906104.092341676</v>
      </c>
      <c r="D201" s="5">
        <f t="shared" si="64"/>
        <v>6599075.1412117248</v>
      </c>
      <c r="E201" s="1">
        <f t="shared" si="65"/>
        <v>149272620.8511903</v>
      </c>
      <c r="F201" s="1">
        <f t="shared" si="66"/>
        <v>12119184.523473639</v>
      </c>
      <c r="G201" s="5">
        <f t="shared" si="71"/>
        <v>122074326.17409641</v>
      </c>
      <c r="H201" s="5">
        <f t="shared" si="79"/>
        <v>0</v>
      </c>
      <c r="I201" s="5">
        <f t="shared" si="80"/>
        <v>0.48129633485795564</v>
      </c>
      <c r="J201" s="5">
        <f t="shared" si="81"/>
        <v>0.48129633485795564</v>
      </c>
      <c r="K201" s="20">
        <f t="shared" si="82"/>
        <v>3.7407330284088804E-2</v>
      </c>
      <c r="L201" s="20">
        <f t="shared" si="72"/>
        <v>80189400.010733709</v>
      </c>
      <c r="M201" s="20">
        <f t="shared" si="73"/>
        <v>80189400.010733709</v>
      </c>
      <c r="N201" s="20">
        <f t="shared" si="74"/>
        <v>6232483.3044276545</v>
      </c>
      <c r="O201" s="5">
        <f t="shared" si="75"/>
        <v>381860.55681461538</v>
      </c>
      <c r="P201" s="5">
        <f t="shared" si="76"/>
        <v>381860.55681461538</v>
      </c>
      <c r="Q201" s="5">
        <f t="shared" si="77"/>
        <v>-381860.55681461538</v>
      </c>
      <c r="R201" s="5">
        <f t="shared" si="78"/>
        <v>-381860.55681461538</v>
      </c>
      <c r="S201" s="1">
        <f t="shared" si="67"/>
        <v>763721.11362923076</v>
      </c>
      <c r="T201">
        <f>IF(A201&lt;D$4,F$4,0)</f>
        <v>0</v>
      </c>
      <c r="U201" s="5">
        <f t="shared" si="68"/>
        <v>1516095.8229145091</v>
      </c>
      <c r="V201" s="5">
        <f>L$6*SUM(U194:U200)</f>
        <v>1507911.0153620308</v>
      </c>
      <c r="W201" s="1">
        <f>H$5+((H$6-H$5)*(LOG(V201+J$5)-LOG(J$5))/(LOG(J$6)-LOG(J$5)))</f>
        <v>8.5137107138088947E-2</v>
      </c>
      <c r="X201" s="1">
        <f t="shared" si="69"/>
        <v>228449.30396958909</v>
      </c>
      <c r="Y201" s="1">
        <f t="shared" si="70"/>
        <v>2454861.3187304935</v>
      </c>
    </row>
    <row r="202" spans="1:25" x14ac:dyDescent="0.2">
      <c r="A202">
        <v>193</v>
      </c>
      <c r="B202" s="1">
        <f t="shared" si="62"/>
        <v>84524243.535527065</v>
      </c>
      <c r="C202" s="1">
        <f t="shared" si="63"/>
        <v>84524243.535527065</v>
      </c>
      <c r="D202" s="5">
        <f t="shared" si="64"/>
        <v>5980614.9382212525</v>
      </c>
      <c r="E202" s="1">
        <f t="shared" si="65"/>
        <v>150788716.67410481</v>
      </c>
      <c r="F202" s="1">
        <f t="shared" si="66"/>
        <v>12347633.827443229</v>
      </c>
      <c r="G202" s="5">
        <f t="shared" si="71"/>
        <v>124529187.49282689</v>
      </c>
      <c r="H202" s="5">
        <f t="shared" si="79"/>
        <v>0</v>
      </c>
      <c r="I202" s="5">
        <f t="shared" si="80"/>
        <v>0.48291536987402156</v>
      </c>
      <c r="J202" s="5">
        <f t="shared" si="81"/>
        <v>0.48291536987402156</v>
      </c>
      <c r="K202" s="20">
        <f t="shared" si="82"/>
        <v>3.4169260251956955E-2</v>
      </c>
      <c r="L202" s="20">
        <f t="shared" si="72"/>
        <v>79791672.910761654</v>
      </c>
      <c r="M202" s="20">
        <f t="shared" si="73"/>
        <v>79791672.910761654</v>
      </c>
      <c r="N202" s="20">
        <f t="shared" si="74"/>
        <v>5645756.1877520746</v>
      </c>
      <c r="O202" s="5">
        <f t="shared" si="75"/>
        <v>344196.4632235805</v>
      </c>
      <c r="P202" s="5">
        <f t="shared" si="76"/>
        <v>344196.4632235805</v>
      </c>
      <c r="Q202" s="5">
        <f t="shared" si="77"/>
        <v>-344196.4632235805</v>
      </c>
      <c r="R202" s="5">
        <f t="shared" si="78"/>
        <v>-344196.4632235805</v>
      </c>
      <c r="S202" s="1">
        <f t="shared" si="67"/>
        <v>688392.92644716101</v>
      </c>
      <c r="T202">
        <f>IF(A202&lt;D$4,F$4,0)</f>
        <v>0</v>
      </c>
      <c r="U202" s="5">
        <f t="shared" si="68"/>
        <v>1382181.3166197024</v>
      </c>
      <c r="V202" s="5">
        <f>L$6*SUM(U195:U201)</f>
        <v>1391189.5353834734</v>
      </c>
      <c r="W202" s="1">
        <f>H$5+((H$6-H$5)*(LOG(V202+J$5)-LOG(J$5))/(LOG(J$6)-LOG(J$5)))</f>
        <v>8.3844512165769366E-2</v>
      </c>
      <c r="X202" s="1">
        <f t="shared" si="69"/>
        <v>209393.71840899379</v>
      </c>
      <c r="Y202" s="1">
        <f t="shared" si="70"/>
        <v>2288011.4545735922</v>
      </c>
    </row>
    <row r="203" spans="1:25" x14ac:dyDescent="0.2">
      <c r="A203">
        <v>194</v>
      </c>
      <c r="B203" s="1">
        <f t="shared" si="62"/>
        <v>84180047.072303489</v>
      </c>
      <c r="C203" s="1">
        <f t="shared" si="63"/>
        <v>84180047.072303489</v>
      </c>
      <c r="D203" s="5">
        <f t="shared" si="64"/>
        <v>5411566.8304398172</v>
      </c>
      <c r="E203" s="1">
        <f t="shared" si="65"/>
        <v>152170897.9907245</v>
      </c>
      <c r="F203" s="1">
        <f t="shared" si="66"/>
        <v>12557027.545852223</v>
      </c>
      <c r="G203" s="5">
        <f t="shared" si="71"/>
        <v>126817198.94740048</v>
      </c>
      <c r="H203" s="5">
        <f t="shared" si="79"/>
        <v>0</v>
      </c>
      <c r="I203" s="5">
        <f t="shared" si="80"/>
        <v>0.48442908699820481</v>
      </c>
      <c r="J203" s="5">
        <f t="shared" si="81"/>
        <v>0.48442908699820481</v>
      </c>
      <c r="K203" s="20">
        <f t="shared" si="82"/>
        <v>3.1141826003590459E-2</v>
      </c>
      <c r="L203" s="20">
        <f t="shared" si="72"/>
        <v>79432642.019721076</v>
      </c>
      <c r="M203" s="20">
        <f t="shared" si="73"/>
        <v>79432642.019721076</v>
      </c>
      <c r="N203" s="20">
        <f t="shared" si="74"/>
        <v>5106376.935604631</v>
      </c>
      <c r="O203" s="5">
        <f t="shared" si="75"/>
        <v>309912.14176623087</v>
      </c>
      <c r="P203" s="5">
        <f t="shared" si="76"/>
        <v>309912.14176623087</v>
      </c>
      <c r="Q203" s="5">
        <f t="shared" si="77"/>
        <v>-309912.14176623087</v>
      </c>
      <c r="R203" s="5">
        <f t="shared" si="78"/>
        <v>-309912.14176623087</v>
      </c>
      <c r="S203" s="1">
        <f t="shared" si="67"/>
        <v>619824.28353246173</v>
      </c>
      <c r="T203">
        <f>IF(A203&lt;D$4,F$4,0)</f>
        <v>0</v>
      </c>
      <c r="U203" s="5">
        <f t="shared" si="68"/>
        <v>1257441.0342285971</v>
      </c>
      <c r="V203" s="5">
        <f>L$6*SUM(U196:U202)</f>
        <v>1279667.1497471849</v>
      </c>
      <c r="W203" s="1">
        <f>H$5+((H$6-H$5)*(LOG(V203+J$5)-LOG(J$5))/(LOG(J$6)-LOG(J$5)))</f>
        <v>8.2504682946688071E-2</v>
      </c>
      <c r="X203" s="1">
        <f t="shared" si="69"/>
        <v>191074.40530522884</v>
      </c>
      <c r="Y203" s="1">
        <f t="shared" si="70"/>
        <v>2124847.5336796781</v>
      </c>
    </row>
    <row r="204" spans="1:25" x14ac:dyDescent="0.2">
      <c r="A204">
        <v>195</v>
      </c>
      <c r="B204" s="1">
        <f t="shared" si="62"/>
        <v>83870134.930537254</v>
      </c>
      <c r="C204" s="1">
        <f t="shared" si="63"/>
        <v>83870134.930537254</v>
      </c>
      <c r="D204" s="5">
        <f t="shared" si="64"/>
        <v>4889636.1715573128</v>
      </c>
      <c r="E204" s="1">
        <f t="shared" si="65"/>
        <v>153428339.0249531</v>
      </c>
      <c r="F204" s="1">
        <f t="shared" si="66"/>
        <v>12748101.951157453</v>
      </c>
      <c r="G204" s="5">
        <f t="shared" si="71"/>
        <v>128942046.48108016</v>
      </c>
      <c r="H204" s="5">
        <f t="shared" si="79"/>
        <v>0</v>
      </c>
      <c r="I204" s="5">
        <f t="shared" si="80"/>
        <v>0.48583780677424154</v>
      </c>
      <c r="J204" s="5">
        <f t="shared" si="81"/>
        <v>0.48583780677424154</v>
      </c>
      <c r="K204" s="20">
        <f t="shared" si="82"/>
        <v>2.8324386451516904E-2</v>
      </c>
      <c r="L204" s="20">
        <f t="shared" si="72"/>
        <v>79108924.424149692</v>
      </c>
      <c r="M204" s="20">
        <f t="shared" si="73"/>
        <v>79108924.424149692</v>
      </c>
      <c r="N204" s="20">
        <f t="shared" si="74"/>
        <v>4612057.1843324471</v>
      </c>
      <c r="O204" s="5">
        <f t="shared" si="75"/>
        <v>278770.5403692025</v>
      </c>
      <c r="P204" s="5">
        <f t="shared" si="76"/>
        <v>278770.5403692025</v>
      </c>
      <c r="Q204" s="5">
        <f t="shared" si="77"/>
        <v>-278770.5403692025</v>
      </c>
      <c r="R204" s="5">
        <f t="shared" si="78"/>
        <v>-278770.5403692025</v>
      </c>
      <c r="S204" s="1">
        <f t="shared" si="67"/>
        <v>557541.080738405</v>
      </c>
      <c r="T204">
        <f>IF(A204&lt;D$4,F$4,0)</f>
        <v>0</v>
      </c>
      <c r="U204" s="5">
        <f t="shared" si="68"/>
        <v>1141754.9424149662</v>
      </c>
      <c r="V204" s="5">
        <f>L$6*SUM(U197:U203)</f>
        <v>1173819.059271554</v>
      </c>
      <c r="W204" s="1">
        <f>H$5+((H$6-H$5)*(LOG(V204+J$5)-LOG(J$5))/(LOG(J$6)-LOG(J$5)))</f>
        <v>8.1121218632005124E-2</v>
      </c>
      <c r="X204" s="1">
        <f t="shared" si="69"/>
        <v>173625.95518324195</v>
      </c>
      <c r="Y204" s="1">
        <f t="shared" si="70"/>
        <v>1966701.2996484614</v>
      </c>
    </row>
    <row r="205" spans="1:25" x14ac:dyDescent="0.2">
      <c r="A205">
        <v>196</v>
      </c>
      <c r="B205" s="1">
        <f t="shared" si="62"/>
        <v>83591364.390168056</v>
      </c>
      <c r="C205" s="1">
        <f t="shared" si="63"/>
        <v>83591364.390168056</v>
      </c>
      <c r="D205" s="5">
        <f t="shared" si="64"/>
        <v>4412287.0848987959</v>
      </c>
      <c r="E205" s="1">
        <f t="shared" si="65"/>
        <v>154570093.96736807</v>
      </c>
      <c r="F205" s="1">
        <f t="shared" si="66"/>
        <v>12921727.906340694</v>
      </c>
      <c r="G205" s="5">
        <f t="shared" si="71"/>
        <v>130908747.78072862</v>
      </c>
      <c r="H205" s="5">
        <f t="shared" si="79"/>
        <v>0</v>
      </c>
      <c r="I205" s="5">
        <f t="shared" si="80"/>
        <v>0.487143312226609</v>
      </c>
      <c r="J205" s="5">
        <f t="shared" si="81"/>
        <v>0.487143312226609</v>
      </c>
      <c r="K205" s="20">
        <f t="shared" si="82"/>
        <v>2.5713375546781971E-2</v>
      </c>
      <c r="L205" s="20">
        <f t="shared" si="72"/>
        <v>78817359.930347294</v>
      </c>
      <c r="M205" s="20">
        <f t="shared" si="73"/>
        <v>78817359.930347294</v>
      </c>
      <c r="N205" s="20">
        <f t="shared" si="74"/>
        <v>4160296.0045403326</v>
      </c>
      <c r="O205" s="5">
        <f t="shared" si="75"/>
        <v>250537.55165544097</v>
      </c>
      <c r="P205" s="5">
        <f t="shared" si="76"/>
        <v>250537.55165544097</v>
      </c>
      <c r="Q205" s="5">
        <f t="shared" si="77"/>
        <v>-250537.55165544097</v>
      </c>
      <c r="R205" s="5">
        <f t="shared" si="78"/>
        <v>-250537.55165544097</v>
      </c>
      <c r="S205" s="1">
        <f t="shared" si="67"/>
        <v>501075.10331088194</v>
      </c>
      <c r="T205">
        <f>IF(A205&lt;D$4,F$4,0)</f>
        <v>0</v>
      </c>
      <c r="U205" s="5">
        <f t="shared" si="68"/>
        <v>1034890.1673969218</v>
      </c>
      <c r="V205" s="5">
        <f>L$6*SUM(U198:U204)</f>
        <v>1073961.8280298803</v>
      </c>
      <c r="W205" s="1">
        <f>H$5+((H$6-H$5)*(LOG(V205+J$5)-LOG(J$5))/(LOG(J$6)-LOG(J$5)))</f>
        <v>7.9697617033209406E-2</v>
      </c>
      <c r="X205" s="1">
        <f t="shared" si="69"/>
        <v>157146.88687850549</v>
      </c>
      <c r="Y205" s="1">
        <f t="shared" si="70"/>
        <v>1814642.1418075534</v>
      </c>
    </row>
    <row r="206" spans="1:25" x14ac:dyDescent="0.2">
      <c r="A206">
        <v>197</v>
      </c>
      <c r="B206" s="1">
        <f t="shared" si="62"/>
        <v>83340826.838512614</v>
      </c>
      <c r="C206" s="1">
        <f t="shared" si="63"/>
        <v>83340826.838512614</v>
      </c>
      <c r="D206" s="5">
        <f t="shared" si="64"/>
        <v>3976835.5205284902</v>
      </c>
      <c r="E206" s="1">
        <f t="shared" si="65"/>
        <v>155604984.134765</v>
      </c>
      <c r="F206" s="1">
        <f t="shared" si="66"/>
        <v>13078874.793219199</v>
      </c>
      <c r="G206" s="5">
        <f t="shared" si="71"/>
        <v>132723389.92253618</v>
      </c>
      <c r="H206" s="5">
        <f t="shared" si="79"/>
        <v>0</v>
      </c>
      <c r="I206" s="5">
        <f t="shared" si="80"/>
        <v>0.48834855640868552</v>
      </c>
      <c r="J206" s="5">
        <f t="shared" si="81"/>
        <v>0.48834855640868552</v>
      </c>
      <c r="K206" s="20">
        <f t="shared" si="82"/>
        <v>2.3302887182628917E-2</v>
      </c>
      <c r="L206" s="20">
        <f t="shared" si="72"/>
        <v>78555010.985707492</v>
      </c>
      <c r="M206" s="20">
        <f t="shared" si="73"/>
        <v>78555010.985707492</v>
      </c>
      <c r="N206" s="20">
        <f t="shared" si="74"/>
        <v>3748467.2261387268</v>
      </c>
      <c r="O206" s="5">
        <f t="shared" si="75"/>
        <v>224985.3943527599</v>
      </c>
      <c r="P206" s="5">
        <f t="shared" si="76"/>
        <v>224985.3943527599</v>
      </c>
      <c r="Q206" s="5">
        <f t="shared" si="77"/>
        <v>-224985.3943527599</v>
      </c>
      <c r="R206" s="5">
        <f t="shared" si="78"/>
        <v>-224985.3943527599</v>
      </c>
      <c r="S206" s="1">
        <f t="shared" si="67"/>
        <v>449970.78870551981</v>
      </c>
      <c r="T206">
        <f>IF(A206&lt;D$4,F$4,0)</f>
        <v>0</v>
      </c>
      <c r="U206" s="5">
        <f t="shared" si="68"/>
        <v>936526.66768118797</v>
      </c>
      <c r="V206" s="5">
        <f>L$6*SUM(U199:U205)</f>
        <v>980271.94190096657</v>
      </c>
      <c r="W206" s="1">
        <f>H$5+((H$6-H$5)*(LOG(V206+J$5)-LOG(J$5))/(LOG(J$6)-LOG(J$5)))</f>
        <v>7.8237257683700989E-2</v>
      </c>
      <c r="X206" s="1">
        <f t="shared" si="69"/>
        <v>141702.73944847094</v>
      </c>
      <c r="Y206" s="1">
        <f t="shared" si="70"/>
        <v>1669489.8258808171</v>
      </c>
    </row>
    <row r="207" spans="1:25" x14ac:dyDescent="0.2">
      <c r="A207">
        <v>198</v>
      </c>
      <c r="B207" s="1">
        <f t="shared" si="62"/>
        <v>83115841.44415985</v>
      </c>
      <c r="C207" s="1">
        <f t="shared" si="63"/>
        <v>83115841.44415985</v>
      </c>
      <c r="D207" s="5">
        <f t="shared" si="64"/>
        <v>3580526.2963636541</v>
      </c>
      <c r="E207" s="1">
        <f t="shared" si="65"/>
        <v>156541510.80244619</v>
      </c>
      <c r="F207" s="1">
        <f t="shared" si="66"/>
        <v>13220577.53266767</v>
      </c>
      <c r="G207" s="5">
        <f t="shared" si="71"/>
        <v>134392879.74841699</v>
      </c>
      <c r="H207" s="5">
        <f t="shared" si="79"/>
        <v>0</v>
      </c>
      <c r="I207" s="5">
        <f t="shared" si="80"/>
        <v>0.48945739439597785</v>
      </c>
      <c r="J207" s="5">
        <f t="shared" si="81"/>
        <v>0.48945739439597785</v>
      </c>
      <c r="K207" s="20">
        <f t="shared" si="82"/>
        <v>2.1085211208044331E-2</v>
      </c>
      <c r="L207" s="20">
        <f t="shared" si="72"/>
        <v>78319158.979079261</v>
      </c>
      <c r="M207" s="20">
        <f t="shared" si="73"/>
        <v>78319158.979079261</v>
      </c>
      <c r="N207" s="20">
        <f t="shared" si="74"/>
        <v>3373891.2265248196</v>
      </c>
      <c r="O207" s="5">
        <f t="shared" si="75"/>
        <v>201895.11258276136</v>
      </c>
      <c r="P207" s="5">
        <f t="shared" si="76"/>
        <v>201895.11258276136</v>
      </c>
      <c r="Q207" s="5">
        <f t="shared" si="77"/>
        <v>-201895.11258276136</v>
      </c>
      <c r="R207" s="5">
        <f t="shared" si="78"/>
        <v>-201895.11258276136</v>
      </c>
      <c r="S207" s="1">
        <f t="shared" si="67"/>
        <v>403790.22516552272</v>
      </c>
      <c r="T207">
        <f>IF(A207&lt;D$4,F$4,0)</f>
        <v>0</v>
      </c>
      <c r="U207" s="5">
        <f t="shared" si="68"/>
        <v>846280.01287035586</v>
      </c>
      <c r="V207" s="5">
        <f>L$6*SUM(U200:U206)</f>
        <v>892805.35213615652</v>
      </c>
      <c r="W207" s="1">
        <f>H$5+((H$6-H$5)*(LOG(V207+J$5)-LOG(J$5))/(LOG(J$6)-LOG(J$5)))</f>
        <v>7.6743389467499409E-2</v>
      </c>
      <c r="X207" s="1">
        <f t="shared" si="69"/>
        <v>127329.83605090703</v>
      </c>
      <c r="Y207" s="1">
        <f t="shared" si="70"/>
        <v>1531833.734054774</v>
      </c>
    </row>
    <row r="208" spans="1:25" x14ac:dyDescent="0.2">
      <c r="A208">
        <v>199</v>
      </c>
      <c r="B208" s="1">
        <f t="shared" si="62"/>
        <v>82913946.331577092</v>
      </c>
      <c r="C208" s="1">
        <f t="shared" si="63"/>
        <v>82913946.331577092</v>
      </c>
      <c r="D208" s="5">
        <f t="shared" si="64"/>
        <v>3220595.407899946</v>
      </c>
      <c r="E208" s="1">
        <f t="shared" si="65"/>
        <v>157387790.81531653</v>
      </c>
      <c r="F208" s="1">
        <f t="shared" si="66"/>
        <v>13347907.368718578</v>
      </c>
      <c r="G208" s="5">
        <f t="shared" si="71"/>
        <v>135924713.48247176</v>
      </c>
      <c r="H208" s="5">
        <f t="shared" si="79"/>
        <v>0</v>
      </c>
      <c r="I208" s="5">
        <f t="shared" si="80"/>
        <v>0.49047434424096631</v>
      </c>
      <c r="J208" s="5">
        <f t="shared" si="81"/>
        <v>0.49047434424096631</v>
      </c>
      <c r="K208" s="20">
        <f t="shared" si="82"/>
        <v>1.9051311518067358E-2</v>
      </c>
      <c r="L208" s="20">
        <f t="shared" si="72"/>
        <v>78107297.758015618</v>
      </c>
      <c r="M208" s="20">
        <f t="shared" si="73"/>
        <v>78107297.758015618</v>
      </c>
      <c r="N208" s="20">
        <f t="shared" si="74"/>
        <v>3033892.555022886</v>
      </c>
      <c r="O208" s="5">
        <f t="shared" si="75"/>
        <v>181058.33523914986</v>
      </c>
      <c r="P208" s="5">
        <f t="shared" si="76"/>
        <v>181058.33523914986</v>
      </c>
      <c r="Q208" s="5">
        <f t="shared" si="77"/>
        <v>-181058.33523914986</v>
      </c>
      <c r="R208" s="5">
        <f t="shared" si="78"/>
        <v>-181058.33523914986</v>
      </c>
      <c r="S208" s="1">
        <f t="shared" si="67"/>
        <v>362116.67047829973</v>
      </c>
      <c r="T208">
        <f>IF(A208&lt;D$4,F$4,0)</f>
        <v>0</v>
      </c>
      <c r="U208" s="5">
        <f t="shared" si="68"/>
        <v>763721.11362923076</v>
      </c>
      <c r="V208" s="5">
        <f>L$6*SUM(U201:U207)</f>
        <v>811516.99641262414</v>
      </c>
      <c r="W208" s="1">
        <f>H$5+((H$6-H$5)*(LOG(V208+J$5)-LOG(J$5))/(LOG(J$6)-LOG(J$5)))</f>
        <v>7.5219122522271212E-2</v>
      </c>
      <c r="X208" s="1">
        <f t="shared" si="69"/>
        <v>114039.39745931006</v>
      </c>
      <c r="Y208" s="1">
        <f t="shared" si="70"/>
        <v>1402056.4254551991</v>
      </c>
    </row>
    <row r="209" spans="1:25" x14ac:dyDescent="0.2">
      <c r="A209">
        <v>200</v>
      </c>
      <c r="B209" s="1">
        <f t="shared" si="62"/>
        <v>82732887.996337935</v>
      </c>
      <c r="C209" s="1">
        <f t="shared" si="63"/>
        <v>82732887.996337935</v>
      </c>
      <c r="D209" s="5">
        <f t="shared" si="64"/>
        <v>2894319.1519310847</v>
      </c>
      <c r="E209" s="1">
        <f t="shared" si="65"/>
        <v>158151511.92894575</v>
      </c>
      <c r="F209" s="1">
        <f t="shared" si="66"/>
        <v>13461946.766177887</v>
      </c>
      <c r="G209" s="5">
        <f t="shared" si="71"/>
        <v>137326769.90792698</v>
      </c>
      <c r="H209" s="5">
        <f t="shared" si="79"/>
        <v>0</v>
      </c>
      <c r="I209" s="5">
        <f t="shared" si="80"/>
        <v>0.49140437896092565</v>
      </c>
      <c r="J209" s="5">
        <f t="shared" si="81"/>
        <v>0.49140437896092565</v>
      </c>
      <c r="K209" s="20">
        <f t="shared" si="82"/>
        <v>1.7191242078148695E-2</v>
      </c>
      <c r="L209" s="20">
        <f t="shared" si="72"/>
        <v>77917125.082520857</v>
      </c>
      <c r="M209" s="20">
        <f t="shared" si="73"/>
        <v>77917125.082520857</v>
      </c>
      <c r="N209" s="20">
        <f t="shared" si="74"/>
        <v>2725844.9795652274</v>
      </c>
      <c r="O209" s="5">
        <f t="shared" si="75"/>
        <v>162278.42621358903</v>
      </c>
      <c r="P209" s="5">
        <f t="shared" si="76"/>
        <v>162278.42621358903</v>
      </c>
      <c r="Q209" s="5">
        <f t="shared" si="77"/>
        <v>-162278.42621358903</v>
      </c>
      <c r="R209" s="5">
        <f t="shared" si="78"/>
        <v>-162278.42621358903</v>
      </c>
      <c r="S209" s="1">
        <f t="shared" si="67"/>
        <v>324556.85242717806</v>
      </c>
      <c r="T209">
        <f>IF(A209&lt;D$4,F$4,0)</f>
        <v>0</v>
      </c>
      <c r="U209" s="5">
        <f t="shared" si="68"/>
        <v>688392.92644716101</v>
      </c>
      <c r="V209" s="5">
        <f>L$6*SUM(U202:U208)</f>
        <v>736279.52548409626</v>
      </c>
      <c r="W209" s="1">
        <f>H$5+((H$6-H$5)*(LOG(V209+J$5)-LOG(J$5))/(LOG(J$6)-LOG(J$5)))</f>
        <v>7.3667424056258271E-2</v>
      </c>
      <c r="X209" s="1">
        <f t="shared" si="69"/>
        <v>101821.737174061</v>
      </c>
      <c r="Y209" s="1">
        <f t="shared" si="70"/>
        <v>1280359.5794456415</v>
      </c>
    </row>
    <row r="210" spans="1:25" x14ac:dyDescent="0.2">
      <c r="A210">
        <v>201</v>
      </c>
      <c r="B210" s="1">
        <f t="shared" si="62"/>
        <v>82570609.570124343</v>
      </c>
      <c r="C210" s="1">
        <f t="shared" si="63"/>
        <v>82570609.570124343</v>
      </c>
      <c r="D210" s="5">
        <f t="shared" si="64"/>
        <v>2599051.7208258011</v>
      </c>
      <c r="E210" s="1">
        <f t="shared" si="65"/>
        <v>158839904.8553929</v>
      </c>
      <c r="F210" s="1">
        <f t="shared" si="66"/>
        <v>13563768.503351947</v>
      </c>
      <c r="G210" s="5">
        <f t="shared" si="71"/>
        <v>138607129.48737261</v>
      </c>
      <c r="H210" s="5">
        <f t="shared" si="79"/>
        <v>0</v>
      </c>
      <c r="I210" s="5">
        <f t="shared" si="80"/>
        <v>0.49225274971989769</v>
      </c>
      <c r="J210" s="5">
        <f t="shared" si="81"/>
        <v>0.49225274971989769</v>
      </c>
      <c r="K210" s="20">
        <f t="shared" si="82"/>
        <v>1.5494500560204667E-2</v>
      </c>
      <c r="L210" s="20">
        <f t="shared" si="72"/>
        <v>77746532.622869343</v>
      </c>
      <c r="M210" s="20">
        <f t="shared" si="73"/>
        <v>77746532.622869343</v>
      </c>
      <c r="N210" s="20">
        <f t="shared" si="74"/>
        <v>2447205.6153357956</v>
      </c>
      <c r="O210" s="5">
        <f t="shared" si="75"/>
        <v>145371.14242632448</v>
      </c>
      <c r="P210" s="5">
        <f t="shared" si="76"/>
        <v>145371.14242632448</v>
      </c>
      <c r="Q210" s="5">
        <f t="shared" si="77"/>
        <v>-145371.14242632448</v>
      </c>
      <c r="R210" s="5">
        <f t="shared" si="78"/>
        <v>-145371.14242632448</v>
      </c>
      <c r="S210" s="1">
        <f t="shared" si="67"/>
        <v>290742.28485264897</v>
      </c>
      <c r="T210">
        <f>IF(A210&lt;D$4,F$4,0)</f>
        <v>0</v>
      </c>
      <c r="U210" s="5">
        <f t="shared" si="68"/>
        <v>619824.28353246173</v>
      </c>
      <c r="V210" s="5">
        <f>L$6*SUM(U203:U209)</f>
        <v>666900.68646684196</v>
      </c>
      <c r="W210" s="1">
        <f>H$5+((H$6-H$5)*(LOG(V210+J$5)-LOG(J$5))/(LOG(J$6)-LOG(J$5)))</f>
        <v>7.2091117676758146E-2</v>
      </c>
      <c r="X210" s="1">
        <f t="shared" si="69"/>
        <v>90650.329570158254</v>
      </c>
      <c r="Y210" s="1">
        <f t="shared" si="70"/>
        <v>1166790.7046584389</v>
      </c>
    </row>
    <row r="211" spans="1:25" x14ac:dyDescent="0.2">
      <c r="A211">
        <v>202</v>
      </c>
      <c r="B211" s="1">
        <f t="shared" si="62"/>
        <v>82425238.427698016</v>
      </c>
      <c r="C211" s="1">
        <f t="shared" si="63"/>
        <v>82425238.427698016</v>
      </c>
      <c r="D211" s="5">
        <f t="shared" si="64"/>
        <v>2332252.924940045</v>
      </c>
      <c r="E211" s="1">
        <f t="shared" si="65"/>
        <v>159459729.13892537</v>
      </c>
      <c r="F211" s="1">
        <f t="shared" si="66"/>
        <v>13654418.832922105</v>
      </c>
      <c r="G211" s="5">
        <f t="shared" si="71"/>
        <v>139773920.19203106</v>
      </c>
      <c r="H211" s="5">
        <f t="shared" si="79"/>
        <v>0</v>
      </c>
      <c r="I211" s="5">
        <f t="shared" si="80"/>
        <v>0.4930248389651119</v>
      </c>
      <c r="J211" s="5">
        <f t="shared" si="81"/>
        <v>0.4930248389651119</v>
      </c>
      <c r="K211" s="20">
        <f t="shared" si="82"/>
        <v>1.3950322069776151E-2</v>
      </c>
      <c r="L211" s="20">
        <f t="shared" si="72"/>
        <v>77593595.005839914</v>
      </c>
      <c r="M211" s="20">
        <f t="shared" si="73"/>
        <v>77593595.005839914</v>
      </c>
      <c r="N211" s="20">
        <f t="shared" si="74"/>
        <v>2195539.7686562389</v>
      </c>
      <c r="O211" s="5">
        <f t="shared" si="75"/>
        <v>130164.90191650952</v>
      </c>
      <c r="P211" s="5">
        <f t="shared" si="76"/>
        <v>130164.90191650952</v>
      </c>
      <c r="Q211" s="5">
        <f t="shared" si="77"/>
        <v>-130164.90191650952</v>
      </c>
      <c r="R211" s="5">
        <f t="shared" si="78"/>
        <v>-130164.90191650952</v>
      </c>
      <c r="S211" s="1">
        <f t="shared" si="67"/>
        <v>260329.80383301905</v>
      </c>
      <c r="T211">
        <f>IF(A211&lt;D$4,F$4,0)</f>
        <v>0</v>
      </c>
      <c r="U211" s="5">
        <f t="shared" si="68"/>
        <v>557541.080738405</v>
      </c>
      <c r="V211" s="5">
        <f>L$6*SUM(U204:U210)</f>
        <v>603139.01139722846</v>
      </c>
      <c r="W211" s="1">
        <f>H$5+((H$6-H$5)*(LOG(V211+J$5)-LOG(J$5))/(LOG(J$6)-LOG(J$5)))</f>
        <v>7.0492885808220981E-2</v>
      </c>
      <c r="X211" s="1">
        <f t="shared" si="69"/>
        <v>80485.600776630134</v>
      </c>
      <c r="Y211" s="1">
        <f t="shared" si="70"/>
        <v>1061269.341638336</v>
      </c>
    </row>
    <row r="212" spans="1:25" x14ac:dyDescent="0.2">
      <c r="A212">
        <v>203</v>
      </c>
      <c r="B212" s="1">
        <f t="shared" si="62"/>
        <v>82295073.525781512</v>
      </c>
      <c r="C212" s="1">
        <f t="shared" si="63"/>
        <v>82295073.525781512</v>
      </c>
      <c r="D212" s="5">
        <f t="shared" si="64"/>
        <v>2091507.6254621821</v>
      </c>
      <c r="E212" s="1">
        <f t="shared" si="65"/>
        <v>160017270.21966377</v>
      </c>
      <c r="F212" s="1">
        <f t="shared" si="66"/>
        <v>13734904.433698734</v>
      </c>
      <c r="G212" s="5">
        <f t="shared" si="71"/>
        <v>140835189.53366938</v>
      </c>
      <c r="H212" s="5">
        <f t="shared" si="79"/>
        <v>0</v>
      </c>
      <c r="I212" s="5">
        <f t="shared" si="80"/>
        <v>0.4937260413285588</v>
      </c>
      <c r="J212" s="5">
        <f t="shared" si="81"/>
        <v>0.4937260413285588</v>
      </c>
      <c r="K212" s="20">
        <f t="shared" si="82"/>
        <v>1.2547917342882414E-2</v>
      </c>
      <c r="L212" s="20">
        <f t="shared" si="72"/>
        <v>77456558.320761636</v>
      </c>
      <c r="M212" s="20">
        <f t="shared" si="73"/>
        <v>77456558.320761636</v>
      </c>
      <c r="N212" s="20">
        <f t="shared" si="74"/>
        <v>1968538.0355019344</v>
      </c>
      <c r="O212" s="5">
        <f t="shared" si="75"/>
        <v>116500.74965884254</v>
      </c>
      <c r="P212" s="5">
        <f t="shared" si="76"/>
        <v>116500.74965884254</v>
      </c>
      <c r="Q212" s="5">
        <f t="shared" si="77"/>
        <v>-116500.74965884254</v>
      </c>
      <c r="R212" s="5">
        <f t="shared" si="78"/>
        <v>-116500.74965884254</v>
      </c>
      <c r="S212" s="1">
        <f t="shared" si="67"/>
        <v>233001.49931768508</v>
      </c>
      <c r="T212">
        <f>IF(A212&lt;D$4,F$4,0)</f>
        <v>0</v>
      </c>
      <c r="U212" s="5">
        <f t="shared" si="68"/>
        <v>501075.10331088194</v>
      </c>
      <c r="V212" s="5">
        <f>L$6*SUM(U205:U211)</f>
        <v>544717.62522957241</v>
      </c>
      <c r="W212" s="1">
        <f>H$5+((H$6-H$5)*(LOG(V212+J$5)-LOG(J$5))/(LOG(J$6)-LOG(J$5)))</f>
        <v>6.8875274776954251E-2</v>
      </c>
      <c r="X212" s="1">
        <f t="shared" si="69"/>
        <v>71278.344643431163</v>
      </c>
      <c r="Y212" s="1">
        <f t="shared" si="70"/>
        <v>963611.82275349065</v>
      </c>
    </row>
    <row r="213" spans="1:25" x14ac:dyDescent="0.2">
      <c r="A213">
        <v>204</v>
      </c>
      <c r="B213" s="1">
        <f t="shared" ref="B213:B276" si="83">B212+Q212</f>
        <v>82178572.776122674</v>
      </c>
      <c r="C213" s="1">
        <f t="shared" ref="C213:C276" si="84">C212+R212</f>
        <v>82178572.776122674</v>
      </c>
      <c r="D213" s="5">
        <f t="shared" ref="D213:D276" si="85">D212+S212-S206</f>
        <v>1874538.3360743471</v>
      </c>
      <c r="E213" s="1">
        <f t="shared" ref="E213:E276" si="86">E212+U212</f>
        <v>160518345.32297465</v>
      </c>
      <c r="F213" s="1">
        <f t="shared" ref="F213:F276" si="87">F212+X212</f>
        <v>13806182.778342165</v>
      </c>
      <c r="G213" s="5">
        <f t="shared" si="71"/>
        <v>141798801.35642287</v>
      </c>
      <c r="H213" s="5">
        <f t="shared" si="79"/>
        <v>0</v>
      </c>
      <c r="I213" s="5">
        <f t="shared" si="80"/>
        <v>0.49436166953186333</v>
      </c>
      <c r="J213" s="5">
        <f t="shared" si="81"/>
        <v>0.49436166953186333</v>
      </c>
      <c r="K213" s="20">
        <f t="shared" si="82"/>
        <v>1.1276660936273305E-2</v>
      </c>
      <c r="L213" s="20">
        <f t="shared" si="72"/>
        <v>77333828.414710417</v>
      </c>
      <c r="M213" s="20">
        <f t="shared" si="73"/>
        <v>77333828.414710417</v>
      </c>
      <c r="N213" s="20">
        <f t="shared" si="74"/>
        <v>1764027.0588988687</v>
      </c>
      <c r="O213" s="5">
        <f t="shared" si="75"/>
        <v>104232.09496622202</v>
      </c>
      <c r="P213" s="5">
        <f t="shared" si="76"/>
        <v>104232.09496622202</v>
      </c>
      <c r="Q213" s="5">
        <f t="shared" si="77"/>
        <v>-104232.09496622202</v>
      </c>
      <c r="R213" s="5">
        <f t="shared" si="78"/>
        <v>-104232.09496622202</v>
      </c>
      <c r="S213" s="1">
        <f t="shared" ref="S213:S276" si="88">O213+P213-T213*K213</f>
        <v>208464.18993244405</v>
      </c>
      <c r="T213">
        <f>IF(A213&lt;D$4,F$4,0)</f>
        <v>0</v>
      </c>
      <c r="U213" s="5">
        <f t="shared" ref="U213:U276" si="89">S206+T206</f>
        <v>449970.78870551981</v>
      </c>
      <c r="V213" s="5">
        <f>L$6*SUM(U206:U212)</f>
        <v>491336.11882096849</v>
      </c>
      <c r="W213" s="1">
        <f>H$5+((H$6-H$5)*(LOG(V213+J$5)-LOG(J$5))/(LOG(J$6)-LOG(J$5)))</f>
        <v>6.7240702152860848E-2</v>
      </c>
      <c r="X213" s="1">
        <f t="shared" ref="X213:X276" si="90">U206*W213</f>
        <v>62972.71071976205</v>
      </c>
      <c r="Y213" s="1">
        <f t="shared" ref="Y213:Y276" si="91">U206*(1-W213)</f>
        <v>873553.95696142595</v>
      </c>
    </row>
    <row r="214" spans="1:25" x14ac:dyDescent="0.2">
      <c r="A214">
        <v>205</v>
      </c>
      <c r="B214" s="1">
        <f t="shared" si="83"/>
        <v>82074340.681156456</v>
      </c>
      <c r="C214" s="1">
        <f t="shared" si="84"/>
        <v>82074340.681156456</v>
      </c>
      <c r="D214" s="5">
        <f t="shared" si="85"/>
        <v>1679212.3008412686</v>
      </c>
      <c r="E214" s="1">
        <f t="shared" si="86"/>
        <v>160968316.11168018</v>
      </c>
      <c r="F214" s="1">
        <f t="shared" si="87"/>
        <v>13869155.489061927</v>
      </c>
      <c r="G214" s="5">
        <f t="shared" si="71"/>
        <v>142672355.31338429</v>
      </c>
      <c r="H214" s="5">
        <f t="shared" si="79"/>
        <v>0</v>
      </c>
      <c r="I214" s="5">
        <f t="shared" si="80"/>
        <v>0.49493688225862575</v>
      </c>
      <c r="J214" s="5">
        <f t="shared" si="81"/>
        <v>0.49493688225862575</v>
      </c>
      <c r="K214" s="20">
        <f t="shared" si="82"/>
        <v>1.012623548274845E-2</v>
      </c>
      <c r="L214" s="20">
        <f t="shared" si="72"/>
        <v>77223959.235021919</v>
      </c>
      <c r="M214" s="20">
        <f t="shared" si="73"/>
        <v>77223959.235021919</v>
      </c>
      <c r="N214" s="20">
        <f t="shared" si="74"/>
        <v>1579975.1931103338</v>
      </c>
      <c r="O214" s="5">
        <f t="shared" si="75"/>
        <v>93224.281712330601</v>
      </c>
      <c r="P214" s="5">
        <f t="shared" si="76"/>
        <v>93224.281712330601</v>
      </c>
      <c r="Q214" s="5">
        <f t="shared" si="77"/>
        <v>-93224.281712330601</v>
      </c>
      <c r="R214" s="5">
        <f t="shared" si="78"/>
        <v>-93224.281712330601</v>
      </c>
      <c r="S214" s="1">
        <f t="shared" si="88"/>
        <v>186448.5634246612</v>
      </c>
      <c r="T214">
        <f>IF(A214&lt;D$4,F$4,0)</f>
        <v>0</v>
      </c>
      <c r="U214" s="5">
        <f t="shared" si="89"/>
        <v>403790.22516552272</v>
      </c>
      <c r="V214" s="5">
        <f>L$6*SUM(U207:U213)</f>
        <v>442680.53092340159</v>
      </c>
      <c r="W214" s="1">
        <f>H$5+((H$6-H$5)*(LOG(V214+J$5)-LOG(J$5))/(LOG(J$6)-LOG(J$5)))</f>
        <v>6.559146596262555E-2</v>
      </c>
      <c r="X214" s="1">
        <f t="shared" si="90"/>
        <v>55508.74665903626</v>
      </c>
      <c r="Y214" s="1">
        <f t="shared" si="91"/>
        <v>790771.2662113196</v>
      </c>
    </row>
    <row r="215" spans="1:25" x14ac:dyDescent="0.2">
      <c r="A215">
        <v>206</v>
      </c>
      <c r="B215" s="1">
        <f t="shared" si="83"/>
        <v>81981116.399444133</v>
      </c>
      <c r="C215" s="1">
        <f t="shared" si="84"/>
        <v>81981116.399444133</v>
      </c>
      <c r="D215" s="5">
        <f t="shared" si="85"/>
        <v>1503544.1937876302</v>
      </c>
      <c r="E215" s="1">
        <f t="shared" si="86"/>
        <v>161372106.3368457</v>
      </c>
      <c r="F215" s="1">
        <f t="shared" si="87"/>
        <v>13924664.235720964</v>
      </c>
      <c r="G215" s="5">
        <f t="shared" si="71"/>
        <v>143463126.57959563</v>
      </c>
      <c r="H215" s="5">
        <f t="shared" si="79"/>
        <v>0</v>
      </c>
      <c r="I215" s="5">
        <f t="shared" si="80"/>
        <v>0.49545663090847425</v>
      </c>
      <c r="J215" s="5">
        <f t="shared" si="81"/>
        <v>0.49545663090847425</v>
      </c>
      <c r="K215" s="20">
        <f t="shared" si="82"/>
        <v>9.0867381830514859E-3</v>
      </c>
      <c r="L215" s="20">
        <f t="shared" si="72"/>
        <v>77125641.416541085</v>
      </c>
      <c r="M215" s="20">
        <f t="shared" si="73"/>
        <v>77125641.416541085</v>
      </c>
      <c r="N215" s="20">
        <f t="shared" si="74"/>
        <v>1414494.1595937256</v>
      </c>
      <c r="O215" s="5">
        <f t="shared" si="75"/>
        <v>83354.041365080469</v>
      </c>
      <c r="P215" s="5">
        <f t="shared" si="76"/>
        <v>83354.041365080469</v>
      </c>
      <c r="Q215" s="5">
        <f t="shared" si="77"/>
        <v>-83354.041365080469</v>
      </c>
      <c r="R215" s="5">
        <f t="shared" si="78"/>
        <v>-83354.041365080469</v>
      </c>
      <c r="S215" s="1">
        <f t="shared" si="88"/>
        <v>166708.08273016094</v>
      </c>
      <c r="T215">
        <f>IF(A215&lt;D$4,F$4,0)</f>
        <v>0</v>
      </c>
      <c r="U215" s="5">
        <f t="shared" si="89"/>
        <v>362116.67047829973</v>
      </c>
      <c r="V215" s="5">
        <f>L$6*SUM(U208:U214)</f>
        <v>398431.55215291836</v>
      </c>
      <c r="W215" s="1">
        <f>H$5+((H$6-H$5)*(LOG(V215+J$5)-LOG(J$5))/(LOG(J$6)-LOG(J$5)))</f>
        <v>6.3929755419600817E-2</v>
      </c>
      <c r="X215" s="1">
        <f t="shared" si="90"/>
        <v>48824.504003101887</v>
      </c>
      <c r="Y215" s="1">
        <f t="shared" si="91"/>
        <v>714896.60962612892</v>
      </c>
    </row>
    <row r="216" spans="1:25" x14ac:dyDescent="0.2">
      <c r="A216">
        <v>207</v>
      </c>
      <c r="B216" s="1">
        <f t="shared" si="83"/>
        <v>81897762.358079046</v>
      </c>
      <c r="C216" s="1">
        <f t="shared" si="84"/>
        <v>81897762.358079046</v>
      </c>
      <c r="D216" s="5">
        <f t="shared" si="85"/>
        <v>1345695.4240906131</v>
      </c>
      <c r="E216" s="1">
        <f t="shared" si="86"/>
        <v>161734223.00732401</v>
      </c>
      <c r="F216" s="1">
        <f t="shared" si="87"/>
        <v>13973488.739724066</v>
      </c>
      <c r="G216" s="5">
        <f t="shared" si="71"/>
        <v>144178023.18922174</v>
      </c>
      <c r="H216" s="5">
        <f t="shared" si="79"/>
        <v>0</v>
      </c>
      <c r="I216" s="5">
        <f t="shared" si="80"/>
        <v>0.49592562225546183</v>
      </c>
      <c r="J216" s="5">
        <f t="shared" si="81"/>
        <v>0.49592562225546183</v>
      </c>
      <c r="K216" s="20">
        <f t="shared" si="82"/>
        <v>8.1487554890763234E-3</v>
      </c>
      <c r="L216" s="20">
        <f t="shared" si="72"/>
        <v>77037691.259975523</v>
      </c>
      <c r="M216" s="20">
        <f t="shared" si="73"/>
        <v>77037691.259975523</v>
      </c>
      <c r="N216" s="20">
        <f t="shared" si="74"/>
        <v>1265837.6202976652</v>
      </c>
      <c r="O216" s="5">
        <f t="shared" si="75"/>
        <v>74508.869023344785</v>
      </c>
      <c r="P216" s="5">
        <f t="shared" si="76"/>
        <v>74508.869023344785</v>
      </c>
      <c r="Q216" s="5">
        <f t="shared" si="77"/>
        <v>-74508.869023344785</v>
      </c>
      <c r="R216" s="5">
        <f t="shared" si="78"/>
        <v>-74508.869023344785</v>
      </c>
      <c r="S216" s="1">
        <f t="shared" si="88"/>
        <v>149017.73804668957</v>
      </c>
      <c r="T216">
        <f>IF(A216&lt;D$4,F$4,0)</f>
        <v>0</v>
      </c>
      <c r="U216" s="5">
        <f t="shared" si="89"/>
        <v>324556.85242717806</v>
      </c>
      <c r="V216" s="5">
        <f>L$6*SUM(U209:U215)</f>
        <v>358271.1078378252</v>
      </c>
      <c r="W216" s="1">
        <f>H$5+((H$6-H$5)*(LOG(V216+J$5)-LOG(J$5))/(LOG(J$6)-LOG(J$5)))</f>
        <v>6.2257662849973819E-2</v>
      </c>
      <c r="X216" s="1">
        <f t="shared" si="90"/>
        <v>42857.734723054178</v>
      </c>
      <c r="Y216" s="1">
        <f t="shared" si="91"/>
        <v>645535.19172410679</v>
      </c>
    </row>
    <row r="217" spans="1:25" x14ac:dyDescent="0.2">
      <c r="A217">
        <v>208</v>
      </c>
      <c r="B217" s="1">
        <f t="shared" si="83"/>
        <v>81823253.489055708</v>
      </c>
      <c r="C217" s="1">
        <f t="shared" si="84"/>
        <v>81823253.489055708</v>
      </c>
      <c r="D217" s="5">
        <f t="shared" si="85"/>
        <v>1203970.877284654</v>
      </c>
      <c r="E217" s="1">
        <f t="shared" si="86"/>
        <v>162058779.85975119</v>
      </c>
      <c r="F217" s="1">
        <f t="shared" si="87"/>
        <v>14016346.47444712</v>
      </c>
      <c r="G217" s="5">
        <f t="shared" si="71"/>
        <v>144823558.38094586</v>
      </c>
      <c r="H217" s="5">
        <f t="shared" si="79"/>
        <v>0</v>
      </c>
      <c r="I217" s="5">
        <f t="shared" si="80"/>
        <v>0.4963482942453441</v>
      </c>
      <c r="J217" s="5">
        <f t="shared" si="81"/>
        <v>0.4963482942453441</v>
      </c>
      <c r="K217" s="20">
        <f t="shared" si="82"/>
        <v>7.3034115093118263E-3</v>
      </c>
      <c r="L217" s="20">
        <f t="shared" si="72"/>
        <v>76959040.205451339</v>
      </c>
      <c r="M217" s="20">
        <f t="shared" si="73"/>
        <v>76959040.205451339</v>
      </c>
      <c r="N217" s="20">
        <f t="shared" si="74"/>
        <v>1132397.4444933981</v>
      </c>
      <c r="O217" s="5">
        <f t="shared" si="75"/>
        <v>66586.354262926179</v>
      </c>
      <c r="P217" s="5">
        <f t="shared" si="76"/>
        <v>66586.354262926179</v>
      </c>
      <c r="Q217" s="5">
        <f t="shared" si="77"/>
        <v>-66586.354262926179</v>
      </c>
      <c r="R217" s="5">
        <f t="shared" si="78"/>
        <v>-66586.354262926179</v>
      </c>
      <c r="S217" s="1">
        <f t="shared" si="88"/>
        <v>133172.70852585236</v>
      </c>
      <c r="T217">
        <f>IF(A217&lt;D$4,F$4,0)</f>
        <v>0</v>
      </c>
      <c r="U217" s="5">
        <f t="shared" si="89"/>
        <v>290742.28485264897</v>
      </c>
      <c r="V217" s="5">
        <f>L$6*SUM(U210:U216)</f>
        <v>321887.50043582689</v>
      </c>
      <c r="W217" s="1">
        <f>H$5+((H$6-H$5)*(LOG(V217+J$5)-LOG(J$5))/(LOG(J$6)-LOG(J$5)))</f>
        <v>6.0577196529694899E-2</v>
      </c>
      <c r="X217" s="1">
        <f t="shared" si="90"/>
        <v>37547.217437423271</v>
      </c>
      <c r="Y217" s="1">
        <f t="shared" si="91"/>
        <v>582277.06609503855</v>
      </c>
    </row>
    <row r="218" spans="1:25" x14ac:dyDescent="0.2">
      <c r="A218">
        <v>209</v>
      </c>
      <c r="B218" s="1">
        <f t="shared" si="83"/>
        <v>81756667.134792775</v>
      </c>
      <c r="C218" s="1">
        <f t="shared" si="84"/>
        <v>81756667.134792775</v>
      </c>
      <c r="D218" s="5">
        <f t="shared" si="85"/>
        <v>1076813.7819774873</v>
      </c>
      <c r="E218" s="1">
        <f t="shared" si="86"/>
        <v>162349522.14460385</v>
      </c>
      <c r="F218" s="1">
        <f t="shared" si="87"/>
        <v>14053893.691884544</v>
      </c>
      <c r="G218" s="5">
        <f t="shared" si="71"/>
        <v>145405835.44704089</v>
      </c>
      <c r="H218" s="5">
        <f t="shared" si="79"/>
        <v>0</v>
      </c>
      <c r="I218" s="5">
        <f t="shared" si="80"/>
        <v>0.49672880243828405</v>
      </c>
      <c r="J218" s="5">
        <f t="shared" si="81"/>
        <v>0.49672880243828405</v>
      </c>
      <c r="K218" s="20">
        <f t="shared" si="82"/>
        <v>6.5423951234319421E-3</v>
      </c>
      <c r="L218" s="20">
        <f t="shared" si="72"/>
        <v>76888724.870897591</v>
      </c>
      <c r="M218" s="20">
        <f t="shared" si="73"/>
        <v>76888724.870897591</v>
      </c>
      <c r="N218" s="20">
        <f t="shared" si="74"/>
        <v>1012698.3097678543</v>
      </c>
      <c r="O218" s="5">
        <f t="shared" si="75"/>
        <v>59493.491531909822</v>
      </c>
      <c r="P218" s="5">
        <f t="shared" si="76"/>
        <v>59493.491531909822</v>
      </c>
      <c r="Q218" s="5">
        <f t="shared" si="77"/>
        <v>-59493.491531909822</v>
      </c>
      <c r="R218" s="5">
        <f t="shared" si="78"/>
        <v>-59493.491531909822</v>
      </c>
      <c r="S218" s="1">
        <f t="shared" si="88"/>
        <v>118986.98306381964</v>
      </c>
      <c r="T218">
        <f>IF(A218&lt;D$4,F$4,0)</f>
        <v>0</v>
      </c>
      <c r="U218" s="5">
        <f t="shared" si="89"/>
        <v>260329.80383301905</v>
      </c>
      <c r="V218" s="5">
        <f>L$6*SUM(U211:U217)</f>
        <v>288979.30056784564</v>
      </c>
      <c r="W218" s="1">
        <f>H$5+((H$6-H$5)*(LOG(V218+J$5)-LOG(J$5))/(LOG(J$6)-LOG(J$5)))</f>
        <v>5.8890294179646183E-2</v>
      </c>
      <c r="X218" s="1">
        <f t="shared" si="90"/>
        <v>32833.758261922536</v>
      </c>
      <c r="Y218" s="1">
        <f t="shared" si="91"/>
        <v>524707.32247648248</v>
      </c>
    </row>
    <row r="219" spans="1:25" x14ac:dyDescent="0.2">
      <c r="A219">
        <v>210</v>
      </c>
      <c r="B219" s="1">
        <f t="shared" si="83"/>
        <v>81697173.643260866</v>
      </c>
      <c r="C219" s="1">
        <f t="shared" si="84"/>
        <v>81697173.643260866</v>
      </c>
      <c r="D219" s="5">
        <f t="shared" si="85"/>
        <v>962799.26572362171</v>
      </c>
      <c r="E219" s="1">
        <f t="shared" si="86"/>
        <v>162609851.94843686</v>
      </c>
      <c r="F219" s="1">
        <f t="shared" si="87"/>
        <v>14086727.450146466</v>
      </c>
      <c r="G219" s="5">
        <f t="shared" si="71"/>
        <v>145930542.76951736</v>
      </c>
      <c r="H219" s="5">
        <f t="shared" si="79"/>
        <v>0</v>
      </c>
      <c r="I219" s="5">
        <f t="shared" si="80"/>
        <v>0.49707101490284888</v>
      </c>
      <c r="J219" s="5">
        <f t="shared" si="81"/>
        <v>0.49707101490284888</v>
      </c>
      <c r="K219" s="20">
        <f t="shared" si="82"/>
        <v>5.8579701943022597E-3</v>
      </c>
      <c r="L219" s="20">
        <f t="shared" si="72"/>
        <v>76825877.697212949</v>
      </c>
      <c r="M219" s="20">
        <f t="shared" si="73"/>
        <v>76825877.697212949</v>
      </c>
      <c r="N219" s="20">
        <f t="shared" si="74"/>
        <v>905391.15781945956</v>
      </c>
      <c r="O219" s="5">
        <f t="shared" si="75"/>
        <v>53145.988966057332</v>
      </c>
      <c r="P219" s="5">
        <f t="shared" si="76"/>
        <v>53145.988966057332</v>
      </c>
      <c r="Q219" s="5">
        <f t="shared" si="77"/>
        <v>-53145.988966057332</v>
      </c>
      <c r="R219" s="5">
        <f t="shared" si="78"/>
        <v>-53145.988966057332</v>
      </c>
      <c r="S219" s="1">
        <f t="shared" si="88"/>
        <v>106291.97793211466</v>
      </c>
      <c r="T219">
        <f>IF(A219&lt;D$4,F$4,0)</f>
        <v>0</v>
      </c>
      <c r="U219" s="5">
        <f t="shared" si="89"/>
        <v>233001.49931768508</v>
      </c>
      <c r="V219" s="5">
        <f>L$6*SUM(U212:U218)</f>
        <v>259258.17287730702</v>
      </c>
      <c r="W219" s="1">
        <f>H$5+((H$6-H$5)*(LOG(V219+J$5)-LOG(J$5))/(LOG(J$6)-LOG(J$5)))</f>
        <v>5.7198836895608909E-2</v>
      </c>
      <c r="X219" s="1">
        <f t="shared" si="90"/>
        <v>28660.91310672952</v>
      </c>
      <c r="Y219" s="1">
        <f t="shared" si="91"/>
        <v>472414.19020415243</v>
      </c>
    </row>
    <row r="220" spans="1:25" x14ac:dyDescent="0.2">
      <c r="A220">
        <v>211</v>
      </c>
      <c r="B220" s="1">
        <f t="shared" si="83"/>
        <v>81644027.654294804</v>
      </c>
      <c r="C220" s="1">
        <f t="shared" si="84"/>
        <v>81644027.654294804</v>
      </c>
      <c r="D220" s="5">
        <f t="shared" si="85"/>
        <v>860627.05372329231</v>
      </c>
      <c r="E220" s="1">
        <f t="shared" si="86"/>
        <v>162842853.44775453</v>
      </c>
      <c r="F220" s="1">
        <f t="shared" si="87"/>
        <v>14115388.363253197</v>
      </c>
      <c r="G220" s="5">
        <f t="shared" si="71"/>
        <v>146402956.95972151</v>
      </c>
      <c r="H220" s="5">
        <f t="shared" si="79"/>
        <v>0</v>
      </c>
      <c r="I220" s="5">
        <f t="shared" si="80"/>
        <v>0.49737851367023556</v>
      </c>
      <c r="J220" s="5">
        <f t="shared" si="81"/>
        <v>0.49737851367023556</v>
      </c>
      <c r="K220" s="20">
        <f t="shared" si="82"/>
        <v>5.2429726595288511E-3</v>
      </c>
      <c r="L220" s="20">
        <f t="shared" si="72"/>
        <v>76769718.220326498</v>
      </c>
      <c r="M220" s="20">
        <f t="shared" si="73"/>
        <v>76769718.220326498</v>
      </c>
      <c r="N220" s="20">
        <f t="shared" si="74"/>
        <v>809245.92165990954</v>
      </c>
      <c r="O220" s="5">
        <f t="shared" si="75"/>
        <v>47467.589682747304</v>
      </c>
      <c r="P220" s="5">
        <f t="shared" si="76"/>
        <v>47467.589682747304</v>
      </c>
      <c r="Q220" s="5">
        <f t="shared" si="77"/>
        <v>-47467.589682747304</v>
      </c>
      <c r="R220" s="5">
        <f t="shared" si="78"/>
        <v>-47467.589682747304</v>
      </c>
      <c r="S220" s="1">
        <f t="shared" si="88"/>
        <v>94935.179365494609</v>
      </c>
      <c r="T220">
        <f>IF(A220&lt;D$4,F$4,0)</f>
        <v>0</v>
      </c>
      <c r="U220" s="5">
        <f t="shared" si="89"/>
        <v>208464.18993244405</v>
      </c>
      <c r="V220" s="5">
        <f>L$6*SUM(U213:U219)</f>
        <v>232450.81247798738</v>
      </c>
      <c r="W220" s="1">
        <f>H$5+((H$6-H$5)*(LOG(V220+J$5)-LOG(J$5))/(LOG(J$6)-LOG(J$5)))</f>
        <v>5.5504663313158439E-2</v>
      </c>
      <c r="X220" s="1">
        <f t="shared" si="90"/>
        <v>24975.477127856233</v>
      </c>
      <c r="Y220" s="1">
        <f t="shared" si="91"/>
        <v>424995.31157766358</v>
      </c>
    </row>
    <row r="221" spans="1:25" x14ac:dyDescent="0.2">
      <c r="A221">
        <v>212</v>
      </c>
      <c r="B221" s="1">
        <f t="shared" si="83"/>
        <v>81596560.064612061</v>
      </c>
      <c r="C221" s="1">
        <f t="shared" si="84"/>
        <v>81596560.064612061</v>
      </c>
      <c r="D221" s="5">
        <f t="shared" si="85"/>
        <v>769113.66966412577</v>
      </c>
      <c r="E221" s="1">
        <f t="shared" si="86"/>
        <v>163051317.63768697</v>
      </c>
      <c r="F221" s="1">
        <f t="shared" si="87"/>
        <v>14140363.840381052</v>
      </c>
      <c r="G221" s="5">
        <f t="shared" si="71"/>
        <v>146827952.27129918</v>
      </c>
      <c r="H221" s="5">
        <f t="shared" si="79"/>
        <v>0</v>
      </c>
      <c r="I221" s="5">
        <f t="shared" si="80"/>
        <v>0.49765460114855631</v>
      </c>
      <c r="J221" s="5">
        <f t="shared" si="81"/>
        <v>0.49765460114855631</v>
      </c>
      <c r="K221" s="20">
        <f t="shared" si="82"/>
        <v>4.6907977028874852E-3</v>
      </c>
      <c r="L221" s="20">
        <f t="shared" si="72"/>
        <v>76719544.973356202</v>
      </c>
      <c r="M221" s="20">
        <f t="shared" si="73"/>
        <v>76719544.973356202</v>
      </c>
      <c r="N221" s="20">
        <f t="shared" si="74"/>
        <v>723143.85217582842</v>
      </c>
      <c r="O221" s="5">
        <f t="shared" si="75"/>
        <v>42389.415716083065</v>
      </c>
      <c r="P221" s="5">
        <f t="shared" si="76"/>
        <v>42389.415716083065</v>
      </c>
      <c r="Q221" s="5">
        <f t="shared" si="77"/>
        <v>-42389.415716083065</v>
      </c>
      <c r="R221" s="5">
        <f t="shared" si="78"/>
        <v>-42389.415716083065</v>
      </c>
      <c r="S221" s="1">
        <f t="shared" si="88"/>
        <v>84778.831432166131</v>
      </c>
      <c r="T221">
        <f>IF(A221&lt;D$4,F$4,0)</f>
        <v>0</v>
      </c>
      <c r="U221" s="5">
        <f t="shared" si="89"/>
        <v>186448.5634246612</v>
      </c>
      <c r="V221" s="5">
        <f>L$6*SUM(U214:U220)</f>
        <v>208300.15260067978</v>
      </c>
      <c r="W221" s="1">
        <f>H$5+((H$6-H$5)*(LOG(V221+J$5)-LOG(J$5))/(LOG(J$6)-LOG(J$5)))</f>
        <v>5.3809583824473081E-2</v>
      </c>
      <c r="X221" s="1">
        <f t="shared" si="90"/>
        <v>21727.783968547054</v>
      </c>
      <c r="Y221" s="1">
        <f t="shared" si="91"/>
        <v>382062.44119697565</v>
      </c>
    </row>
    <row r="222" spans="1:25" x14ac:dyDescent="0.2">
      <c r="A222">
        <v>213</v>
      </c>
      <c r="B222" s="1">
        <f t="shared" si="83"/>
        <v>81554170.648895979</v>
      </c>
      <c r="C222" s="1">
        <f t="shared" si="84"/>
        <v>81554170.648895979</v>
      </c>
      <c r="D222" s="5">
        <f t="shared" si="85"/>
        <v>687184.41836613102</v>
      </c>
      <c r="E222" s="1">
        <f t="shared" si="86"/>
        <v>163237766.20111161</v>
      </c>
      <c r="F222" s="1">
        <f t="shared" si="87"/>
        <v>14162091.6243496</v>
      </c>
      <c r="G222" s="5">
        <f t="shared" si="71"/>
        <v>147210014.71249616</v>
      </c>
      <c r="H222" s="5">
        <f t="shared" si="79"/>
        <v>0</v>
      </c>
      <c r="I222" s="5">
        <f t="shared" si="80"/>
        <v>0.49790231016579489</v>
      </c>
      <c r="J222" s="5">
        <f t="shared" si="81"/>
        <v>0.49790231016579489</v>
      </c>
      <c r="K222" s="20">
        <f t="shared" si="82"/>
        <v>4.1953796684102082E-3</v>
      </c>
      <c r="L222" s="20">
        <f t="shared" si="72"/>
        <v>76674728.00927119</v>
      </c>
      <c r="M222" s="20">
        <f t="shared" si="73"/>
        <v>76674728.00927119</v>
      </c>
      <c r="N222" s="20">
        <f t="shared" si="74"/>
        <v>646069.69761571102</v>
      </c>
      <c r="O222" s="5">
        <f t="shared" si="75"/>
        <v>37849.341640981605</v>
      </c>
      <c r="P222" s="5">
        <f t="shared" si="76"/>
        <v>37849.341640981605</v>
      </c>
      <c r="Q222" s="5">
        <f t="shared" si="77"/>
        <v>-37849.341640981605</v>
      </c>
      <c r="R222" s="5">
        <f t="shared" si="78"/>
        <v>-37849.341640981605</v>
      </c>
      <c r="S222" s="1">
        <f t="shared" si="88"/>
        <v>75698.683281963211</v>
      </c>
      <c r="T222">
        <f>IF(A222&lt;D$4,F$4,0)</f>
        <v>0</v>
      </c>
      <c r="U222" s="5">
        <f t="shared" si="89"/>
        <v>166708.08273016094</v>
      </c>
      <c r="V222" s="5">
        <f>L$6*SUM(U215:U221)</f>
        <v>186565.98642659365</v>
      </c>
      <c r="W222" s="1">
        <f>H$5+((H$6-H$5)*(LOG(V222+J$5)-LOG(J$5))/(LOG(J$6)-LOG(J$5)))</f>
        <v>5.2115394673339421E-2</v>
      </c>
      <c r="X222" s="1">
        <f t="shared" si="90"/>
        <v>18871.853199772188</v>
      </c>
      <c r="Y222" s="1">
        <f t="shared" si="91"/>
        <v>343244.81727852754</v>
      </c>
    </row>
    <row r="223" spans="1:25" x14ac:dyDescent="0.2">
      <c r="A223">
        <v>214</v>
      </c>
      <c r="B223" s="1">
        <f t="shared" si="83"/>
        <v>81516321.307255</v>
      </c>
      <c r="C223" s="1">
        <f t="shared" si="84"/>
        <v>81516321.307255</v>
      </c>
      <c r="D223" s="5">
        <f t="shared" si="85"/>
        <v>613865.36360140471</v>
      </c>
      <c r="E223" s="1">
        <f t="shared" si="86"/>
        <v>163404474.28384179</v>
      </c>
      <c r="F223" s="1">
        <f t="shared" si="87"/>
        <v>14180963.477549372</v>
      </c>
      <c r="G223" s="5">
        <f t="shared" si="71"/>
        <v>147553259.5297747</v>
      </c>
      <c r="H223" s="5">
        <f t="shared" si="79"/>
        <v>0</v>
      </c>
      <c r="I223" s="5">
        <f t="shared" si="80"/>
        <v>0.49812441655130363</v>
      </c>
      <c r="J223" s="5">
        <f t="shared" si="81"/>
        <v>0.49812441655130363</v>
      </c>
      <c r="K223" s="20">
        <f t="shared" si="82"/>
        <v>3.7511668973927168E-3</v>
      </c>
      <c r="L223" s="20">
        <f t="shared" si="72"/>
        <v>76634702.02505222</v>
      </c>
      <c r="M223" s="20">
        <f t="shared" si="73"/>
        <v>76634702.02505222</v>
      </c>
      <c r="N223" s="20">
        <f t="shared" si="74"/>
        <v>577103.92800695612</v>
      </c>
      <c r="O223" s="5">
        <f t="shared" si="75"/>
        <v>33791.402475779549</v>
      </c>
      <c r="P223" s="5">
        <f t="shared" si="76"/>
        <v>33791.402475779549</v>
      </c>
      <c r="Q223" s="5">
        <f t="shared" si="77"/>
        <v>-33791.402475779549</v>
      </c>
      <c r="R223" s="5">
        <f t="shared" si="78"/>
        <v>-33791.402475779549</v>
      </c>
      <c r="S223" s="1">
        <f t="shared" si="88"/>
        <v>67582.804951559097</v>
      </c>
      <c r="T223">
        <f>IF(A223&lt;D$4,F$4,0)</f>
        <v>0</v>
      </c>
      <c r="U223" s="5">
        <f t="shared" si="89"/>
        <v>149017.73804668957</v>
      </c>
      <c r="V223" s="5">
        <f>L$6*SUM(U216:U222)</f>
        <v>167025.1276517798</v>
      </c>
      <c r="W223" s="1">
        <f>H$5+((H$6-H$5)*(LOG(V223+J$5)-LOG(J$5))/(LOG(J$6)-LOG(J$5)))</f>
        <v>5.0423891755844261E-2</v>
      </c>
      <c r="X223" s="1">
        <f t="shared" si="90"/>
        <v>16365.419595405547</v>
      </c>
      <c r="Y223" s="1">
        <f t="shared" si="91"/>
        <v>308191.43283177249</v>
      </c>
    </row>
    <row r="224" spans="1:25" x14ac:dyDescent="0.2">
      <c r="A224">
        <v>215</v>
      </c>
      <c r="B224" s="1">
        <f t="shared" si="83"/>
        <v>81482529.904779226</v>
      </c>
      <c r="C224" s="1">
        <f t="shared" si="84"/>
        <v>81482529.904779226</v>
      </c>
      <c r="D224" s="5">
        <f t="shared" si="85"/>
        <v>548275.46002711146</v>
      </c>
      <c r="E224" s="1">
        <f t="shared" si="86"/>
        <v>163553492.02188846</v>
      </c>
      <c r="F224" s="1">
        <f t="shared" si="87"/>
        <v>14197328.897144778</v>
      </c>
      <c r="G224" s="5">
        <f t="shared" si="71"/>
        <v>147861450.96260646</v>
      </c>
      <c r="H224" s="5">
        <f t="shared" si="79"/>
        <v>0</v>
      </c>
      <c r="I224" s="5">
        <f t="shared" si="80"/>
        <v>0.49832345337729439</v>
      </c>
      <c r="J224" s="5">
        <f t="shared" si="81"/>
        <v>0.49832345337729439</v>
      </c>
      <c r="K224" s="20">
        <f t="shared" si="82"/>
        <v>3.353093245411244E-3</v>
      </c>
      <c r="L224" s="20">
        <f t="shared" si="72"/>
        <v>76598960.061681747</v>
      </c>
      <c r="M224" s="20">
        <f t="shared" si="73"/>
        <v>76598960.061681747</v>
      </c>
      <c r="N224" s="20">
        <f t="shared" si="74"/>
        <v>515415.14622208127</v>
      </c>
      <c r="O224" s="5">
        <f t="shared" si="75"/>
        <v>30165.238539617254</v>
      </c>
      <c r="P224" s="5">
        <f t="shared" si="76"/>
        <v>30165.238539617254</v>
      </c>
      <c r="Q224" s="5">
        <f t="shared" si="77"/>
        <v>-30165.238539617254</v>
      </c>
      <c r="R224" s="5">
        <f t="shared" si="78"/>
        <v>-30165.238539617254</v>
      </c>
      <c r="S224" s="1">
        <f t="shared" si="88"/>
        <v>60330.477079234508</v>
      </c>
      <c r="T224">
        <f>IF(A224&lt;D$4,F$4,0)</f>
        <v>0</v>
      </c>
      <c r="U224" s="5">
        <f t="shared" si="89"/>
        <v>133172.70852585236</v>
      </c>
      <c r="V224" s="5">
        <f>L$6*SUM(U217:U223)</f>
        <v>149471.21621373092</v>
      </c>
      <c r="W224" s="1">
        <f>H$5+((H$6-H$5)*(LOG(V224+J$5)-LOG(J$5))/(LOG(J$6)-LOG(J$5)))</f>
        <v>4.8736883947162385E-2</v>
      </c>
      <c r="X224" s="1">
        <f t="shared" si="90"/>
        <v>14169.872995396381</v>
      </c>
      <c r="Y224" s="1">
        <f t="shared" si="91"/>
        <v>276572.41185725259</v>
      </c>
    </row>
    <row r="225" spans="1:25" x14ac:dyDescent="0.2">
      <c r="A225">
        <v>216</v>
      </c>
      <c r="B225" s="1">
        <f t="shared" si="83"/>
        <v>81452364.666239604</v>
      </c>
      <c r="C225" s="1">
        <f t="shared" si="84"/>
        <v>81452364.666239604</v>
      </c>
      <c r="D225" s="5">
        <f t="shared" si="85"/>
        <v>489618.95404252637</v>
      </c>
      <c r="E225" s="1">
        <f t="shared" si="86"/>
        <v>163686664.73041433</v>
      </c>
      <c r="F225" s="1">
        <f t="shared" si="87"/>
        <v>14211498.770140175</v>
      </c>
      <c r="G225" s="5">
        <f t="shared" si="71"/>
        <v>148138023.37446371</v>
      </c>
      <c r="H225" s="5">
        <f t="shared" si="79"/>
        <v>0</v>
      </c>
      <c r="I225" s="5">
        <f t="shared" si="80"/>
        <v>0.49850172616379623</v>
      </c>
      <c r="J225" s="5">
        <f t="shared" si="81"/>
        <v>0.49850172616379623</v>
      </c>
      <c r="K225" s="20">
        <f t="shared" si="82"/>
        <v>2.9965476724075567E-3</v>
      </c>
      <c r="L225" s="20">
        <f t="shared" si="72"/>
        <v>76567047.749834403</v>
      </c>
      <c r="M225" s="20">
        <f t="shared" si="73"/>
        <v>76567047.749834403</v>
      </c>
      <c r="N225" s="20">
        <f t="shared" si="74"/>
        <v>460252.7868529323</v>
      </c>
      <c r="O225" s="5">
        <f t="shared" si="75"/>
        <v>26925.578474910471</v>
      </c>
      <c r="P225" s="5">
        <f t="shared" si="76"/>
        <v>26925.578474910471</v>
      </c>
      <c r="Q225" s="5">
        <f t="shared" si="77"/>
        <v>-26925.578474910471</v>
      </c>
      <c r="R225" s="5">
        <f t="shared" si="78"/>
        <v>-26925.578474910471</v>
      </c>
      <c r="S225" s="1">
        <f t="shared" si="88"/>
        <v>53851.156949820943</v>
      </c>
      <c r="T225">
        <f>IF(A225&lt;D$4,F$4,0)</f>
        <v>0</v>
      </c>
      <c r="U225" s="5">
        <f t="shared" si="89"/>
        <v>118986.98306381964</v>
      </c>
      <c r="V225" s="5">
        <f>L$6*SUM(U218:U224)</f>
        <v>133714.25858105122</v>
      </c>
      <c r="W225" s="1">
        <f>H$5+((H$6-H$5)*(LOG(V225+J$5)-LOG(J$5))/(LOG(J$6)-LOG(J$5)))</f>
        <v>4.7056205759605216E-2</v>
      </c>
      <c r="X225" s="1">
        <f t="shared" si="90"/>
        <v>12250.132814524206</v>
      </c>
      <c r="Y225" s="1">
        <f t="shared" si="91"/>
        <v>248079.67101849485</v>
      </c>
    </row>
    <row r="226" spans="1:25" x14ac:dyDescent="0.2">
      <c r="A226">
        <v>217</v>
      </c>
      <c r="B226" s="1">
        <f t="shared" si="83"/>
        <v>81425439.087764695</v>
      </c>
      <c r="C226" s="1">
        <f t="shared" si="84"/>
        <v>81425439.087764695</v>
      </c>
      <c r="D226" s="5">
        <f t="shared" si="85"/>
        <v>437178.13306023268</v>
      </c>
      <c r="E226" s="1">
        <f t="shared" si="86"/>
        <v>163805651.71347815</v>
      </c>
      <c r="F226" s="1">
        <f t="shared" si="87"/>
        <v>14223748.902954699</v>
      </c>
      <c r="G226" s="5">
        <f t="shared" si="71"/>
        <v>148386103.04548219</v>
      </c>
      <c r="H226" s="5">
        <f t="shared" si="79"/>
        <v>0</v>
      </c>
      <c r="I226" s="5">
        <f t="shared" si="80"/>
        <v>0.49866132850453543</v>
      </c>
      <c r="J226" s="5">
        <f t="shared" si="81"/>
        <v>0.49866132850453543</v>
      </c>
      <c r="K226" s="20">
        <f t="shared" si="82"/>
        <v>2.6773429909290633E-3</v>
      </c>
      <c r="L226" s="20">
        <f t="shared" si="72"/>
        <v>76538558.068420246</v>
      </c>
      <c r="M226" s="20">
        <f t="shared" si="73"/>
        <v>76538558.068420246</v>
      </c>
      <c r="N226" s="20">
        <f t="shared" si="74"/>
        <v>410940.17174912785</v>
      </c>
      <c r="O226" s="5">
        <f t="shared" si="75"/>
        <v>24031.760542533018</v>
      </c>
      <c r="P226" s="5">
        <f t="shared" si="76"/>
        <v>24031.760542533018</v>
      </c>
      <c r="Q226" s="5">
        <f t="shared" si="77"/>
        <v>-24031.760542533018</v>
      </c>
      <c r="R226" s="5">
        <f t="shared" si="78"/>
        <v>-24031.760542533018</v>
      </c>
      <c r="S226" s="1">
        <f t="shared" si="88"/>
        <v>48063.521085066037</v>
      </c>
      <c r="T226">
        <f>IF(A226&lt;D$4,F$4,0)</f>
        <v>0</v>
      </c>
      <c r="U226" s="5">
        <f t="shared" si="89"/>
        <v>106291.97793211466</v>
      </c>
      <c r="V226" s="5">
        <f>L$6*SUM(U219:U225)</f>
        <v>119579.97650413128</v>
      </c>
      <c r="W226" s="1">
        <f>H$5+((H$6-H$5)*(LOG(V226+J$5)-LOG(J$5))/(LOG(J$6)-LOG(J$5)))</f>
        <v>4.5383729114212554E-2</v>
      </c>
      <c r="X226" s="1">
        <f t="shared" si="90"/>
        <v>10574.476928239201</v>
      </c>
      <c r="Y226" s="1">
        <f t="shared" si="91"/>
        <v>222427.02238944589</v>
      </c>
    </row>
    <row r="227" spans="1:25" x14ac:dyDescent="0.2">
      <c r="A227">
        <v>218</v>
      </c>
      <c r="B227" s="1">
        <f t="shared" si="83"/>
        <v>81401407.327222168</v>
      </c>
      <c r="C227" s="1">
        <f t="shared" si="84"/>
        <v>81401407.327222168</v>
      </c>
      <c r="D227" s="5">
        <f t="shared" si="85"/>
        <v>390306.47477980412</v>
      </c>
      <c r="E227" s="1">
        <f t="shared" si="86"/>
        <v>163911943.69141027</v>
      </c>
      <c r="F227" s="1">
        <f t="shared" si="87"/>
        <v>14234323.379882939</v>
      </c>
      <c r="G227" s="5">
        <f t="shared" si="71"/>
        <v>148608530.06787163</v>
      </c>
      <c r="H227" s="5">
        <f t="shared" si="79"/>
        <v>0</v>
      </c>
      <c r="I227" s="5">
        <f t="shared" si="80"/>
        <v>0.49880415769954312</v>
      </c>
      <c r="J227" s="5">
        <f t="shared" si="81"/>
        <v>0.49880415769954312</v>
      </c>
      <c r="K227" s="20">
        <f t="shared" si="82"/>
        <v>2.3916846009136667E-3</v>
      </c>
      <c r="L227" s="20">
        <f t="shared" si="72"/>
        <v>76513126.58176665</v>
      </c>
      <c r="M227" s="20">
        <f t="shared" si="73"/>
        <v>76513126.58176665</v>
      </c>
      <c r="N227" s="20">
        <f t="shared" si="74"/>
        <v>366867.96569085016</v>
      </c>
      <c r="O227" s="5">
        <f t="shared" si="75"/>
        <v>21447.291486628394</v>
      </c>
      <c r="P227" s="5">
        <f t="shared" si="76"/>
        <v>21447.291486628394</v>
      </c>
      <c r="Q227" s="5">
        <f t="shared" si="77"/>
        <v>-21447.291486628394</v>
      </c>
      <c r="R227" s="5">
        <f t="shared" si="78"/>
        <v>-21447.291486628394</v>
      </c>
      <c r="S227" s="1">
        <f t="shared" si="88"/>
        <v>42894.582973256787</v>
      </c>
      <c r="T227">
        <f>IF(A227&lt;D$4,F$4,0)</f>
        <v>0</v>
      </c>
      <c r="U227" s="5">
        <f t="shared" si="89"/>
        <v>94935.179365494609</v>
      </c>
      <c r="V227" s="5">
        <f>L$6*SUM(U220:U226)</f>
        <v>106909.02436557424</v>
      </c>
      <c r="W227" s="1">
        <f>H$5+((H$6-H$5)*(LOG(V227+J$5)-LOG(J$5))/(LOG(J$6)-LOG(J$5)))</f>
        <v>4.3721373978631406E-2</v>
      </c>
      <c r="X227" s="1">
        <f t="shared" si="90"/>
        <v>9114.3408091888341</v>
      </c>
      <c r="Y227" s="1">
        <f t="shared" si="91"/>
        <v>199349.8491232552</v>
      </c>
    </row>
    <row r="228" spans="1:25" x14ac:dyDescent="0.2">
      <c r="A228">
        <v>219</v>
      </c>
      <c r="B228" s="1">
        <f t="shared" si="83"/>
        <v>81379960.035735533</v>
      </c>
      <c r="C228" s="1">
        <f t="shared" si="84"/>
        <v>81379960.035735533</v>
      </c>
      <c r="D228" s="5">
        <f t="shared" si="85"/>
        <v>348422.22632089478</v>
      </c>
      <c r="E228" s="1">
        <f t="shared" si="86"/>
        <v>164006878.87077576</v>
      </c>
      <c r="F228" s="1">
        <f t="shared" si="87"/>
        <v>14243437.720692128</v>
      </c>
      <c r="G228" s="5">
        <f t="shared" si="71"/>
        <v>148807879.9169949</v>
      </c>
      <c r="H228" s="5">
        <f t="shared" si="79"/>
        <v>0</v>
      </c>
      <c r="I228" s="5">
        <f t="shared" si="80"/>
        <v>0.49893193008581754</v>
      </c>
      <c r="J228" s="5">
        <f t="shared" si="81"/>
        <v>0.49893193008581754</v>
      </c>
      <c r="K228" s="20">
        <f t="shared" si="82"/>
        <v>2.1361398283649374E-3</v>
      </c>
      <c r="L228" s="20">
        <f t="shared" si="72"/>
        <v>76490427.120894521</v>
      </c>
      <c r="M228" s="20">
        <f t="shared" si="73"/>
        <v>76490427.120894521</v>
      </c>
      <c r="N228" s="20">
        <f t="shared" si="74"/>
        <v>327488.0560029184</v>
      </c>
      <c r="O228" s="5">
        <f t="shared" si="75"/>
        <v>19139.441687541759</v>
      </c>
      <c r="P228" s="5">
        <f t="shared" si="76"/>
        <v>19139.441687541759</v>
      </c>
      <c r="Q228" s="5">
        <f t="shared" si="77"/>
        <v>-19139.441687541759</v>
      </c>
      <c r="R228" s="5">
        <f t="shared" si="78"/>
        <v>-19139.441687541759</v>
      </c>
      <c r="S228" s="1">
        <f t="shared" si="88"/>
        <v>38278.883375083518</v>
      </c>
      <c r="T228">
        <f>IF(A228&lt;D$4,F$4,0)</f>
        <v>0</v>
      </c>
      <c r="U228" s="5">
        <f t="shared" si="89"/>
        <v>84778.831432166131</v>
      </c>
      <c r="V228" s="5">
        <f>L$6*SUM(U221:U227)</f>
        <v>95556.123308879294</v>
      </c>
      <c r="W228" s="1">
        <f>H$5+((H$6-H$5)*(LOG(V228+J$5)-LOG(J$5))/(LOG(J$6)-LOG(J$5)))</f>
        <v>4.2071117589392137E-2</v>
      </c>
      <c r="X228" s="1">
        <f t="shared" si="90"/>
        <v>7844.0994362121592</v>
      </c>
      <c r="Y228" s="1">
        <f t="shared" si="91"/>
        <v>178604.46398844905</v>
      </c>
    </row>
    <row r="229" spans="1:25" x14ac:dyDescent="0.2">
      <c r="A229">
        <v>220</v>
      </c>
      <c r="B229" s="1">
        <f t="shared" si="83"/>
        <v>81360820.594047993</v>
      </c>
      <c r="C229" s="1">
        <f t="shared" si="84"/>
        <v>81360820.594047993</v>
      </c>
      <c r="D229" s="5">
        <f t="shared" si="85"/>
        <v>311002.42641401506</v>
      </c>
      <c r="E229" s="1">
        <f t="shared" si="86"/>
        <v>164091657.70220792</v>
      </c>
      <c r="F229" s="1">
        <f t="shared" si="87"/>
        <v>14251281.82012834</v>
      </c>
      <c r="G229" s="5">
        <f t="shared" si="71"/>
        <v>148986484.38098335</v>
      </c>
      <c r="H229" s="5">
        <f t="shared" si="79"/>
        <v>0</v>
      </c>
      <c r="I229" s="5">
        <f t="shared" si="80"/>
        <v>0.49904619584299514</v>
      </c>
      <c r="J229" s="5">
        <f t="shared" si="81"/>
        <v>0.49904619584299514</v>
      </c>
      <c r="K229" s="20">
        <f t="shared" si="82"/>
        <v>1.9076083140096714E-3</v>
      </c>
      <c r="L229" s="20">
        <f t="shared" si="72"/>
        <v>76470167.874786645</v>
      </c>
      <c r="M229" s="20">
        <f t="shared" si="73"/>
        <v>76470167.874786645</v>
      </c>
      <c r="N229" s="20">
        <f t="shared" si="74"/>
        <v>292307.86493672029</v>
      </c>
      <c r="O229" s="5">
        <f t="shared" si="75"/>
        <v>17078.874925757533</v>
      </c>
      <c r="P229" s="5">
        <f t="shared" si="76"/>
        <v>17078.874925757533</v>
      </c>
      <c r="Q229" s="5">
        <f t="shared" si="77"/>
        <v>-17078.874925757533</v>
      </c>
      <c r="R229" s="5">
        <f t="shared" si="78"/>
        <v>-17078.874925757533</v>
      </c>
      <c r="S229" s="1">
        <f t="shared" si="88"/>
        <v>34157.749851515066</v>
      </c>
      <c r="T229">
        <f>IF(A229&lt;D$4,F$4,0)</f>
        <v>0</v>
      </c>
      <c r="U229" s="5">
        <f t="shared" si="89"/>
        <v>75698.683281963211</v>
      </c>
      <c r="V229" s="5">
        <f>L$6*SUM(U222:U228)</f>
        <v>85389.150109629802</v>
      </c>
      <c r="W229" s="1">
        <f>H$5+((H$6-H$5)*(LOG(V229+J$5)-LOG(J$5))/(LOG(J$6)-LOG(J$5)))</f>
        <v>4.0435001939237936E-2</v>
      </c>
      <c r="X229" s="1">
        <f t="shared" si="90"/>
        <v>6740.8416484806958</v>
      </c>
      <c r="Y229" s="1">
        <f t="shared" si="91"/>
        <v>159967.24108168026</v>
      </c>
    </row>
    <row r="230" spans="1:25" x14ac:dyDescent="0.2">
      <c r="A230">
        <v>221</v>
      </c>
      <c r="B230" s="1">
        <f t="shared" si="83"/>
        <v>81343741.719122231</v>
      </c>
      <c r="C230" s="1">
        <f t="shared" si="84"/>
        <v>81343741.719122231</v>
      </c>
      <c r="D230" s="5">
        <f t="shared" si="85"/>
        <v>277577.371313971</v>
      </c>
      <c r="E230" s="1">
        <f t="shared" si="86"/>
        <v>164167356.38548988</v>
      </c>
      <c r="F230" s="1">
        <f t="shared" si="87"/>
        <v>14258022.66177682</v>
      </c>
      <c r="G230" s="5">
        <f t="shared" ref="G230:G293" si="92">G229+Y229-Y140*L$5</f>
        <v>149146451.62206504</v>
      </c>
      <c r="H230" s="5">
        <f t="shared" si="79"/>
        <v>0</v>
      </c>
      <c r="I230" s="5">
        <f t="shared" si="80"/>
        <v>0.49914835311957345</v>
      </c>
      <c r="J230" s="5">
        <f t="shared" si="81"/>
        <v>0.49914835311957345</v>
      </c>
      <c r="K230" s="20">
        <f t="shared" si="82"/>
        <v>1.7032937608531251E-3</v>
      </c>
      <c r="L230" s="20">
        <f t="shared" ref="L230:L293" si="93">B230-F$6*I230*(F$5-H230)</f>
        <v>76452087.858550414</v>
      </c>
      <c r="M230" s="20">
        <f t="shared" ref="M230:M293" si="94">C230-F$6*J230*(F$5-H230)</f>
        <v>76452087.858550414</v>
      </c>
      <c r="N230" s="20">
        <f t="shared" ref="N230:N293" si="95">D230-(F$6*K230*(F$5-H230))+((1-F$6)*H230)</f>
        <v>260885.09245761039</v>
      </c>
      <c r="O230" s="5">
        <f t="shared" ref="O230:O293" si="96">P$5*L230*N230</f>
        <v>15239.310826371697</v>
      </c>
      <c r="P230" s="5">
        <f t="shared" ref="P230:P293" si="97">P$6*M230*N230</f>
        <v>15239.310826371697</v>
      </c>
      <c r="Q230" s="5">
        <f t="shared" ref="Q230:Q293" si="98">-O230-T230*I230+0.5*Y140*L$5</f>
        <v>-15239.310826371697</v>
      </c>
      <c r="R230" s="5">
        <f t="shared" ref="R230:R293" si="99">-P230-T230*J230+0.5*Y140*L$5</f>
        <v>-15239.310826371697</v>
      </c>
      <c r="S230" s="1">
        <f t="shared" si="88"/>
        <v>30478.621652743393</v>
      </c>
      <c r="T230">
        <f>IF(A230&lt;D$4,F$4,0)</f>
        <v>0</v>
      </c>
      <c r="U230" s="5">
        <f t="shared" si="89"/>
        <v>67582.804951559097</v>
      </c>
      <c r="V230" s="5">
        <f>L$6*SUM(U223:U229)</f>
        <v>76288.210164810036</v>
      </c>
      <c r="W230" s="1">
        <f>H$5+((H$6-H$5)*(LOG(V230+J$5)-LOG(J$5))/(LOG(J$6)-LOG(J$5)))</f>
        <v>3.8815139172986346E-2</v>
      </c>
      <c r="X230" s="1">
        <f t="shared" si="90"/>
        <v>5784.144241525878</v>
      </c>
      <c r="Y230" s="1">
        <f t="shared" si="91"/>
        <v>143233.59380516369</v>
      </c>
    </row>
    <row r="231" spans="1:25" x14ac:dyDescent="0.2">
      <c r="A231">
        <v>222</v>
      </c>
      <c r="B231" s="1">
        <f t="shared" si="83"/>
        <v>81328502.408295855</v>
      </c>
      <c r="C231" s="1">
        <f t="shared" si="84"/>
        <v>81328502.408295855</v>
      </c>
      <c r="D231" s="5">
        <f t="shared" si="85"/>
        <v>247725.51588747988</v>
      </c>
      <c r="E231" s="1">
        <f t="shared" si="86"/>
        <v>164234939.19044143</v>
      </c>
      <c r="F231" s="1">
        <f t="shared" si="87"/>
        <v>14263806.806018347</v>
      </c>
      <c r="G231" s="5">
        <f t="shared" si="92"/>
        <v>149289685.2158702</v>
      </c>
      <c r="H231" s="5">
        <f t="shared" ref="H231:H294" si="100">SUM(T224:T230)</f>
        <v>0</v>
      </c>
      <c r="I231" s="5">
        <f t="shared" ref="I231:I294" si="101">B231/(B231+C231+D231)</f>
        <v>0.49923966137943976</v>
      </c>
      <c r="J231" s="5">
        <f t="shared" ref="J231:J294" si="102">C231/(B231+C231+D231)</f>
        <v>0.49923966137943976</v>
      </c>
      <c r="K231" s="20">
        <f t="shared" ref="K231:K294" si="103">D231/(B231+C231+D231)</f>
        <v>1.5206772411205393E-3</v>
      </c>
      <c r="L231" s="20">
        <f t="shared" si="93"/>
        <v>76435953.726777345</v>
      </c>
      <c r="M231" s="20">
        <f t="shared" si="94"/>
        <v>76435953.726777345</v>
      </c>
      <c r="N231" s="20">
        <f t="shared" si="95"/>
        <v>232822.8789244986</v>
      </c>
      <c r="O231" s="5">
        <f t="shared" si="96"/>
        <v>13597.21790954161</v>
      </c>
      <c r="P231" s="5">
        <f t="shared" si="97"/>
        <v>13597.21790954161</v>
      </c>
      <c r="Q231" s="5">
        <f t="shared" si="98"/>
        <v>-13597.21790954161</v>
      </c>
      <c r="R231" s="5">
        <f t="shared" si="99"/>
        <v>-13597.21790954161</v>
      </c>
      <c r="S231" s="1">
        <f t="shared" si="88"/>
        <v>27194.435819083221</v>
      </c>
      <c r="T231">
        <f>IF(A231&lt;D$4,F$4,0)</f>
        <v>0</v>
      </c>
      <c r="U231" s="5">
        <f t="shared" si="89"/>
        <v>60330.477079234508</v>
      </c>
      <c r="V231" s="5">
        <f>L$6*SUM(U224:U230)</f>
        <v>68144.716855296967</v>
      </c>
      <c r="W231" s="1">
        <f>H$5+((H$6-H$5)*(LOG(V231+J$5)-LOG(J$5))/(LOG(J$6)-LOG(J$5)))</f>
        <v>3.7213714502565914E-2</v>
      </c>
      <c r="X231" s="1">
        <f t="shared" si="90"/>
        <v>4955.8511546144955</v>
      </c>
      <c r="Y231" s="1">
        <f t="shared" si="91"/>
        <v>128216.85737123786</v>
      </c>
    </row>
    <row r="232" spans="1:25" x14ac:dyDescent="0.2">
      <c r="A232">
        <v>223</v>
      </c>
      <c r="B232" s="1">
        <f t="shared" si="83"/>
        <v>81314905.19038631</v>
      </c>
      <c r="C232" s="1">
        <f t="shared" si="84"/>
        <v>81314905.19038631</v>
      </c>
      <c r="D232" s="5">
        <f t="shared" si="85"/>
        <v>221068.79475674219</v>
      </c>
      <c r="E232" s="1">
        <f t="shared" si="86"/>
        <v>164295269.66752067</v>
      </c>
      <c r="F232" s="1">
        <f t="shared" si="87"/>
        <v>14268762.657172961</v>
      </c>
      <c r="G232" s="5">
        <f t="shared" si="92"/>
        <v>149417902.07324144</v>
      </c>
      <c r="H232" s="5">
        <f t="shared" si="100"/>
        <v>0</v>
      </c>
      <c r="I232" s="5">
        <f t="shared" si="101"/>
        <v>0.4993212539107067</v>
      </c>
      <c r="J232" s="5">
        <f t="shared" si="102"/>
        <v>0.4993212539107067</v>
      </c>
      <c r="K232" s="20">
        <f t="shared" si="103"/>
        <v>1.3574921785866594E-3</v>
      </c>
      <c r="L232" s="20">
        <f t="shared" si="93"/>
        <v>76421556.902061388</v>
      </c>
      <c r="M232" s="20">
        <f t="shared" si="94"/>
        <v>76421556.902061388</v>
      </c>
      <c r="N232" s="20">
        <f t="shared" si="95"/>
        <v>207765.37140659292</v>
      </c>
      <c r="O232" s="5">
        <f t="shared" si="96"/>
        <v>12131.535110961842</v>
      </c>
      <c r="P232" s="5">
        <f t="shared" si="97"/>
        <v>12131.535110961842</v>
      </c>
      <c r="Q232" s="5">
        <f t="shared" si="98"/>
        <v>-12131.535110961842</v>
      </c>
      <c r="R232" s="5">
        <f t="shared" si="99"/>
        <v>-12131.535110961842</v>
      </c>
      <c r="S232" s="1">
        <f t="shared" si="88"/>
        <v>24263.070221923685</v>
      </c>
      <c r="T232">
        <f>IF(A232&lt;D$4,F$4,0)</f>
        <v>0</v>
      </c>
      <c r="U232" s="5">
        <f t="shared" si="89"/>
        <v>53851.156949820943</v>
      </c>
      <c r="V232" s="5">
        <f>L$6*SUM(U225:U231)</f>
        <v>60860.493710635201</v>
      </c>
      <c r="W232" s="1">
        <f>H$5+((H$6-H$5)*(LOG(V232+J$5)-LOG(J$5))/(LOG(J$6)-LOG(J$5)))</f>
        <v>3.5632986228429656E-2</v>
      </c>
      <c r="X232" s="1">
        <f t="shared" si="90"/>
        <v>4239.8615288754781</v>
      </c>
      <c r="Y232" s="1">
        <f t="shared" si="91"/>
        <v>114747.12153494416</v>
      </c>
    </row>
    <row r="233" spans="1:25" x14ac:dyDescent="0.2">
      <c r="A233">
        <v>224</v>
      </c>
      <c r="B233" s="1">
        <f t="shared" si="83"/>
        <v>81302773.655275345</v>
      </c>
      <c r="C233" s="1">
        <f t="shared" si="84"/>
        <v>81302773.655275345</v>
      </c>
      <c r="D233" s="5">
        <f t="shared" si="85"/>
        <v>197268.34389359987</v>
      </c>
      <c r="E233" s="1">
        <f t="shared" si="86"/>
        <v>164349120.82447049</v>
      </c>
      <c r="F233" s="1">
        <f t="shared" si="87"/>
        <v>14273002.518701836</v>
      </c>
      <c r="G233" s="5">
        <f t="shared" si="92"/>
        <v>149532649.19477639</v>
      </c>
      <c r="H233" s="5">
        <f t="shared" si="100"/>
        <v>0</v>
      </c>
      <c r="I233" s="5">
        <f t="shared" si="101"/>
        <v>0.49939414947124655</v>
      </c>
      <c r="J233" s="5">
        <f t="shared" si="102"/>
        <v>0.49939414947124655</v>
      </c>
      <c r="K233" s="20">
        <f t="shared" si="103"/>
        <v>1.2117010575069544E-3</v>
      </c>
      <c r="L233" s="20">
        <f t="shared" si="93"/>
        <v>76408710.990457132</v>
      </c>
      <c r="M233" s="20">
        <f t="shared" si="94"/>
        <v>76408710.990457132</v>
      </c>
      <c r="N233" s="20">
        <f t="shared" si="95"/>
        <v>185393.67353003172</v>
      </c>
      <c r="O233" s="5">
        <f t="shared" si="96"/>
        <v>10823.419636472612</v>
      </c>
      <c r="P233" s="5">
        <f t="shared" si="97"/>
        <v>10823.419636472612</v>
      </c>
      <c r="Q233" s="5">
        <f t="shared" si="98"/>
        <v>-10823.419636472612</v>
      </c>
      <c r="R233" s="5">
        <f t="shared" si="99"/>
        <v>-10823.419636472612</v>
      </c>
      <c r="S233" s="1">
        <f t="shared" si="88"/>
        <v>21646.839272945224</v>
      </c>
      <c r="T233">
        <f>IF(A233&lt;D$4,F$4,0)</f>
        <v>0</v>
      </c>
      <c r="U233" s="5">
        <f t="shared" si="89"/>
        <v>48063.521085066037</v>
      </c>
      <c r="V233" s="5">
        <f>L$6*SUM(U226:U232)</f>
        <v>54346.911099235323</v>
      </c>
      <c r="W233" s="1">
        <f>H$5+((H$6-H$5)*(LOG(V233+J$5)-LOG(J$5))/(LOG(J$6)-LOG(J$5)))</f>
        <v>3.4075282446513366E-2</v>
      </c>
      <c r="X233" s="1">
        <f t="shared" si="90"/>
        <v>3621.9291698353727</v>
      </c>
      <c r="Y233" s="1">
        <f t="shared" si="91"/>
        <v>102670.04876227929</v>
      </c>
    </row>
    <row r="234" spans="1:25" x14ac:dyDescent="0.2">
      <c r="A234">
        <v>225</v>
      </c>
      <c r="B234" s="1">
        <f t="shared" si="83"/>
        <v>81291950.235638872</v>
      </c>
      <c r="C234" s="1">
        <f t="shared" si="84"/>
        <v>81291950.235638872</v>
      </c>
      <c r="D234" s="5">
        <f t="shared" si="85"/>
        <v>176020.60019328829</v>
      </c>
      <c r="E234" s="1">
        <f t="shared" si="86"/>
        <v>164397184.34555554</v>
      </c>
      <c r="F234" s="1">
        <f t="shared" si="87"/>
        <v>14276624.447871672</v>
      </c>
      <c r="G234" s="5">
        <f t="shared" si="92"/>
        <v>149635319.24353868</v>
      </c>
      <c r="H234" s="5">
        <f t="shared" si="100"/>
        <v>0</v>
      </c>
      <c r="I234" s="5">
        <f t="shared" si="101"/>
        <v>0.4994592630696964</v>
      </c>
      <c r="J234" s="5">
        <f t="shared" si="102"/>
        <v>0.4994592630696964</v>
      </c>
      <c r="K234" s="20">
        <f t="shared" si="103"/>
        <v>1.0814738606072082E-3</v>
      </c>
      <c r="L234" s="20">
        <f t="shared" si="93"/>
        <v>76397249.457555845</v>
      </c>
      <c r="M234" s="20">
        <f t="shared" si="94"/>
        <v>76397249.457555845</v>
      </c>
      <c r="N234" s="20">
        <f t="shared" si="95"/>
        <v>165422.15635933765</v>
      </c>
      <c r="O234" s="5">
        <f t="shared" si="96"/>
        <v>9656.0190595897966</v>
      </c>
      <c r="P234" s="5">
        <f t="shared" si="97"/>
        <v>9656.0190595897966</v>
      </c>
      <c r="Q234" s="5">
        <f t="shared" si="98"/>
        <v>-9656.0190595897966</v>
      </c>
      <c r="R234" s="5">
        <f t="shared" si="99"/>
        <v>-9656.0190595897966</v>
      </c>
      <c r="S234" s="1">
        <f t="shared" si="88"/>
        <v>19312.038119179593</v>
      </c>
      <c r="T234">
        <f>IF(A234&lt;D$4,F$4,0)</f>
        <v>0</v>
      </c>
      <c r="U234" s="5">
        <f t="shared" si="89"/>
        <v>42894.582973256787</v>
      </c>
      <c r="V234" s="5">
        <f>L$6*SUM(U227:U233)</f>
        <v>48524.065414530458</v>
      </c>
      <c r="W234" s="1">
        <f>H$5+((H$6-H$5)*(LOG(V234+J$5)-LOG(J$5))/(LOG(J$6)-LOG(J$5)))</f>
        <v>3.2542994034033899E-2</v>
      </c>
      <c r="X234" s="1">
        <f t="shared" si="90"/>
        <v>3089.474975711229</v>
      </c>
      <c r="Y234" s="1">
        <f t="shared" si="91"/>
        <v>91845.704389783379</v>
      </c>
    </row>
    <row r="235" spans="1:25" x14ac:dyDescent="0.2">
      <c r="A235">
        <v>226</v>
      </c>
      <c r="B235" s="1">
        <f t="shared" si="83"/>
        <v>81282294.216579288</v>
      </c>
      <c r="C235" s="1">
        <f t="shared" si="84"/>
        <v>81282294.216579288</v>
      </c>
      <c r="D235" s="5">
        <f t="shared" si="85"/>
        <v>157053.75493738439</v>
      </c>
      <c r="E235" s="1">
        <f t="shared" si="86"/>
        <v>164440078.92852882</v>
      </c>
      <c r="F235" s="1">
        <f t="shared" si="87"/>
        <v>14279713.922847383</v>
      </c>
      <c r="G235" s="5">
        <f t="shared" si="92"/>
        <v>149727164.94792846</v>
      </c>
      <c r="H235" s="5">
        <f t="shared" si="100"/>
        <v>0</v>
      </c>
      <c r="I235" s="5">
        <f t="shared" si="101"/>
        <v>0.49951741589863063</v>
      </c>
      <c r="J235" s="5">
        <f t="shared" si="102"/>
        <v>0.49951741589863063</v>
      </c>
      <c r="K235" s="20">
        <f t="shared" si="103"/>
        <v>9.6516820273876141E-4</v>
      </c>
      <c r="L235" s="20">
        <f t="shared" si="93"/>
        <v>76387023.540772706</v>
      </c>
      <c r="M235" s="20">
        <f t="shared" si="94"/>
        <v>76387023.540772706</v>
      </c>
      <c r="N235" s="20">
        <f t="shared" si="95"/>
        <v>147595.10655054453</v>
      </c>
      <c r="O235" s="5">
        <f t="shared" si="96"/>
        <v>8614.265646836262</v>
      </c>
      <c r="P235" s="5">
        <f t="shared" si="97"/>
        <v>8614.265646836262</v>
      </c>
      <c r="Q235" s="5">
        <f t="shared" si="98"/>
        <v>-8614.265646836262</v>
      </c>
      <c r="R235" s="5">
        <f t="shared" si="99"/>
        <v>-8614.265646836262</v>
      </c>
      <c r="S235" s="1">
        <f t="shared" si="88"/>
        <v>17228.531293672524</v>
      </c>
      <c r="T235">
        <f>IF(A235&lt;D$4,F$4,0)</f>
        <v>0</v>
      </c>
      <c r="U235" s="5">
        <f t="shared" si="89"/>
        <v>38278.883375083518</v>
      </c>
      <c r="V235" s="5">
        <f>L$6*SUM(U228:U234)</f>
        <v>43320.005775306665</v>
      </c>
      <c r="W235" s="1">
        <f>H$5+((H$6-H$5)*(LOG(V235+J$5)-LOG(J$5))/(LOG(J$6)-LOG(J$5)))</f>
        <v>3.1038563550786075E-2</v>
      </c>
      <c r="X235" s="1">
        <f t="shared" si="90"/>
        <v>2631.4131471686683</v>
      </c>
      <c r="Y235" s="1">
        <f t="shared" si="91"/>
        <v>82147.41828499746</v>
      </c>
    </row>
    <row r="236" spans="1:25" x14ac:dyDescent="0.2">
      <c r="A236">
        <v>227</v>
      </c>
      <c r="B236" s="1">
        <f t="shared" si="83"/>
        <v>81273679.950932458</v>
      </c>
      <c r="C236" s="1">
        <f t="shared" si="84"/>
        <v>81273679.950932458</v>
      </c>
      <c r="D236" s="5">
        <f t="shared" si="85"/>
        <v>140124.53637954185</v>
      </c>
      <c r="E236" s="1">
        <f t="shared" si="86"/>
        <v>164478357.81190389</v>
      </c>
      <c r="F236" s="1">
        <f t="shared" si="87"/>
        <v>14282345.335994551</v>
      </c>
      <c r="G236" s="5">
        <f t="shared" si="92"/>
        <v>149809312.36621347</v>
      </c>
      <c r="H236" s="5">
        <f t="shared" si="100"/>
        <v>0</v>
      </c>
      <c r="I236" s="5">
        <f t="shared" si="101"/>
        <v>0.49956934444937978</v>
      </c>
      <c r="J236" s="5">
        <f t="shared" si="102"/>
        <v>0.49956934444937978</v>
      </c>
      <c r="K236" s="20">
        <f t="shared" si="103"/>
        <v>8.6131110124044346E-4</v>
      </c>
      <c r="L236" s="20">
        <f t="shared" si="93"/>
        <v>76377900.375328541</v>
      </c>
      <c r="M236" s="20">
        <f t="shared" si="94"/>
        <v>76377900.375328541</v>
      </c>
      <c r="N236" s="20">
        <f t="shared" si="95"/>
        <v>131683.6875873855</v>
      </c>
      <c r="O236" s="5">
        <f t="shared" si="96"/>
        <v>7684.6909929746471</v>
      </c>
      <c r="P236" s="5">
        <f t="shared" si="97"/>
        <v>7684.6909929746471</v>
      </c>
      <c r="Q236" s="5">
        <f t="shared" si="98"/>
        <v>-7684.6909929746471</v>
      </c>
      <c r="R236" s="5">
        <f t="shared" si="99"/>
        <v>-7684.6909929746471</v>
      </c>
      <c r="S236" s="1">
        <f t="shared" si="88"/>
        <v>15369.381985949294</v>
      </c>
      <c r="T236">
        <f>IF(A236&lt;D$4,F$4,0)</f>
        <v>0</v>
      </c>
      <c r="U236" s="5">
        <f t="shared" si="89"/>
        <v>34157.749851515066</v>
      </c>
      <c r="V236" s="5">
        <f>L$6*SUM(U229:U235)</f>
        <v>38670.010969598407</v>
      </c>
      <c r="W236" s="1">
        <f>H$5+((H$6-H$5)*(LOG(V236+J$5)-LOG(J$5))/(LOG(J$6)-LOG(J$5)))</f>
        <v>2.9564469771919386E-2</v>
      </c>
      <c r="X236" s="1">
        <f t="shared" si="90"/>
        <v>2237.9914336637007</v>
      </c>
      <c r="Y236" s="1">
        <f t="shared" si="91"/>
        <v>73460.69184829951</v>
      </c>
    </row>
    <row r="237" spans="1:25" x14ac:dyDescent="0.2">
      <c r="A237">
        <v>228</v>
      </c>
      <c r="B237" s="1">
        <f t="shared" si="83"/>
        <v>81265995.259939477</v>
      </c>
      <c r="C237" s="1">
        <f t="shared" si="84"/>
        <v>81265995.259939477</v>
      </c>
      <c r="D237" s="5">
        <f t="shared" si="85"/>
        <v>125015.29671274775</v>
      </c>
      <c r="E237" s="1">
        <f t="shared" si="86"/>
        <v>164512515.56175542</v>
      </c>
      <c r="F237" s="1">
        <f t="shared" si="87"/>
        <v>14284583.327428214</v>
      </c>
      <c r="G237" s="5">
        <f t="shared" si="92"/>
        <v>149882773.05806178</v>
      </c>
      <c r="H237" s="5">
        <f t="shared" si="100"/>
        <v>0</v>
      </c>
      <c r="I237" s="5">
        <f t="shared" si="101"/>
        <v>0.49961570884670742</v>
      </c>
      <c r="J237" s="5">
        <f t="shared" si="102"/>
        <v>0.49961570884670742</v>
      </c>
      <c r="K237" s="20">
        <f t="shared" si="103"/>
        <v>7.6858230658513485E-4</v>
      </c>
      <c r="L237" s="20">
        <f t="shared" si="93"/>
        <v>76369761.31324175</v>
      </c>
      <c r="M237" s="20">
        <f t="shared" si="94"/>
        <v>76369761.31324175</v>
      </c>
      <c r="N237" s="20">
        <f t="shared" si="95"/>
        <v>117483.19010821343</v>
      </c>
      <c r="O237" s="5">
        <f t="shared" si="96"/>
        <v>6855.2591586815897</v>
      </c>
      <c r="P237" s="5">
        <f t="shared" si="97"/>
        <v>6855.2591586815897</v>
      </c>
      <c r="Q237" s="5">
        <f t="shared" si="98"/>
        <v>-6855.2591586815897</v>
      </c>
      <c r="R237" s="5">
        <f t="shared" si="99"/>
        <v>-6855.2591586815897</v>
      </c>
      <c r="S237" s="1">
        <f t="shared" si="88"/>
        <v>13710.518317363179</v>
      </c>
      <c r="T237">
        <f>IF(A237&lt;D$4,F$4,0)</f>
        <v>0</v>
      </c>
      <c r="U237" s="5">
        <f t="shared" si="89"/>
        <v>30478.621652743393</v>
      </c>
      <c r="V237" s="5">
        <f>L$6*SUM(U230:U236)</f>
        <v>34515.917626553586</v>
      </c>
      <c r="W237" s="1">
        <f>H$5+((H$6-H$5)*(LOG(V237+J$5)-LOG(J$5))/(LOG(J$6)-LOG(J$5)))</f>
        <v>2.8123207688872699E-2</v>
      </c>
      <c r="X237" s="1">
        <f t="shared" si="90"/>
        <v>1900.6452598492708</v>
      </c>
      <c r="Y237" s="1">
        <f t="shared" si="91"/>
        <v>65682.159691709836</v>
      </c>
    </row>
    <row r="238" spans="1:25" x14ac:dyDescent="0.2">
      <c r="A238">
        <v>229</v>
      </c>
      <c r="B238" s="1">
        <f t="shared" si="83"/>
        <v>81259140.000780791</v>
      </c>
      <c r="C238" s="1">
        <f t="shared" si="84"/>
        <v>81259140.000780791</v>
      </c>
      <c r="D238" s="5">
        <f t="shared" si="85"/>
        <v>111531.3792110277</v>
      </c>
      <c r="E238" s="1">
        <f t="shared" si="86"/>
        <v>164542994.18340817</v>
      </c>
      <c r="F238" s="1">
        <f t="shared" si="87"/>
        <v>14286483.972688064</v>
      </c>
      <c r="G238" s="5">
        <f t="shared" si="92"/>
        <v>149948455.2177535</v>
      </c>
      <c r="H238" s="5">
        <f t="shared" si="100"/>
        <v>0</v>
      </c>
      <c r="I238" s="5">
        <f t="shared" si="101"/>
        <v>0.49965710044713174</v>
      </c>
      <c r="J238" s="5">
        <f t="shared" si="102"/>
        <v>0.49965710044713174</v>
      </c>
      <c r="K238" s="20">
        <f t="shared" si="103"/>
        <v>6.8579910573648875E-4</v>
      </c>
      <c r="L238" s="20">
        <f t="shared" si="93"/>
        <v>76362500.416398898</v>
      </c>
      <c r="M238" s="20">
        <f t="shared" si="94"/>
        <v>76362500.416398898</v>
      </c>
      <c r="N238" s="20">
        <f t="shared" si="95"/>
        <v>104810.54797481011</v>
      </c>
      <c r="O238" s="5">
        <f t="shared" si="96"/>
        <v>6115.2166208507278</v>
      </c>
      <c r="P238" s="5">
        <f t="shared" si="97"/>
        <v>6115.2166208507278</v>
      </c>
      <c r="Q238" s="5">
        <f t="shared" si="98"/>
        <v>-6115.2166208507278</v>
      </c>
      <c r="R238" s="5">
        <f t="shared" si="99"/>
        <v>-6115.2166208507278</v>
      </c>
      <c r="S238" s="1">
        <f t="shared" si="88"/>
        <v>12230.433241701456</v>
      </c>
      <c r="T238">
        <f>IF(A238&lt;D$4,F$4,0)</f>
        <v>0</v>
      </c>
      <c r="U238" s="5">
        <f t="shared" si="89"/>
        <v>27194.435819083221</v>
      </c>
      <c r="V238" s="5">
        <f>L$6*SUM(U231:U237)</f>
        <v>30805.499296672027</v>
      </c>
      <c r="W238" s="1">
        <f>H$5+((H$6-H$5)*(LOG(V238+J$5)-LOG(J$5))/(LOG(J$6)-LOG(J$5)))</f>
        <v>2.671726398014802E-2</v>
      </c>
      <c r="X238" s="1">
        <f t="shared" si="90"/>
        <v>1611.8652821741778</v>
      </c>
      <c r="Y238" s="1">
        <f t="shared" si="91"/>
        <v>58718.61179706033</v>
      </c>
    </row>
    <row r="239" spans="1:25" x14ac:dyDescent="0.2">
      <c r="A239">
        <v>230</v>
      </c>
      <c r="B239" s="1">
        <f t="shared" si="83"/>
        <v>81253024.784159943</v>
      </c>
      <c r="C239" s="1">
        <f t="shared" si="84"/>
        <v>81253024.784159943</v>
      </c>
      <c r="D239" s="5">
        <f t="shared" si="85"/>
        <v>99498.742230805467</v>
      </c>
      <c r="E239" s="1">
        <f t="shared" si="86"/>
        <v>164570188.61922726</v>
      </c>
      <c r="F239" s="1">
        <f t="shared" si="87"/>
        <v>14288095.837970238</v>
      </c>
      <c r="G239" s="5">
        <f t="shared" si="92"/>
        <v>150007173.82955056</v>
      </c>
      <c r="H239" s="5">
        <f t="shared" si="100"/>
        <v>0</v>
      </c>
      <c r="I239" s="5">
        <f t="shared" si="101"/>
        <v>0.49969404874783002</v>
      </c>
      <c r="J239" s="5">
        <f t="shared" si="102"/>
        <v>0.49969404874783002</v>
      </c>
      <c r="K239" s="20">
        <f t="shared" si="103"/>
        <v>6.11902504340004E-4</v>
      </c>
      <c r="L239" s="20">
        <f t="shared" si="93"/>
        <v>76356023.106431216</v>
      </c>
      <c r="M239" s="20">
        <f t="shared" si="94"/>
        <v>76356023.106431216</v>
      </c>
      <c r="N239" s="20">
        <f t="shared" si="95"/>
        <v>93502.097688273425</v>
      </c>
      <c r="O239" s="5">
        <f t="shared" si="96"/>
        <v>5454.9574660647877</v>
      </c>
      <c r="P239" s="5">
        <f t="shared" si="97"/>
        <v>5454.9574660647877</v>
      </c>
      <c r="Q239" s="5">
        <f t="shared" si="98"/>
        <v>-5454.9574660647877</v>
      </c>
      <c r="R239" s="5">
        <f t="shared" si="99"/>
        <v>-5454.9574660647877</v>
      </c>
      <c r="S239" s="1">
        <f t="shared" si="88"/>
        <v>10909.914932129575</v>
      </c>
      <c r="T239">
        <f>IF(A239&lt;D$4,F$4,0)</f>
        <v>0</v>
      </c>
      <c r="U239" s="5">
        <f t="shared" si="89"/>
        <v>24263.070221923685</v>
      </c>
      <c r="V239" s="5">
        <f>L$6*SUM(U232:U238)</f>
        <v>27491.895170656895</v>
      </c>
      <c r="W239" s="1">
        <f>H$5+((H$6-H$5)*(LOG(V239+J$5)-LOG(J$5))/(LOG(J$6)-LOG(J$5)))</f>
        <v>2.5349088162022339E-2</v>
      </c>
      <c r="X239" s="1">
        <f t="shared" si="90"/>
        <v>1365.077725147913</v>
      </c>
      <c r="Y239" s="1">
        <f t="shared" si="91"/>
        <v>52486.079224673034</v>
      </c>
    </row>
    <row r="240" spans="1:25" x14ac:dyDescent="0.2">
      <c r="A240">
        <v>231</v>
      </c>
      <c r="B240" s="1">
        <f t="shared" si="83"/>
        <v>81247569.826693878</v>
      </c>
      <c r="C240" s="1">
        <f t="shared" si="84"/>
        <v>81247569.826693878</v>
      </c>
      <c r="D240" s="5">
        <f t="shared" si="85"/>
        <v>88761.817889989819</v>
      </c>
      <c r="E240" s="1">
        <f t="shared" si="86"/>
        <v>164594451.68944919</v>
      </c>
      <c r="F240" s="1">
        <f t="shared" si="87"/>
        <v>14289460.915695386</v>
      </c>
      <c r="G240" s="5">
        <f t="shared" si="92"/>
        <v>150059659.90877524</v>
      </c>
      <c r="H240" s="5">
        <f t="shared" si="100"/>
        <v>0</v>
      </c>
      <c r="I240" s="5">
        <f t="shared" si="101"/>
        <v>0.49972702765437799</v>
      </c>
      <c r="J240" s="5">
        <f t="shared" si="102"/>
        <v>0.49972702765437799</v>
      </c>
      <c r="K240" s="20">
        <f t="shared" si="103"/>
        <v>5.4594469124405031E-4</v>
      </c>
      <c r="L240" s="20">
        <f t="shared" si="93"/>
        <v>76350244.955680966</v>
      </c>
      <c r="M240" s="20">
        <f t="shared" si="94"/>
        <v>76350244.955680966</v>
      </c>
      <c r="N240" s="20">
        <f t="shared" si="95"/>
        <v>83411.559915798134</v>
      </c>
      <c r="O240" s="5">
        <f t="shared" si="96"/>
        <v>4865.9023775264723</v>
      </c>
      <c r="P240" s="5">
        <f t="shared" si="97"/>
        <v>4865.9023775264723</v>
      </c>
      <c r="Q240" s="5">
        <f t="shared" si="98"/>
        <v>-4865.9023775264723</v>
      </c>
      <c r="R240" s="5">
        <f t="shared" si="99"/>
        <v>-4865.9023775264723</v>
      </c>
      <c r="S240" s="1">
        <f t="shared" si="88"/>
        <v>9731.8047550529445</v>
      </c>
      <c r="T240">
        <f>IF(A240&lt;D$4,F$4,0)</f>
        <v>0</v>
      </c>
      <c r="U240" s="5">
        <f t="shared" si="89"/>
        <v>21646.839272945224</v>
      </c>
      <c r="V240" s="5">
        <f>L$6*SUM(U233:U239)</f>
        <v>24533.086497867174</v>
      </c>
      <c r="W240" s="1">
        <f>H$5+((H$6-H$5)*(LOG(V240+J$5)-LOG(J$5))/(LOG(J$6)-LOG(J$5)))</f>
        <v>2.402105987516619E-2</v>
      </c>
      <c r="X240" s="1">
        <f t="shared" si="90"/>
        <v>1154.5367177956839</v>
      </c>
      <c r="Y240" s="1">
        <f t="shared" si="91"/>
        <v>46908.98436727035</v>
      </c>
    </row>
    <row r="241" spans="1:25" x14ac:dyDescent="0.2">
      <c r="A241">
        <v>232</v>
      </c>
      <c r="B241" s="1">
        <f t="shared" si="83"/>
        <v>81242703.924316347</v>
      </c>
      <c r="C241" s="1">
        <f t="shared" si="84"/>
        <v>81242703.924316347</v>
      </c>
      <c r="D241" s="5">
        <f t="shared" si="85"/>
        <v>79181.584525863174</v>
      </c>
      <c r="E241" s="1">
        <f t="shared" si="86"/>
        <v>164616098.52872214</v>
      </c>
      <c r="F241" s="1">
        <f t="shared" si="87"/>
        <v>14290615.452413181</v>
      </c>
      <c r="G241" s="5">
        <f t="shared" si="92"/>
        <v>150106568.89314252</v>
      </c>
      <c r="H241" s="5">
        <f t="shared" si="100"/>
        <v>0</v>
      </c>
      <c r="I241" s="5">
        <f t="shared" si="101"/>
        <v>0.49975646115552608</v>
      </c>
      <c r="J241" s="5">
        <f t="shared" si="102"/>
        <v>0.49975646115552608</v>
      </c>
      <c r="K241" s="20">
        <f t="shared" si="103"/>
        <v>4.8707768894787606E-4</v>
      </c>
      <c r="L241" s="20">
        <f t="shared" si="93"/>
        <v>76345090.604992196</v>
      </c>
      <c r="M241" s="20">
        <f t="shared" si="94"/>
        <v>76345090.604992196</v>
      </c>
      <c r="N241" s="20">
        <f t="shared" si="95"/>
        <v>74408.223174173996</v>
      </c>
      <c r="O241" s="5">
        <f t="shared" si="96"/>
        <v>4340.3900825097753</v>
      </c>
      <c r="P241" s="5">
        <f t="shared" si="97"/>
        <v>4340.3900825097753</v>
      </c>
      <c r="Q241" s="5">
        <f t="shared" si="98"/>
        <v>-4340.3900825097753</v>
      </c>
      <c r="R241" s="5">
        <f t="shared" si="99"/>
        <v>-4340.3900825097753</v>
      </c>
      <c r="S241" s="1">
        <f t="shared" si="88"/>
        <v>8680.7801650195506</v>
      </c>
      <c r="T241">
        <f>IF(A241&lt;D$4,F$4,0)</f>
        <v>0</v>
      </c>
      <c r="U241" s="5">
        <f t="shared" si="89"/>
        <v>19312.038119179593</v>
      </c>
      <c r="V241" s="5">
        <f>L$6*SUM(U234:U240)</f>
        <v>21891.418316655087</v>
      </c>
      <c r="W241" s="1">
        <f>H$5+((H$6-H$5)*(LOG(V241+J$5)-LOG(J$5))/(LOG(J$6)-LOG(J$5)))</f>
        <v>2.2735453034450015E-2</v>
      </c>
      <c r="X241" s="1">
        <f t="shared" si="90"/>
        <v>975.22777662079898</v>
      </c>
      <c r="Y241" s="1">
        <f t="shared" si="91"/>
        <v>41919.355196635988</v>
      </c>
    </row>
    <row r="242" spans="1:25" x14ac:dyDescent="0.2">
      <c r="A242">
        <v>233</v>
      </c>
      <c r="B242" s="1">
        <f t="shared" si="83"/>
        <v>81238363.534233838</v>
      </c>
      <c r="C242" s="1">
        <f t="shared" si="84"/>
        <v>81238363.534233838</v>
      </c>
      <c r="D242" s="5">
        <f t="shared" si="85"/>
        <v>70633.833397210197</v>
      </c>
      <c r="E242" s="1">
        <f t="shared" si="86"/>
        <v>164635410.5668413</v>
      </c>
      <c r="F242" s="1">
        <f t="shared" si="87"/>
        <v>14291590.680189801</v>
      </c>
      <c r="G242" s="5">
        <f t="shared" si="92"/>
        <v>150148488.24833915</v>
      </c>
      <c r="H242" s="5">
        <f t="shared" si="100"/>
        <v>0</v>
      </c>
      <c r="I242" s="5">
        <f t="shared" si="101"/>
        <v>0.49978272845217137</v>
      </c>
      <c r="J242" s="5">
        <f t="shared" si="102"/>
        <v>0.49978272845217137</v>
      </c>
      <c r="K242" s="20">
        <f t="shared" si="103"/>
        <v>4.3454309565723513E-4</v>
      </c>
      <c r="L242" s="20">
        <f t="shared" si="93"/>
        <v>76340492.795402557</v>
      </c>
      <c r="M242" s="20">
        <f t="shared" si="94"/>
        <v>76340492.795402557</v>
      </c>
      <c r="N242" s="20">
        <f t="shared" si="95"/>
        <v>66375.311059769287</v>
      </c>
      <c r="O242" s="5">
        <f t="shared" si="96"/>
        <v>3871.58003954074</v>
      </c>
      <c r="P242" s="5">
        <f t="shared" si="97"/>
        <v>3871.58003954074</v>
      </c>
      <c r="Q242" s="5">
        <f t="shared" si="98"/>
        <v>-3871.58003954074</v>
      </c>
      <c r="R242" s="5">
        <f t="shared" si="99"/>
        <v>-3871.58003954074</v>
      </c>
      <c r="S242" s="1">
        <f t="shared" si="88"/>
        <v>7743.16007908148</v>
      </c>
      <c r="T242">
        <f>IF(A242&lt;D$4,F$4,0)</f>
        <v>0</v>
      </c>
      <c r="U242" s="5">
        <f t="shared" si="89"/>
        <v>17228.531293672524</v>
      </c>
      <c r="V242" s="5">
        <f>L$6*SUM(U235:U241)</f>
        <v>19533.16383124737</v>
      </c>
      <c r="W242" s="1">
        <f>H$5+((H$6-H$5)*(LOG(V242+J$5)-LOG(J$5))/(LOG(J$6)-LOG(J$5)))</f>
        <v>2.149439784763375E-2</v>
      </c>
      <c r="X242" s="1">
        <f t="shared" si="90"/>
        <v>822.78154842721847</v>
      </c>
      <c r="Y242" s="1">
        <f t="shared" si="91"/>
        <v>37456.101826656297</v>
      </c>
    </row>
    <row r="243" spans="1:25" x14ac:dyDescent="0.2">
      <c r="A243">
        <v>234</v>
      </c>
      <c r="B243" s="1">
        <f t="shared" si="83"/>
        <v>81234491.954194292</v>
      </c>
      <c r="C243" s="1">
        <f t="shared" si="84"/>
        <v>81234491.954194292</v>
      </c>
      <c r="D243" s="5">
        <f t="shared" si="85"/>
        <v>63007.611490342388</v>
      </c>
      <c r="E243" s="1">
        <f t="shared" si="86"/>
        <v>164652639.09813496</v>
      </c>
      <c r="F243" s="1">
        <f t="shared" si="87"/>
        <v>14292413.461738229</v>
      </c>
      <c r="G243" s="5">
        <f t="shared" si="92"/>
        <v>150185944.35016581</v>
      </c>
      <c r="H243" s="5">
        <f t="shared" si="100"/>
        <v>0</v>
      </c>
      <c r="I243" s="5">
        <f t="shared" si="101"/>
        <v>0.4998061685859469</v>
      </c>
      <c r="J243" s="5">
        <f t="shared" si="102"/>
        <v>0.4998061685859469</v>
      </c>
      <c r="K243" s="20">
        <f t="shared" si="103"/>
        <v>3.8766282810628129E-4</v>
      </c>
      <c r="L243" s="20">
        <f t="shared" si="93"/>
        <v>76336391.502052009</v>
      </c>
      <c r="M243" s="20">
        <f t="shared" si="94"/>
        <v>76336391.502052009</v>
      </c>
      <c r="N243" s="20">
        <f t="shared" si="95"/>
        <v>59208.515774900829</v>
      </c>
      <c r="O243" s="5">
        <f t="shared" si="96"/>
        <v>3453.3652509537378</v>
      </c>
      <c r="P243" s="5">
        <f t="shared" si="97"/>
        <v>3453.3652509537378</v>
      </c>
      <c r="Q243" s="5">
        <f t="shared" si="98"/>
        <v>-3453.3652509537378</v>
      </c>
      <c r="R243" s="5">
        <f t="shared" si="99"/>
        <v>-3453.3652509537378</v>
      </c>
      <c r="S243" s="1">
        <f t="shared" si="88"/>
        <v>6906.7305019074756</v>
      </c>
      <c r="T243">
        <f>IF(A243&lt;D$4,F$4,0)</f>
        <v>0</v>
      </c>
      <c r="U243" s="5">
        <f t="shared" si="89"/>
        <v>15369.381985949294</v>
      </c>
      <c r="V243" s="5">
        <f>L$6*SUM(U236:U242)</f>
        <v>17428.128623106273</v>
      </c>
      <c r="W243" s="1">
        <f>H$5+((H$6-H$5)*(LOG(V243+J$5)-LOG(J$5))/(LOG(J$6)-LOG(J$5)))</f>
        <v>2.0299841970104232E-2</v>
      </c>
      <c r="X243" s="1">
        <f t="shared" si="90"/>
        <v>693.39692404010714</v>
      </c>
      <c r="Y243" s="1">
        <f t="shared" si="91"/>
        <v>33464.35292747496</v>
      </c>
    </row>
    <row r="244" spans="1:25" x14ac:dyDescent="0.2">
      <c r="A244">
        <v>235</v>
      </c>
      <c r="B244" s="1">
        <f t="shared" si="83"/>
        <v>81231038.588943332</v>
      </c>
      <c r="C244" s="1">
        <f t="shared" si="84"/>
        <v>81231038.588943332</v>
      </c>
      <c r="D244" s="5">
        <f t="shared" si="85"/>
        <v>56203.823674886677</v>
      </c>
      <c r="E244" s="1">
        <f t="shared" si="86"/>
        <v>164668008.48012093</v>
      </c>
      <c r="F244" s="1">
        <f t="shared" si="87"/>
        <v>14293106.858662268</v>
      </c>
      <c r="G244" s="5">
        <f t="shared" si="92"/>
        <v>150219408.70309329</v>
      </c>
      <c r="H244" s="5">
        <f t="shared" si="100"/>
        <v>0</v>
      </c>
      <c r="I244" s="5">
        <f t="shared" si="101"/>
        <v>0.49982708461064035</v>
      </c>
      <c r="J244" s="5">
        <f t="shared" si="102"/>
        <v>0.49982708461064035</v>
      </c>
      <c r="K244" s="20">
        <f t="shared" si="103"/>
        <v>3.4583077871926695E-4</v>
      </c>
      <c r="L244" s="20">
        <f t="shared" si="93"/>
        <v>76332733.15975906</v>
      </c>
      <c r="M244" s="20">
        <f t="shared" si="94"/>
        <v>76332733.15975906</v>
      </c>
      <c r="N244" s="20">
        <f t="shared" si="95"/>
        <v>52814.682043437861</v>
      </c>
      <c r="O244" s="5">
        <f t="shared" si="96"/>
        <v>3080.2941865367211</v>
      </c>
      <c r="P244" s="5">
        <f t="shared" si="97"/>
        <v>3080.2941865367211</v>
      </c>
      <c r="Q244" s="5">
        <f t="shared" si="98"/>
        <v>-3080.2941865367211</v>
      </c>
      <c r="R244" s="5">
        <f t="shared" si="99"/>
        <v>-3080.2941865367211</v>
      </c>
      <c r="S244" s="1">
        <f t="shared" si="88"/>
        <v>6160.5883730734422</v>
      </c>
      <c r="T244">
        <f>IF(A244&lt;D$4,F$4,0)</f>
        <v>0</v>
      </c>
      <c r="U244" s="5">
        <f t="shared" si="89"/>
        <v>13710.518317363179</v>
      </c>
      <c r="V244" s="5">
        <f>L$6*SUM(U237:U243)</f>
        <v>15549.291836549695</v>
      </c>
      <c r="W244" s="1">
        <f>H$5+((H$6-H$5)*(LOG(V244+J$5)-LOG(J$5))/(LOG(J$6)-LOG(J$5)))</f>
        <v>1.9153512279438453E-2</v>
      </c>
      <c r="X244" s="1">
        <f t="shared" si="90"/>
        <v>583.77265408617927</v>
      </c>
      <c r="Y244" s="1">
        <f t="shared" si="91"/>
        <v>29894.848998657217</v>
      </c>
    </row>
    <row r="245" spans="1:25" x14ac:dyDescent="0.2">
      <c r="A245">
        <v>236</v>
      </c>
      <c r="B245" s="1">
        <f t="shared" si="83"/>
        <v>81227958.2947568</v>
      </c>
      <c r="C245" s="1">
        <f t="shared" si="84"/>
        <v>81227958.2947568</v>
      </c>
      <c r="D245" s="5">
        <f t="shared" si="85"/>
        <v>50133.978806258659</v>
      </c>
      <c r="E245" s="1">
        <f t="shared" si="86"/>
        <v>164681718.9984383</v>
      </c>
      <c r="F245" s="1">
        <f t="shared" si="87"/>
        <v>14293690.631316354</v>
      </c>
      <c r="G245" s="5">
        <f t="shared" si="92"/>
        <v>150249303.55209196</v>
      </c>
      <c r="H245" s="5">
        <f t="shared" si="100"/>
        <v>0</v>
      </c>
      <c r="I245" s="5">
        <f t="shared" si="101"/>
        <v>0.49984574734715748</v>
      </c>
      <c r="J245" s="5">
        <f t="shared" si="102"/>
        <v>0.49984574734715748</v>
      </c>
      <c r="K245" s="20">
        <f t="shared" si="103"/>
        <v>3.0850530568510509E-4</v>
      </c>
      <c r="L245" s="20">
        <f t="shared" si="93"/>
        <v>76329469.970754653</v>
      </c>
      <c r="M245" s="20">
        <f t="shared" si="94"/>
        <v>76329469.970754653</v>
      </c>
      <c r="N245" s="20">
        <f t="shared" si="95"/>
        <v>47110.626810544629</v>
      </c>
      <c r="O245" s="5">
        <f t="shared" si="96"/>
        <v>2747.5008973402319</v>
      </c>
      <c r="P245" s="5">
        <f t="shared" si="97"/>
        <v>2747.5008973402319</v>
      </c>
      <c r="Q245" s="5">
        <f t="shared" si="98"/>
        <v>-2747.5008973402319</v>
      </c>
      <c r="R245" s="5">
        <f t="shared" si="99"/>
        <v>-2747.5008973402319</v>
      </c>
      <c r="S245" s="1">
        <f t="shared" si="88"/>
        <v>5495.0017946804637</v>
      </c>
      <c r="T245">
        <f>IF(A245&lt;D$4,F$4,0)</f>
        <v>0</v>
      </c>
      <c r="U245" s="5">
        <f t="shared" si="89"/>
        <v>12230.433241701456</v>
      </c>
      <c r="V245" s="5">
        <f>L$6*SUM(U238:U244)</f>
        <v>13872.481503011672</v>
      </c>
      <c r="W245" s="1">
        <f>H$5+((H$6-H$5)*(LOG(V245+J$5)-LOG(J$5))/(LOG(J$6)-LOG(J$5)))</f>
        <v>1.8056878896559804E-2</v>
      </c>
      <c r="X245" s="1">
        <f t="shared" si="90"/>
        <v>491.04663424545384</v>
      </c>
      <c r="Y245" s="1">
        <f t="shared" si="91"/>
        <v>26703.389184837768</v>
      </c>
    </row>
    <row r="246" spans="1:25" x14ac:dyDescent="0.2">
      <c r="A246">
        <v>237</v>
      </c>
      <c r="B246" s="1">
        <f t="shared" si="83"/>
        <v>81225210.793859467</v>
      </c>
      <c r="C246" s="1">
        <f t="shared" si="84"/>
        <v>81225210.793859467</v>
      </c>
      <c r="D246" s="5">
        <f t="shared" si="85"/>
        <v>44719.065668809548</v>
      </c>
      <c r="E246" s="1">
        <f t="shared" si="86"/>
        <v>164693949.43167999</v>
      </c>
      <c r="F246" s="1">
        <f t="shared" si="87"/>
        <v>14294181.6779506</v>
      </c>
      <c r="G246" s="5">
        <f t="shared" si="92"/>
        <v>150276006.94127679</v>
      </c>
      <c r="H246" s="5">
        <f t="shared" si="100"/>
        <v>0</v>
      </c>
      <c r="I246" s="5">
        <f t="shared" si="101"/>
        <v>0.49986239876008287</v>
      </c>
      <c r="J246" s="5">
        <f t="shared" si="102"/>
        <v>0.49986239876008287</v>
      </c>
      <c r="K246" s="20">
        <f t="shared" si="103"/>
        <v>2.7520247983413916E-4</v>
      </c>
      <c r="L246" s="20">
        <f t="shared" si="93"/>
        <v>76326559.286010653</v>
      </c>
      <c r="M246" s="20">
        <f t="shared" si="94"/>
        <v>76326559.286010653</v>
      </c>
      <c r="N246" s="20">
        <f t="shared" si="95"/>
        <v>42022.081366434984</v>
      </c>
      <c r="O246" s="5">
        <f t="shared" si="96"/>
        <v>2450.6424852817572</v>
      </c>
      <c r="P246" s="5">
        <f t="shared" si="97"/>
        <v>2450.6424852817572</v>
      </c>
      <c r="Q246" s="5">
        <f t="shared" si="98"/>
        <v>-2450.6424852817572</v>
      </c>
      <c r="R246" s="5">
        <f t="shared" si="99"/>
        <v>-2450.6424852817572</v>
      </c>
      <c r="S246" s="1">
        <f t="shared" si="88"/>
        <v>4901.2849705635144</v>
      </c>
      <c r="T246">
        <f>IF(A246&lt;D$4,F$4,0)</f>
        <v>0</v>
      </c>
      <c r="U246" s="5">
        <f t="shared" si="89"/>
        <v>10909.914932129575</v>
      </c>
      <c r="V246" s="5">
        <f>L$6*SUM(U239:U245)</f>
        <v>12376.081245273497</v>
      </c>
      <c r="W246" s="1">
        <f>H$5+((H$6-H$5)*(LOG(V246+J$5)-LOG(J$5))/(LOG(J$6)-LOG(J$5)))</f>
        <v>1.7011123123973494E-2</v>
      </c>
      <c r="X246" s="1">
        <f t="shared" si="90"/>
        <v>412.74207491075867</v>
      </c>
      <c r="Y246" s="1">
        <f t="shared" si="91"/>
        <v>23850.328147012926</v>
      </c>
    </row>
    <row r="247" spans="1:25" x14ac:dyDescent="0.2">
      <c r="A247">
        <v>238</v>
      </c>
      <c r="B247" s="1">
        <f t="shared" si="83"/>
        <v>81222760.151374191</v>
      </c>
      <c r="C247" s="1">
        <f t="shared" si="84"/>
        <v>81222760.151374191</v>
      </c>
      <c r="D247" s="5">
        <f t="shared" si="85"/>
        <v>39888.54588432012</v>
      </c>
      <c r="E247" s="1">
        <f t="shared" si="86"/>
        <v>164704859.34661213</v>
      </c>
      <c r="F247" s="1">
        <f t="shared" si="87"/>
        <v>14294594.420025511</v>
      </c>
      <c r="G247" s="5">
        <f t="shared" si="92"/>
        <v>150299857.26942381</v>
      </c>
      <c r="H247" s="5">
        <f t="shared" si="100"/>
        <v>0</v>
      </c>
      <c r="I247" s="5">
        <f t="shared" si="101"/>
        <v>0.49987725499118058</v>
      </c>
      <c r="J247" s="5">
        <f t="shared" si="102"/>
        <v>0.49987725499118058</v>
      </c>
      <c r="K247" s="20">
        <f t="shared" si="103"/>
        <v>2.4549001763893324E-4</v>
      </c>
      <c r="L247" s="20">
        <f t="shared" si="93"/>
        <v>76323963.052460626</v>
      </c>
      <c r="M247" s="20">
        <f t="shared" si="94"/>
        <v>76323963.052460626</v>
      </c>
      <c r="N247" s="20">
        <f t="shared" si="95"/>
        <v>37482.743711458577</v>
      </c>
      <c r="O247" s="5">
        <f t="shared" si="96"/>
        <v>2185.8431740053602</v>
      </c>
      <c r="P247" s="5">
        <f t="shared" si="97"/>
        <v>2185.8431740053602</v>
      </c>
      <c r="Q247" s="5">
        <f t="shared" si="98"/>
        <v>-2185.8431740053602</v>
      </c>
      <c r="R247" s="5">
        <f t="shared" si="99"/>
        <v>-2185.8431740053602</v>
      </c>
      <c r="S247" s="1">
        <f t="shared" si="88"/>
        <v>4371.6863480107204</v>
      </c>
      <c r="T247">
        <f>IF(A247&lt;D$4,F$4,0)</f>
        <v>0</v>
      </c>
      <c r="U247" s="5">
        <f t="shared" si="89"/>
        <v>9731.8047550529445</v>
      </c>
      <c r="V247" s="5">
        <f>L$6*SUM(U240:U246)</f>
        <v>11040.765716294085</v>
      </c>
      <c r="W247" s="1">
        <f>H$5+((H$6-H$5)*(LOG(V247+J$5)-LOG(J$5))/(LOG(J$6)-LOG(J$5)))</f>
        <v>1.6017110897837021E-2</v>
      </c>
      <c r="X247" s="1">
        <f t="shared" si="90"/>
        <v>346.7198252224174</v>
      </c>
      <c r="Y247" s="1">
        <f t="shared" si="91"/>
        <v>21300.119447722809</v>
      </c>
    </row>
    <row r="248" spans="1:25" x14ac:dyDescent="0.2">
      <c r="A248">
        <v>239</v>
      </c>
      <c r="B248" s="1">
        <f t="shared" si="83"/>
        <v>81220574.308200181</v>
      </c>
      <c r="C248" s="1">
        <f t="shared" si="84"/>
        <v>81220574.308200181</v>
      </c>
      <c r="D248" s="5">
        <f t="shared" si="85"/>
        <v>35579.452067311286</v>
      </c>
      <c r="E248" s="1">
        <f t="shared" si="86"/>
        <v>164714591.15136719</v>
      </c>
      <c r="F248" s="1">
        <f t="shared" si="87"/>
        <v>14294941.139850734</v>
      </c>
      <c r="G248" s="5">
        <f t="shared" si="92"/>
        <v>150321157.38887152</v>
      </c>
      <c r="H248" s="5">
        <f t="shared" si="100"/>
        <v>0</v>
      </c>
      <c r="I248" s="5">
        <f t="shared" si="101"/>
        <v>0.49989050908246896</v>
      </c>
      <c r="J248" s="5">
        <f t="shared" si="102"/>
        <v>0.49989050908246896</v>
      </c>
      <c r="K248" s="20">
        <f t="shared" si="103"/>
        <v>2.1898183506205337E-4</v>
      </c>
      <c r="L248" s="20">
        <f t="shared" si="93"/>
        <v>76321647.319191992</v>
      </c>
      <c r="M248" s="20">
        <f t="shared" si="94"/>
        <v>76321647.319191992</v>
      </c>
      <c r="N248" s="20">
        <f t="shared" si="95"/>
        <v>33433.430083703162</v>
      </c>
      <c r="O248" s="5">
        <f t="shared" si="96"/>
        <v>1949.6442997549332</v>
      </c>
      <c r="P248" s="5">
        <f t="shared" si="97"/>
        <v>1949.6442997549332</v>
      </c>
      <c r="Q248" s="5">
        <f t="shared" si="98"/>
        <v>-1949.6442997549332</v>
      </c>
      <c r="R248" s="5">
        <f t="shared" si="99"/>
        <v>-1949.6442997549332</v>
      </c>
      <c r="S248" s="1">
        <f t="shared" si="88"/>
        <v>3899.2885995098663</v>
      </c>
      <c r="T248">
        <f>IF(A248&lt;D$4,F$4,0)</f>
        <v>0</v>
      </c>
      <c r="U248" s="5">
        <f t="shared" si="89"/>
        <v>8680.7801650195506</v>
      </c>
      <c r="V248" s="5">
        <f>L$6*SUM(U241:U247)</f>
        <v>9849.2622645048559</v>
      </c>
      <c r="W248" s="1">
        <f>H$5+((H$6-H$5)*(LOG(V248+J$5)-LOG(J$5))/(LOG(J$6)-LOG(J$5)))</f>
        <v>1.5075373152657423E-2</v>
      </c>
      <c r="X248" s="1">
        <f t="shared" si="90"/>
        <v>291.13618098497676</v>
      </c>
      <c r="Y248" s="1">
        <f t="shared" si="91"/>
        <v>19020.901938194616</v>
      </c>
    </row>
    <row r="249" spans="1:25" x14ac:dyDescent="0.2">
      <c r="A249">
        <v>240</v>
      </c>
      <c r="B249" s="1">
        <f t="shared" si="83"/>
        <v>81218624.66390042</v>
      </c>
      <c r="C249" s="1">
        <f t="shared" si="84"/>
        <v>81218624.66390042</v>
      </c>
      <c r="D249" s="5">
        <f t="shared" si="85"/>
        <v>31735.580587739674</v>
      </c>
      <c r="E249" s="1">
        <f t="shared" si="86"/>
        <v>164723271.9315322</v>
      </c>
      <c r="F249" s="1">
        <f t="shared" si="87"/>
        <v>14295232.27603172</v>
      </c>
      <c r="G249" s="5">
        <f t="shared" si="92"/>
        <v>150340178.29080972</v>
      </c>
      <c r="H249" s="5">
        <f t="shared" si="100"/>
        <v>0</v>
      </c>
      <c r="I249" s="5">
        <f t="shared" si="101"/>
        <v>0.49990233341888102</v>
      </c>
      <c r="J249" s="5">
        <f t="shared" si="102"/>
        <v>0.49990233341888102</v>
      </c>
      <c r="K249" s="20">
        <f t="shared" si="103"/>
        <v>1.9533316223791528E-4</v>
      </c>
      <c r="L249" s="20">
        <f t="shared" si="93"/>
        <v>76319581.796395391</v>
      </c>
      <c r="M249" s="20">
        <f t="shared" si="94"/>
        <v>76319581.796395391</v>
      </c>
      <c r="N249" s="20">
        <f t="shared" si="95"/>
        <v>29821.315597808105</v>
      </c>
      <c r="O249" s="5">
        <f t="shared" si="96"/>
        <v>1738.9596080707804</v>
      </c>
      <c r="P249" s="5">
        <f t="shared" si="97"/>
        <v>1738.9596080707804</v>
      </c>
      <c r="Q249" s="5">
        <f t="shared" si="98"/>
        <v>-1738.9596080707804</v>
      </c>
      <c r="R249" s="5">
        <f t="shared" si="99"/>
        <v>-1738.9596080707804</v>
      </c>
      <c r="S249" s="1">
        <f t="shared" si="88"/>
        <v>3477.9192161415608</v>
      </c>
      <c r="T249">
        <f>IF(A249&lt;D$4,F$4,0)</f>
        <v>0</v>
      </c>
      <c r="U249" s="5">
        <f t="shared" si="89"/>
        <v>7743.16007908148</v>
      </c>
      <c r="V249" s="5">
        <f>L$6*SUM(U242:U248)</f>
        <v>8786.1364690888513</v>
      </c>
      <c r="W249" s="1">
        <f>H$5+((H$6-H$5)*(LOG(V249+J$5)-LOG(J$5))/(LOG(J$6)-LOG(J$5)))</f>
        <v>1.4186094182442065E-2</v>
      </c>
      <c r="X249" s="1">
        <f t="shared" si="90"/>
        <v>244.40556755718885</v>
      </c>
      <c r="Y249" s="1">
        <f t="shared" si="91"/>
        <v>16984.125726115333</v>
      </c>
    </row>
    <row r="250" spans="1:25" x14ac:dyDescent="0.2">
      <c r="A250">
        <v>241</v>
      </c>
      <c r="B250" s="1">
        <f t="shared" si="83"/>
        <v>81216885.704292342</v>
      </c>
      <c r="C250" s="1">
        <f t="shared" si="84"/>
        <v>81216885.704292342</v>
      </c>
      <c r="D250" s="5">
        <f t="shared" si="85"/>
        <v>28306.769301973756</v>
      </c>
      <c r="E250" s="1">
        <f t="shared" si="86"/>
        <v>164731015.0916113</v>
      </c>
      <c r="F250" s="1">
        <f t="shared" si="87"/>
        <v>14295476.681599276</v>
      </c>
      <c r="G250" s="5">
        <f t="shared" si="92"/>
        <v>150357162.41653582</v>
      </c>
      <c r="H250" s="5">
        <f t="shared" si="100"/>
        <v>0</v>
      </c>
      <c r="I250" s="5">
        <f t="shared" si="101"/>
        <v>0.49991288191798522</v>
      </c>
      <c r="J250" s="5">
        <f t="shared" si="102"/>
        <v>0.49991288191798522</v>
      </c>
      <c r="K250" s="20">
        <f t="shared" si="103"/>
        <v>1.7423616402948794E-4</v>
      </c>
      <c r="L250" s="20">
        <f t="shared" si="93"/>
        <v>76317739.461496085</v>
      </c>
      <c r="M250" s="20">
        <f t="shared" si="94"/>
        <v>76317739.461496085</v>
      </c>
      <c r="N250" s="20">
        <f t="shared" si="95"/>
        <v>26599.254894484773</v>
      </c>
      <c r="O250" s="5">
        <f t="shared" si="96"/>
        <v>1551.0353032604014</v>
      </c>
      <c r="P250" s="5">
        <f t="shared" si="97"/>
        <v>1551.0353032604014</v>
      </c>
      <c r="Q250" s="5">
        <f t="shared" si="98"/>
        <v>-1551.0353032604014</v>
      </c>
      <c r="R250" s="5">
        <f t="shared" si="99"/>
        <v>-1551.0353032604014</v>
      </c>
      <c r="S250" s="1">
        <f t="shared" si="88"/>
        <v>3102.0706065208028</v>
      </c>
      <c r="T250">
        <f>IF(A250&lt;D$4,F$4,0)</f>
        <v>0</v>
      </c>
      <c r="U250" s="5">
        <f t="shared" si="89"/>
        <v>6906.7305019074756</v>
      </c>
      <c r="V250" s="5">
        <f>L$6*SUM(U243:U249)</f>
        <v>7837.599347629749</v>
      </c>
      <c r="W250" s="1">
        <f>H$5+((H$6-H$5)*(LOG(V250+J$5)-LOG(J$5))/(LOG(J$6)-LOG(J$5)))</f>
        <v>1.3349108671928201E-2</v>
      </c>
      <c r="X250" s="1">
        <f t="shared" si="90"/>
        <v>205.1675503508128</v>
      </c>
      <c r="Y250" s="1">
        <f t="shared" si="91"/>
        <v>15164.214435598482</v>
      </c>
    </row>
    <row r="251" spans="1:25" x14ac:dyDescent="0.2">
      <c r="A251">
        <v>242</v>
      </c>
      <c r="B251" s="1">
        <f t="shared" si="83"/>
        <v>81215334.668989077</v>
      </c>
      <c r="C251" s="1">
        <f t="shared" si="84"/>
        <v>81215334.668989077</v>
      </c>
      <c r="D251" s="5">
        <f t="shared" si="85"/>
        <v>25248.251535421117</v>
      </c>
      <c r="E251" s="1">
        <f t="shared" si="86"/>
        <v>164737921.82211322</v>
      </c>
      <c r="F251" s="1">
        <f t="shared" si="87"/>
        <v>14295681.849149628</v>
      </c>
      <c r="G251" s="5">
        <f t="shared" si="92"/>
        <v>150372326.63097143</v>
      </c>
      <c r="H251" s="5">
        <f t="shared" si="100"/>
        <v>0</v>
      </c>
      <c r="I251" s="5">
        <f t="shared" si="101"/>
        <v>0.49992229199185217</v>
      </c>
      <c r="J251" s="5">
        <f t="shared" si="102"/>
        <v>0.49992229199185217</v>
      </c>
      <c r="K251" s="20">
        <f t="shared" si="103"/>
        <v>1.5541601629567772E-4</v>
      </c>
      <c r="L251" s="20">
        <f t="shared" si="93"/>
        <v>76316096.207468927</v>
      </c>
      <c r="M251" s="20">
        <f t="shared" si="94"/>
        <v>76316096.207468927</v>
      </c>
      <c r="N251" s="20">
        <f t="shared" si="95"/>
        <v>23725.174575723475</v>
      </c>
      <c r="O251" s="5">
        <f t="shared" si="96"/>
        <v>1383.4143531936954</v>
      </c>
      <c r="P251" s="5">
        <f t="shared" si="97"/>
        <v>1383.4143531936954</v>
      </c>
      <c r="Q251" s="5">
        <f t="shared" si="98"/>
        <v>-1383.4143531936954</v>
      </c>
      <c r="R251" s="5">
        <f t="shared" si="99"/>
        <v>-1383.4143531936954</v>
      </c>
      <c r="S251" s="1">
        <f t="shared" si="88"/>
        <v>2766.8287063873909</v>
      </c>
      <c r="T251">
        <f>IF(A251&lt;D$4,F$4,0)</f>
        <v>0</v>
      </c>
      <c r="U251" s="5">
        <f t="shared" si="89"/>
        <v>6160.5883730734422</v>
      </c>
      <c r="V251" s="5">
        <f>L$6*SUM(U244:U250)</f>
        <v>6991.3341992255664</v>
      </c>
      <c r="W251" s="1">
        <f>H$5+((H$6-H$5)*(LOG(V251+J$5)-LOG(J$5))/(LOG(J$6)-LOG(J$5)))</f>
        <v>1.2563907600475386E-2</v>
      </c>
      <c r="X251" s="1">
        <f t="shared" si="90"/>
        <v>172.25768529397624</v>
      </c>
      <c r="Y251" s="1">
        <f t="shared" si="91"/>
        <v>13538.260632069203</v>
      </c>
    </row>
    <row r="252" spans="1:25" x14ac:dyDescent="0.2">
      <c r="A252">
        <v>243</v>
      </c>
      <c r="B252" s="1">
        <f t="shared" si="83"/>
        <v>81213951.254635885</v>
      </c>
      <c r="C252" s="1">
        <f t="shared" si="84"/>
        <v>81213951.254635885</v>
      </c>
      <c r="D252" s="5">
        <f t="shared" si="85"/>
        <v>22520.078447128042</v>
      </c>
      <c r="E252" s="1">
        <f t="shared" si="86"/>
        <v>164744082.41048628</v>
      </c>
      <c r="F252" s="1">
        <f t="shared" si="87"/>
        <v>14295854.106834922</v>
      </c>
      <c r="G252" s="5">
        <f t="shared" si="92"/>
        <v>150385864.8916035</v>
      </c>
      <c r="H252" s="5">
        <f t="shared" si="100"/>
        <v>0</v>
      </c>
      <c r="I252" s="5">
        <f t="shared" si="101"/>
        <v>0.49993068630389381</v>
      </c>
      <c r="J252" s="5">
        <f t="shared" si="102"/>
        <v>0.49993068630389381</v>
      </c>
      <c r="K252" s="20">
        <f t="shared" si="103"/>
        <v>1.3862739221233973E-4</v>
      </c>
      <c r="L252" s="20">
        <f t="shared" si="93"/>
        <v>76314630.528857723</v>
      </c>
      <c r="M252" s="20">
        <f t="shared" si="94"/>
        <v>76314630.528857723</v>
      </c>
      <c r="N252" s="20">
        <f t="shared" si="95"/>
        <v>21161.530003447115</v>
      </c>
      <c r="O252" s="5">
        <f t="shared" si="96"/>
        <v>1233.9046024132058</v>
      </c>
      <c r="P252" s="5">
        <f t="shared" si="97"/>
        <v>1233.9046024132058</v>
      </c>
      <c r="Q252" s="5">
        <f t="shared" si="98"/>
        <v>-1233.9046024132058</v>
      </c>
      <c r="R252" s="5">
        <f t="shared" si="99"/>
        <v>-1233.9046024132058</v>
      </c>
      <c r="S252" s="1">
        <f t="shared" si="88"/>
        <v>2467.8092048264116</v>
      </c>
      <c r="T252">
        <f>IF(A252&lt;D$4,F$4,0)</f>
        <v>0</v>
      </c>
      <c r="U252" s="5">
        <f t="shared" si="89"/>
        <v>5495.0017946804637</v>
      </c>
      <c r="V252" s="5">
        <f>L$6*SUM(U245:U251)</f>
        <v>6236.341204796593</v>
      </c>
      <c r="W252" s="1">
        <f>H$5+((H$6-H$5)*(LOG(V252+J$5)-LOG(J$5))/(LOG(J$6)-LOG(J$5)))</f>
        <v>1.1829652732093337E-2</v>
      </c>
      <c r="X252" s="1">
        <f t="shared" si="90"/>
        <v>144.6817780123788</v>
      </c>
      <c r="Y252" s="1">
        <f t="shared" si="91"/>
        <v>12085.751463689077</v>
      </c>
    </row>
    <row r="253" spans="1:25" x14ac:dyDescent="0.2">
      <c r="A253">
        <v>244</v>
      </c>
      <c r="B253" s="1">
        <f t="shared" si="83"/>
        <v>81212717.350033477</v>
      </c>
      <c r="C253" s="1">
        <f t="shared" si="84"/>
        <v>81212717.350033477</v>
      </c>
      <c r="D253" s="5">
        <f t="shared" si="85"/>
        <v>20086.602681390941</v>
      </c>
      <c r="E253" s="1">
        <f t="shared" si="86"/>
        <v>164749577.41228095</v>
      </c>
      <c r="F253" s="1">
        <f t="shared" si="87"/>
        <v>14295998.788612934</v>
      </c>
      <c r="G253" s="5">
        <f t="shared" si="92"/>
        <v>150397950.64306718</v>
      </c>
      <c r="H253" s="5">
        <f t="shared" si="100"/>
        <v>0</v>
      </c>
      <c r="I253" s="5">
        <f t="shared" si="101"/>
        <v>0.49993817434140286</v>
      </c>
      <c r="J253" s="5">
        <f t="shared" si="102"/>
        <v>0.49993817434140286</v>
      </c>
      <c r="K253" s="20">
        <f t="shared" si="103"/>
        <v>1.2365131719424698E-4</v>
      </c>
      <c r="L253" s="20">
        <f t="shared" si="93"/>
        <v>76313323.241487727</v>
      </c>
      <c r="M253" s="20">
        <f t="shared" si="94"/>
        <v>76313323.241487727</v>
      </c>
      <c r="N253" s="20">
        <f t="shared" si="95"/>
        <v>18874.81977288732</v>
      </c>
      <c r="O253" s="5">
        <f t="shared" si="96"/>
        <v>1100.5502922166672</v>
      </c>
      <c r="P253" s="5">
        <f t="shared" si="97"/>
        <v>1100.5502922166672</v>
      </c>
      <c r="Q253" s="5">
        <f t="shared" si="98"/>
        <v>-1100.5502922166672</v>
      </c>
      <c r="R253" s="5">
        <f t="shared" si="99"/>
        <v>-1100.5502922166672</v>
      </c>
      <c r="S253" s="1">
        <f t="shared" si="88"/>
        <v>2201.1005844333345</v>
      </c>
      <c r="T253">
        <f>IF(A253&lt;D$4,F$4,0)</f>
        <v>0</v>
      </c>
      <c r="U253" s="5">
        <f t="shared" si="89"/>
        <v>4901.2849705635144</v>
      </c>
      <c r="V253" s="5">
        <f>L$6*SUM(U246:U252)</f>
        <v>5562.7980600944938</v>
      </c>
      <c r="W253" s="1">
        <f>H$5+((H$6-H$5)*(LOG(V253+J$5)-LOG(J$5))/(LOG(J$6)-LOG(J$5)))</f>
        <v>1.1145198943210449E-2</v>
      </c>
      <c r="X253" s="1">
        <f t="shared" si="90"/>
        <v>121.59317237208644</v>
      </c>
      <c r="Y253" s="1">
        <f t="shared" si="91"/>
        <v>10788.321759757489</v>
      </c>
    </row>
    <row r="254" spans="1:25" x14ac:dyDescent="0.2">
      <c r="A254">
        <v>245</v>
      </c>
      <c r="B254" s="1">
        <f t="shared" si="83"/>
        <v>81211616.799741253</v>
      </c>
      <c r="C254" s="1">
        <f t="shared" si="84"/>
        <v>81211616.799741253</v>
      </c>
      <c r="D254" s="5">
        <f t="shared" si="85"/>
        <v>17916.016917813555</v>
      </c>
      <c r="E254" s="1">
        <f t="shared" si="86"/>
        <v>164754478.6972515</v>
      </c>
      <c r="F254" s="1">
        <f t="shared" si="87"/>
        <v>14296120.381785305</v>
      </c>
      <c r="G254" s="5">
        <f t="shared" si="92"/>
        <v>150408738.96482694</v>
      </c>
      <c r="H254" s="5">
        <f t="shared" si="100"/>
        <v>0</v>
      </c>
      <c r="I254" s="5">
        <f t="shared" si="101"/>
        <v>0.49994485382256859</v>
      </c>
      <c r="J254" s="5">
        <f t="shared" si="102"/>
        <v>0.49994485382256859</v>
      </c>
      <c r="K254" s="20">
        <f t="shared" si="103"/>
        <v>1.102923548628021E-4</v>
      </c>
      <c r="L254" s="20">
        <f t="shared" si="93"/>
        <v>76312157.232280076</v>
      </c>
      <c r="M254" s="20">
        <f t="shared" si="94"/>
        <v>76312157.232280076</v>
      </c>
      <c r="N254" s="20">
        <f t="shared" si="95"/>
        <v>16835.151840158094</v>
      </c>
      <c r="O254" s="5">
        <f t="shared" si="96"/>
        <v>981.60662764016934</v>
      </c>
      <c r="P254" s="5">
        <f t="shared" si="97"/>
        <v>981.60662764016934</v>
      </c>
      <c r="Q254" s="5">
        <f t="shared" si="98"/>
        <v>-981.60662764016934</v>
      </c>
      <c r="R254" s="5">
        <f t="shared" si="99"/>
        <v>-981.60662764016934</v>
      </c>
      <c r="S254" s="1">
        <f t="shared" si="88"/>
        <v>1963.2132552803387</v>
      </c>
      <c r="T254">
        <f>IF(A254&lt;D$4,F$4,0)</f>
        <v>0</v>
      </c>
      <c r="U254" s="5">
        <f t="shared" si="89"/>
        <v>4371.6863480107204</v>
      </c>
      <c r="V254" s="5">
        <f>L$6*SUM(U247:U253)</f>
        <v>4961.9350639378881</v>
      </c>
      <c r="W254" s="1">
        <f>H$5+((H$6-H$5)*(LOG(V254+J$5)-LOG(J$5))/(LOG(J$6)-LOG(J$5)))</f>
        <v>1.0509123246677453E-2</v>
      </c>
      <c r="X254" s="1">
        <f t="shared" si="90"/>
        <v>102.27273558345308</v>
      </c>
      <c r="Y254" s="1">
        <f t="shared" si="91"/>
        <v>9629.5320194694923</v>
      </c>
    </row>
    <row r="255" spans="1:25" x14ac:dyDescent="0.2">
      <c r="A255">
        <v>246</v>
      </c>
      <c r="B255" s="1">
        <f t="shared" si="83"/>
        <v>81210635.19311361</v>
      </c>
      <c r="C255" s="1">
        <f t="shared" si="84"/>
        <v>81210635.19311361</v>
      </c>
      <c r="D255" s="5">
        <f t="shared" si="85"/>
        <v>15979.941573584027</v>
      </c>
      <c r="E255" s="1">
        <f t="shared" si="86"/>
        <v>164758850.38359952</v>
      </c>
      <c r="F255" s="1">
        <f t="shared" si="87"/>
        <v>14296222.654520888</v>
      </c>
      <c r="G255" s="5">
        <f t="shared" si="92"/>
        <v>150418368.49684641</v>
      </c>
      <c r="H255" s="5">
        <f t="shared" si="100"/>
        <v>0</v>
      </c>
      <c r="I255" s="5">
        <f t="shared" si="101"/>
        <v>0.49995081195495078</v>
      </c>
      <c r="J255" s="5">
        <f t="shared" si="102"/>
        <v>0.49995081195495078</v>
      </c>
      <c r="K255" s="20">
        <f t="shared" si="103"/>
        <v>9.8376090098399629E-5</v>
      </c>
      <c r="L255" s="20">
        <f t="shared" si="93"/>
        <v>76311117.235955089</v>
      </c>
      <c r="M255" s="20">
        <f t="shared" si="94"/>
        <v>76311117.235955089</v>
      </c>
      <c r="N255" s="20">
        <f t="shared" si="95"/>
        <v>15015.85589061971</v>
      </c>
      <c r="O255" s="5">
        <f t="shared" si="96"/>
        <v>875.51706851106928</v>
      </c>
      <c r="P255" s="5">
        <f t="shared" si="97"/>
        <v>875.51706851106928</v>
      </c>
      <c r="Q255" s="5">
        <f t="shared" si="98"/>
        <v>-875.51706851106928</v>
      </c>
      <c r="R255" s="5">
        <f t="shared" si="99"/>
        <v>-875.51706851106928</v>
      </c>
      <c r="S255" s="1">
        <f t="shared" si="88"/>
        <v>1751.0341370221386</v>
      </c>
      <c r="T255">
        <f>IF(A255&lt;D$4,F$4,0)</f>
        <v>0</v>
      </c>
      <c r="U255" s="5">
        <f t="shared" si="89"/>
        <v>3899.2885995098663</v>
      </c>
      <c r="V255" s="5">
        <f>L$6*SUM(U248:U254)</f>
        <v>4425.9232232336653</v>
      </c>
      <c r="W255" s="1">
        <f>H$5+((H$6-H$5)*(LOG(V255+J$5)-LOG(J$5))/(LOG(J$6)-LOG(J$5)))</f>
        <v>9.9197590782624939E-3</v>
      </c>
      <c r="X255" s="1">
        <f t="shared" si="90"/>
        <v>86.111247848353671</v>
      </c>
      <c r="Y255" s="1">
        <f t="shared" si="91"/>
        <v>8594.6689171711969</v>
      </c>
    </row>
    <row r="256" spans="1:25" x14ac:dyDescent="0.2">
      <c r="A256">
        <v>247</v>
      </c>
      <c r="B256" s="1">
        <f t="shared" si="83"/>
        <v>81209759.676045105</v>
      </c>
      <c r="C256" s="1">
        <f t="shared" si="84"/>
        <v>81209759.676045105</v>
      </c>
      <c r="D256" s="5">
        <f t="shared" si="85"/>
        <v>14253.056494464605</v>
      </c>
      <c r="E256" s="1">
        <f t="shared" si="86"/>
        <v>164762749.67219904</v>
      </c>
      <c r="F256" s="1">
        <f t="shared" si="87"/>
        <v>14296308.765768737</v>
      </c>
      <c r="G256" s="5">
        <f t="shared" si="92"/>
        <v>150426963.16576359</v>
      </c>
      <c r="H256" s="5">
        <f t="shared" si="100"/>
        <v>0</v>
      </c>
      <c r="I256" s="5">
        <f t="shared" si="101"/>
        <v>0.49995612656074184</v>
      </c>
      <c r="J256" s="5">
        <f t="shared" si="102"/>
        <v>0.49995612656074184</v>
      </c>
      <c r="K256" s="20">
        <f t="shared" si="103"/>
        <v>8.7746878516202734E-5</v>
      </c>
      <c r="L256" s="20">
        <f t="shared" si="93"/>
        <v>76310189.635749832</v>
      </c>
      <c r="M256" s="20">
        <f t="shared" si="94"/>
        <v>76310189.635749832</v>
      </c>
      <c r="N256" s="20">
        <f t="shared" si="95"/>
        <v>13393.137085005817</v>
      </c>
      <c r="O256" s="5">
        <f t="shared" si="96"/>
        <v>780.89305529827914</v>
      </c>
      <c r="P256" s="5">
        <f t="shared" si="97"/>
        <v>780.89305529827914</v>
      </c>
      <c r="Q256" s="5">
        <f t="shared" si="98"/>
        <v>-780.89305529827914</v>
      </c>
      <c r="R256" s="5">
        <f t="shared" si="99"/>
        <v>-780.89305529827914</v>
      </c>
      <c r="S256" s="1">
        <f t="shared" si="88"/>
        <v>1561.7861105965583</v>
      </c>
      <c r="T256">
        <f>IF(A256&lt;D$4,F$4,0)</f>
        <v>0</v>
      </c>
      <c r="U256" s="5">
        <f t="shared" si="89"/>
        <v>3477.9192161415608</v>
      </c>
      <c r="V256" s="5">
        <f>L$6*SUM(U249:U255)</f>
        <v>3947.7740666826971</v>
      </c>
      <c r="W256" s="1">
        <f>H$5+((H$6-H$5)*(LOG(V256+J$5)-LOG(J$5))/(LOG(J$6)-LOG(J$5)))</f>
        <v>9.3752342394327198E-3</v>
      </c>
      <c r="X256" s="1">
        <f t="shared" si="90"/>
        <v>72.593939494813256</v>
      </c>
      <c r="Y256" s="1">
        <f t="shared" si="91"/>
        <v>7670.5661395866664</v>
      </c>
    </row>
    <row r="257" spans="1:25" x14ac:dyDescent="0.2">
      <c r="A257">
        <v>248</v>
      </c>
      <c r="B257" s="1">
        <f t="shared" si="83"/>
        <v>81208978.7829898</v>
      </c>
      <c r="C257" s="1">
        <f t="shared" si="84"/>
        <v>81208978.7829898</v>
      </c>
      <c r="D257" s="5">
        <f t="shared" si="85"/>
        <v>12712.77199854036</v>
      </c>
      <c r="E257" s="1">
        <f t="shared" si="86"/>
        <v>164766227.5914152</v>
      </c>
      <c r="F257" s="1">
        <f t="shared" si="87"/>
        <v>14296381.359708231</v>
      </c>
      <c r="G257" s="5">
        <f t="shared" si="92"/>
        <v>150434633.73190317</v>
      </c>
      <c r="H257" s="5">
        <f t="shared" si="100"/>
        <v>0</v>
      </c>
      <c r="I257" s="5">
        <f t="shared" si="101"/>
        <v>0.4999608670826387</v>
      </c>
      <c r="J257" s="5">
        <f t="shared" si="102"/>
        <v>0.4999608670826387</v>
      </c>
      <c r="K257" s="20">
        <f t="shared" si="103"/>
        <v>7.8265834722520187E-5</v>
      </c>
      <c r="L257" s="20">
        <f t="shared" si="93"/>
        <v>76309362.285579935</v>
      </c>
      <c r="M257" s="20">
        <f t="shared" si="94"/>
        <v>76309362.285579935</v>
      </c>
      <c r="N257" s="20">
        <f t="shared" si="95"/>
        <v>11945.766818259663</v>
      </c>
      <c r="O257" s="5">
        <f t="shared" si="96"/>
        <v>696.49591069195912</v>
      </c>
      <c r="P257" s="5">
        <f t="shared" si="97"/>
        <v>696.49591069195912</v>
      </c>
      <c r="Q257" s="5">
        <f t="shared" si="98"/>
        <v>-696.49591069195912</v>
      </c>
      <c r="R257" s="5">
        <f t="shared" si="99"/>
        <v>-696.49591069195912</v>
      </c>
      <c r="S257" s="1">
        <f t="shared" si="88"/>
        <v>1392.9918213839182</v>
      </c>
      <c r="T257">
        <f>IF(A257&lt;D$4,F$4,0)</f>
        <v>0</v>
      </c>
      <c r="U257" s="5">
        <f t="shared" si="89"/>
        <v>3102.0706065208028</v>
      </c>
      <c r="V257" s="5">
        <f>L$6*SUM(U250:U256)</f>
        <v>3521.249980388704</v>
      </c>
      <c r="W257" s="1">
        <f>H$5+((H$6-H$5)*(LOG(V257+J$5)-LOG(J$5))/(LOG(J$6)-LOG(J$5)))</f>
        <v>8.8735108418087991E-3</v>
      </c>
      <c r="X257" s="1">
        <f t="shared" si="90"/>
        <v>61.286947990127516</v>
      </c>
      <c r="Y257" s="1">
        <f t="shared" si="91"/>
        <v>6845.4435539173483</v>
      </c>
    </row>
    <row r="258" spans="1:25" x14ac:dyDescent="0.2">
      <c r="A258">
        <v>249</v>
      </c>
      <c r="B258" s="1">
        <f t="shared" si="83"/>
        <v>81208282.287079111</v>
      </c>
      <c r="C258" s="1">
        <f t="shared" si="84"/>
        <v>81208282.287079111</v>
      </c>
      <c r="D258" s="5">
        <f t="shared" si="85"/>
        <v>11338.935113536889</v>
      </c>
      <c r="E258" s="1">
        <f t="shared" si="86"/>
        <v>164769329.66202173</v>
      </c>
      <c r="F258" s="1">
        <f t="shared" si="87"/>
        <v>14296442.646656221</v>
      </c>
      <c r="G258" s="5">
        <f t="shared" si="92"/>
        <v>150441479.17545709</v>
      </c>
      <c r="H258" s="5">
        <f t="shared" si="100"/>
        <v>0</v>
      </c>
      <c r="I258" s="5">
        <f t="shared" si="101"/>
        <v>0.49996509548276935</v>
      </c>
      <c r="J258" s="5">
        <f t="shared" si="102"/>
        <v>0.49996509548276935</v>
      </c>
      <c r="K258" s="20">
        <f t="shared" si="103"/>
        <v>6.9809034461185636E-5</v>
      </c>
      <c r="L258" s="20">
        <f t="shared" si="93"/>
        <v>76308624.351347968</v>
      </c>
      <c r="M258" s="20">
        <f t="shared" si="94"/>
        <v>76308624.351347968</v>
      </c>
      <c r="N258" s="20">
        <f t="shared" si="95"/>
        <v>10654.806575817269</v>
      </c>
      <c r="O258" s="5">
        <f t="shared" si="96"/>
        <v>621.22068500176658</v>
      </c>
      <c r="P258" s="5">
        <f t="shared" si="97"/>
        <v>621.22068500176658</v>
      </c>
      <c r="Q258" s="5">
        <f t="shared" si="98"/>
        <v>-621.22068500176658</v>
      </c>
      <c r="R258" s="5">
        <f t="shared" si="99"/>
        <v>-621.22068500176658</v>
      </c>
      <c r="S258" s="1">
        <f t="shared" si="88"/>
        <v>1242.4413700035332</v>
      </c>
      <c r="T258">
        <f>IF(A258&lt;D$4,F$4,0)</f>
        <v>0</v>
      </c>
      <c r="U258" s="5">
        <f t="shared" si="89"/>
        <v>2766.8287063873909</v>
      </c>
      <c r="V258" s="5">
        <f>L$6*SUM(U251:U257)</f>
        <v>3140.7839908500373</v>
      </c>
      <c r="W258" s="1">
        <f>H$5+((H$6-H$5)*(LOG(V258+J$5)-LOG(J$5))/(LOG(J$6)-LOG(J$5)))</f>
        <v>8.4124256649708191E-3</v>
      </c>
      <c r="X258" s="1">
        <f t="shared" si="90"/>
        <v>51.825491740963848</v>
      </c>
      <c r="Y258" s="1">
        <f t="shared" si="91"/>
        <v>6108.7628813324782</v>
      </c>
    </row>
    <row r="259" spans="1:25" x14ac:dyDescent="0.2">
      <c r="A259">
        <v>250</v>
      </c>
      <c r="B259" s="1">
        <f t="shared" si="83"/>
        <v>81207661.066394106</v>
      </c>
      <c r="C259" s="1">
        <f t="shared" si="84"/>
        <v>81207661.066394106</v>
      </c>
      <c r="D259" s="5">
        <f t="shared" si="85"/>
        <v>10113.56727871401</v>
      </c>
      <c r="E259" s="1">
        <f t="shared" si="86"/>
        <v>164772096.49072811</v>
      </c>
      <c r="F259" s="1">
        <f t="shared" si="87"/>
        <v>14296494.472147962</v>
      </c>
      <c r="G259" s="5">
        <f t="shared" si="92"/>
        <v>150447587.93833843</v>
      </c>
      <c r="H259" s="5">
        <f t="shared" si="100"/>
        <v>0</v>
      </c>
      <c r="I259" s="5">
        <f t="shared" si="101"/>
        <v>0.49996886704586901</v>
      </c>
      <c r="J259" s="5">
        <f t="shared" si="102"/>
        <v>0.49996886704586901</v>
      </c>
      <c r="K259" s="20">
        <f t="shared" si="103"/>
        <v>6.2265908261989301E-5</v>
      </c>
      <c r="L259" s="20">
        <f t="shared" si="93"/>
        <v>76307966.169344589</v>
      </c>
      <c r="M259" s="20">
        <f t="shared" si="94"/>
        <v>76307966.169344589</v>
      </c>
      <c r="N259" s="20">
        <f t="shared" si="95"/>
        <v>9503.3613777465143</v>
      </c>
      <c r="O259" s="5">
        <f t="shared" si="96"/>
        <v>554.08173785768417</v>
      </c>
      <c r="P259" s="5">
        <f t="shared" si="97"/>
        <v>554.08173785768417</v>
      </c>
      <c r="Q259" s="5">
        <f t="shared" si="98"/>
        <v>-554.08173785768417</v>
      </c>
      <c r="R259" s="5">
        <f t="shared" si="99"/>
        <v>-554.08173785768417</v>
      </c>
      <c r="S259" s="1">
        <f t="shared" si="88"/>
        <v>1108.1634757153683</v>
      </c>
      <c r="T259">
        <f>IF(A259&lt;D$4,F$4,0)</f>
        <v>0</v>
      </c>
      <c r="U259" s="5">
        <f t="shared" si="89"/>
        <v>2467.8092048264116</v>
      </c>
      <c r="V259" s="5">
        <f>L$6*SUM(U252:U258)</f>
        <v>2801.4080241814318</v>
      </c>
      <c r="W259" s="1">
        <f>H$5+((H$6-H$5)*(LOG(V259+J$5)-LOG(J$5))/(LOG(J$6)-LOG(J$5)))</f>
        <v>7.989729500240822E-3</v>
      </c>
      <c r="X259" s="1">
        <f t="shared" si="90"/>
        <v>43.903577942834758</v>
      </c>
      <c r="Y259" s="1">
        <f t="shared" si="91"/>
        <v>5451.0982167376287</v>
      </c>
    </row>
    <row r="260" spans="1:25" x14ac:dyDescent="0.2">
      <c r="A260">
        <v>251</v>
      </c>
      <c r="B260" s="1">
        <f t="shared" si="83"/>
        <v>81207106.984656245</v>
      </c>
      <c r="C260" s="1">
        <f t="shared" si="84"/>
        <v>81207106.984656245</v>
      </c>
      <c r="D260" s="5">
        <f t="shared" si="85"/>
        <v>9020.6301699960441</v>
      </c>
      <c r="E260" s="1">
        <f t="shared" si="86"/>
        <v>164774564.29993293</v>
      </c>
      <c r="F260" s="1">
        <f t="shared" si="87"/>
        <v>14296538.375725904</v>
      </c>
      <c r="G260" s="5">
        <f t="shared" si="92"/>
        <v>150453039.03655517</v>
      </c>
      <c r="H260" s="5">
        <f t="shared" si="100"/>
        <v>0</v>
      </c>
      <c r="I260" s="5">
        <f t="shared" si="101"/>
        <v>0.49997223109676325</v>
      </c>
      <c r="J260" s="5">
        <f t="shared" si="102"/>
        <v>0.49997223109676325</v>
      </c>
      <c r="K260" s="20">
        <f t="shared" si="103"/>
        <v>5.5537806473562167E-5</v>
      </c>
      <c r="L260" s="20">
        <f t="shared" si="93"/>
        <v>76307379.11990796</v>
      </c>
      <c r="M260" s="20">
        <f t="shared" si="94"/>
        <v>76307379.11990796</v>
      </c>
      <c r="N260" s="20">
        <f t="shared" si="95"/>
        <v>8476.359666555134</v>
      </c>
      <c r="O260" s="5">
        <f t="shared" si="96"/>
        <v>494.19987059330623</v>
      </c>
      <c r="P260" s="5">
        <f t="shared" si="97"/>
        <v>494.19987059330623</v>
      </c>
      <c r="Q260" s="5">
        <f t="shared" si="98"/>
        <v>-494.19987059330623</v>
      </c>
      <c r="R260" s="5">
        <f t="shared" si="99"/>
        <v>-494.19987059330623</v>
      </c>
      <c r="S260" s="1">
        <f t="shared" si="88"/>
        <v>988.39974118661246</v>
      </c>
      <c r="T260">
        <f>IF(A260&lt;D$4,F$4,0)</f>
        <v>0</v>
      </c>
      <c r="U260" s="5">
        <f t="shared" si="89"/>
        <v>2201.1005844333345</v>
      </c>
      <c r="V260" s="5">
        <f>L$6*SUM(U253:U259)</f>
        <v>2498.6887651960269</v>
      </c>
      <c r="W260" s="1">
        <f>H$5+((H$6-H$5)*(LOG(V260+J$5)-LOG(J$5))/(LOG(J$6)-LOG(J$5)))</f>
        <v>7.603124282034579E-3</v>
      </c>
      <c r="X260" s="1">
        <f t="shared" si="90"/>
        <v>37.265078772862594</v>
      </c>
      <c r="Y260" s="1">
        <f t="shared" si="91"/>
        <v>4864.0198917906519</v>
      </c>
    </row>
    <row r="261" spans="1:25" x14ac:dyDescent="0.2">
      <c r="A261">
        <v>252</v>
      </c>
      <c r="B261" s="1">
        <f t="shared" si="83"/>
        <v>81206612.784785658</v>
      </c>
      <c r="C261" s="1">
        <f t="shared" si="84"/>
        <v>81206612.784785658</v>
      </c>
      <c r="D261" s="5">
        <f t="shared" si="85"/>
        <v>8045.8166559023184</v>
      </c>
      <c r="E261" s="1">
        <f t="shared" si="86"/>
        <v>164776765.40051737</v>
      </c>
      <c r="F261" s="1">
        <f t="shared" si="87"/>
        <v>14296575.640804678</v>
      </c>
      <c r="G261" s="5">
        <f t="shared" si="92"/>
        <v>150457903.05644697</v>
      </c>
      <c r="H261" s="5">
        <f t="shared" si="100"/>
        <v>0</v>
      </c>
      <c r="I261" s="5">
        <f t="shared" si="101"/>
        <v>0.49997523164119073</v>
      </c>
      <c r="J261" s="5">
        <f t="shared" si="102"/>
        <v>0.49997523164119073</v>
      </c>
      <c r="K261" s="20">
        <f t="shared" si="103"/>
        <v>4.9536717618530945E-5</v>
      </c>
      <c r="L261" s="20">
        <f t="shared" si="93"/>
        <v>76306855.514701992</v>
      </c>
      <c r="M261" s="20">
        <f t="shared" si="94"/>
        <v>76306855.514701992</v>
      </c>
      <c r="N261" s="20">
        <f t="shared" si="95"/>
        <v>7560.3568232407151</v>
      </c>
      <c r="O261" s="5">
        <f t="shared" si="96"/>
        <v>440.7908433302419</v>
      </c>
      <c r="P261" s="5">
        <f t="shared" si="97"/>
        <v>440.7908433302419</v>
      </c>
      <c r="Q261" s="5">
        <f t="shared" si="98"/>
        <v>-440.7908433302419</v>
      </c>
      <c r="R261" s="5">
        <f t="shared" si="99"/>
        <v>-440.7908433302419</v>
      </c>
      <c r="S261" s="1">
        <f t="shared" si="88"/>
        <v>881.5816866604838</v>
      </c>
      <c r="T261">
        <f>IF(A261&lt;D$4,F$4,0)</f>
        <v>0</v>
      </c>
      <c r="U261" s="5">
        <f t="shared" si="89"/>
        <v>1963.2132552803387</v>
      </c>
      <c r="V261" s="5">
        <f>L$6*SUM(U254:U260)</f>
        <v>2228.6703265830088</v>
      </c>
      <c r="W261" s="1">
        <f>H$5+((H$6-H$5)*(LOG(V261+J$5)-LOG(J$5))/(LOG(J$6)-LOG(J$5)))</f>
        <v>7.2502970764523784E-3</v>
      </c>
      <c r="X261" s="1">
        <f t="shared" si="90"/>
        <v>31.696024748148901</v>
      </c>
      <c r="Y261" s="1">
        <f t="shared" si="91"/>
        <v>4339.9903232625711</v>
      </c>
    </row>
    <row r="262" spans="1:25" x14ac:dyDescent="0.2">
      <c r="A262">
        <v>253</v>
      </c>
      <c r="B262" s="1">
        <f t="shared" si="83"/>
        <v>81206171.993942335</v>
      </c>
      <c r="C262" s="1">
        <f t="shared" si="84"/>
        <v>81206171.993942335</v>
      </c>
      <c r="D262" s="5">
        <f t="shared" si="85"/>
        <v>7176.3642055406644</v>
      </c>
      <c r="E262" s="1">
        <f t="shared" si="86"/>
        <v>164778728.61377266</v>
      </c>
      <c r="F262" s="1">
        <f t="shared" si="87"/>
        <v>14296607.336829426</v>
      </c>
      <c r="G262" s="5">
        <f t="shared" si="92"/>
        <v>150462243.04677024</v>
      </c>
      <c r="H262" s="5">
        <f t="shared" si="100"/>
        <v>0</v>
      </c>
      <c r="I262" s="5">
        <f t="shared" si="101"/>
        <v>0.49997790793806685</v>
      </c>
      <c r="J262" s="5">
        <f t="shared" si="102"/>
        <v>0.49997790793806685</v>
      </c>
      <c r="K262" s="20">
        <f t="shared" si="103"/>
        <v>4.4184123866293086E-5</v>
      </c>
      <c r="L262" s="20">
        <f t="shared" si="93"/>
        <v>76306388.496149287</v>
      </c>
      <c r="M262" s="20">
        <f t="shared" si="94"/>
        <v>76306388.496149287</v>
      </c>
      <c r="N262" s="20">
        <f t="shared" si="95"/>
        <v>6743.3597916509925</v>
      </c>
      <c r="O262" s="5">
        <f t="shared" si="96"/>
        <v>393.15512838556918</v>
      </c>
      <c r="P262" s="5">
        <f t="shared" si="97"/>
        <v>393.15512838556918</v>
      </c>
      <c r="Q262" s="5">
        <f t="shared" si="98"/>
        <v>-393.15512838556918</v>
      </c>
      <c r="R262" s="5">
        <f t="shared" si="99"/>
        <v>-393.15512838556918</v>
      </c>
      <c r="S262" s="1">
        <f t="shared" si="88"/>
        <v>786.31025677113837</v>
      </c>
      <c r="T262">
        <f>IF(A262&lt;D$4,F$4,0)</f>
        <v>0</v>
      </c>
      <c r="U262" s="5">
        <f t="shared" si="89"/>
        <v>1751.0341370221386</v>
      </c>
      <c r="V262" s="5">
        <f>L$6*SUM(U255:U261)</f>
        <v>1987.8230173099707</v>
      </c>
      <c r="W262" s="1">
        <f>H$5+((H$6-H$5)*(LOG(V262+J$5)-LOG(J$5))/(LOG(J$6)-LOG(J$5)))</f>
        <v>6.9289502766002606E-3</v>
      </c>
      <c r="X262" s="1">
        <f t="shared" si="90"/>
        <v>27.017976820118133</v>
      </c>
      <c r="Y262" s="1">
        <f t="shared" si="91"/>
        <v>3872.2706226897485</v>
      </c>
    </row>
    <row r="263" spans="1:25" x14ac:dyDescent="0.2">
      <c r="A263">
        <v>254</v>
      </c>
      <c r="B263" s="1">
        <f t="shared" si="83"/>
        <v>81205778.838813946</v>
      </c>
      <c r="C263" s="1">
        <f t="shared" si="84"/>
        <v>81205778.838813946</v>
      </c>
      <c r="D263" s="5">
        <f t="shared" si="85"/>
        <v>6400.8883517152444</v>
      </c>
      <c r="E263" s="1">
        <f t="shared" si="86"/>
        <v>164780479.64790967</v>
      </c>
      <c r="F263" s="1">
        <f t="shared" si="87"/>
        <v>14296634.354806246</v>
      </c>
      <c r="G263" s="5">
        <f t="shared" si="92"/>
        <v>150466115.31739295</v>
      </c>
      <c r="H263" s="5">
        <f t="shared" si="100"/>
        <v>0</v>
      </c>
      <c r="I263" s="5">
        <f t="shared" si="101"/>
        <v>0.4999802950104526</v>
      </c>
      <c r="J263" s="5">
        <f t="shared" si="102"/>
        <v>0.4999802950104526</v>
      </c>
      <c r="K263" s="20">
        <f t="shared" si="103"/>
        <v>3.9409979094860927E-5</v>
      </c>
      <c r="L263" s="20">
        <f t="shared" si="93"/>
        <v>76305971.947711512</v>
      </c>
      <c r="M263" s="20">
        <f t="shared" si="94"/>
        <v>76305971.947711512</v>
      </c>
      <c r="N263" s="20">
        <f t="shared" si="95"/>
        <v>6014.6705565856073</v>
      </c>
      <c r="O263" s="5">
        <f t="shared" si="96"/>
        <v>350.66876739421434</v>
      </c>
      <c r="P263" s="5">
        <f t="shared" si="97"/>
        <v>350.66876739421434</v>
      </c>
      <c r="Q263" s="5">
        <f t="shared" si="98"/>
        <v>-350.66876739421434</v>
      </c>
      <c r="R263" s="5">
        <f t="shared" si="99"/>
        <v>-350.66876739421434</v>
      </c>
      <c r="S263" s="1">
        <f t="shared" si="88"/>
        <v>701.33753478842868</v>
      </c>
      <c r="T263">
        <f>IF(A263&lt;D$4,F$4,0)</f>
        <v>0</v>
      </c>
      <c r="U263" s="5">
        <f t="shared" si="89"/>
        <v>1561.7861105965583</v>
      </c>
      <c r="V263" s="5">
        <f>L$6*SUM(U256:U262)</f>
        <v>1772.997571061198</v>
      </c>
      <c r="W263" s="1">
        <f>H$5+((H$6-H$5)*(LOG(V263+J$5)-LOG(J$5))/(LOG(J$6)-LOG(J$5)))</f>
        <v>6.6368276226701529E-3</v>
      </c>
      <c r="X263" s="1">
        <f t="shared" si="90"/>
        <v>23.082350323103636</v>
      </c>
      <c r="Y263" s="1">
        <f t="shared" si="91"/>
        <v>3454.8368658184572</v>
      </c>
    </row>
    <row r="264" spans="1:25" x14ac:dyDescent="0.2">
      <c r="A264">
        <v>255</v>
      </c>
      <c r="B264" s="1">
        <f t="shared" si="83"/>
        <v>81205428.170046553</v>
      </c>
      <c r="C264" s="1">
        <f t="shared" si="84"/>
        <v>81205428.170046553</v>
      </c>
      <c r="D264" s="5">
        <f t="shared" si="85"/>
        <v>5709.2340651197546</v>
      </c>
      <c r="E264" s="1">
        <f t="shared" si="86"/>
        <v>164782041.43402028</v>
      </c>
      <c r="F264" s="1">
        <f t="shared" si="87"/>
        <v>14296657.437156569</v>
      </c>
      <c r="G264" s="5">
        <f t="shared" si="92"/>
        <v>150469570.15425876</v>
      </c>
      <c r="H264" s="5">
        <f t="shared" si="100"/>
        <v>0</v>
      </c>
      <c r="I264" s="5">
        <f t="shared" si="101"/>
        <v>0.49998242410173821</v>
      </c>
      <c r="J264" s="5">
        <f t="shared" si="102"/>
        <v>0.49998242410173821</v>
      </c>
      <c r="K264" s="20">
        <f t="shared" si="103"/>
        <v>3.5151796523569266E-5</v>
      </c>
      <c r="L264" s="20">
        <f t="shared" si="93"/>
        <v>76305600.413849518</v>
      </c>
      <c r="M264" s="20">
        <f t="shared" si="94"/>
        <v>76305600.413849518</v>
      </c>
      <c r="N264" s="20">
        <f t="shared" si="95"/>
        <v>5364.7464591887756</v>
      </c>
      <c r="O264" s="5">
        <f t="shared" si="96"/>
        <v>312.7752136586742</v>
      </c>
      <c r="P264" s="5">
        <f t="shared" si="97"/>
        <v>312.7752136586742</v>
      </c>
      <c r="Q264" s="5">
        <f t="shared" si="98"/>
        <v>-312.7752136586742</v>
      </c>
      <c r="R264" s="5">
        <f t="shared" si="99"/>
        <v>-312.7752136586742</v>
      </c>
      <c r="S264" s="1">
        <f t="shared" si="88"/>
        <v>625.55042731734841</v>
      </c>
      <c r="T264">
        <f>IF(A264&lt;D$4,F$4,0)</f>
        <v>0</v>
      </c>
      <c r="U264" s="5">
        <f t="shared" si="89"/>
        <v>1392.9918213839182</v>
      </c>
      <c r="V264" s="5">
        <f>L$6*SUM(U257:U263)</f>
        <v>1581.3842605066975</v>
      </c>
      <c r="W264" s="1">
        <f>H$5+((H$6-H$5)*(LOG(V264+J$5)-LOG(J$5))/(LOG(J$6)-LOG(J$5)))</f>
        <v>6.371735904927749E-3</v>
      </c>
      <c r="X264" s="1">
        <f t="shared" si="90"/>
        <v>19.7655746631896</v>
      </c>
      <c r="Y264" s="1">
        <f t="shared" si="91"/>
        <v>3082.3050318576129</v>
      </c>
    </row>
    <row r="265" spans="1:25" x14ac:dyDescent="0.2">
      <c r="A265">
        <v>256</v>
      </c>
      <c r="B265" s="1">
        <f t="shared" si="83"/>
        <v>81205115.394832894</v>
      </c>
      <c r="C265" s="1">
        <f t="shared" si="84"/>
        <v>81205115.394832894</v>
      </c>
      <c r="D265" s="5">
        <f t="shared" si="85"/>
        <v>5092.34312243357</v>
      </c>
      <c r="E265" s="1">
        <f t="shared" si="86"/>
        <v>164783434.42584166</v>
      </c>
      <c r="F265" s="1">
        <f t="shared" si="87"/>
        <v>14296677.202731233</v>
      </c>
      <c r="G265" s="5">
        <f t="shared" si="92"/>
        <v>150472652.45929062</v>
      </c>
      <c r="H265" s="5">
        <f t="shared" si="100"/>
        <v>0</v>
      </c>
      <c r="I265" s="5">
        <f t="shared" si="101"/>
        <v>0.49998432308287111</v>
      </c>
      <c r="J265" s="5">
        <f t="shared" si="102"/>
        <v>0.49998432308287111</v>
      </c>
      <c r="K265" s="20">
        <f t="shared" si="103"/>
        <v>3.135383425780676E-5</v>
      </c>
      <c r="L265" s="20">
        <f t="shared" si="93"/>
        <v>76305269.02862075</v>
      </c>
      <c r="M265" s="20">
        <f t="shared" si="94"/>
        <v>76305269.02862075</v>
      </c>
      <c r="N265" s="20">
        <f t="shared" si="95"/>
        <v>4785.0755467070639</v>
      </c>
      <c r="O265" s="5">
        <f t="shared" si="96"/>
        <v>278.97805387664812</v>
      </c>
      <c r="P265" s="5">
        <f t="shared" si="97"/>
        <v>278.97805387664812</v>
      </c>
      <c r="Q265" s="5">
        <f t="shared" si="98"/>
        <v>-278.97805387664812</v>
      </c>
      <c r="R265" s="5">
        <f t="shared" si="99"/>
        <v>-278.97805387664812</v>
      </c>
      <c r="S265" s="1">
        <f t="shared" si="88"/>
        <v>557.95610775329624</v>
      </c>
      <c r="T265">
        <f>IF(A265&lt;D$4,F$4,0)</f>
        <v>0</v>
      </c>
      <c r="U265" s="5">
        <f t="shared" si="89"/>
        <v>1242.4413700035332</v>
      </c>
      <c r="V265" s="5">
        <f>L$6*SUM(U258:U264)</f>
        <v>1410.476381993009</v>
      </c>
      <c r="W265" s="1">
        <f>H$5+((H$6-H$5)*(LOG(V265+J$5)-LOG(J$5))/(LOG(J$6)-LOG(J$5)))</f>
        <v>6.1315624086763568E-3</v>
      </c>
      <c r="X265" s="1">
        <f t="shared" si="90"/>
        <v>16.964982887331558</v>
      </c>
      <c r="Y265" s="1">
        <f t="shared" si="91"/>
        <v>2749.8637235000592</v>
      </c>
    </row>
    <row r="266" spans="1:25" x14ac:dyDescent="0.2">
      <c r="A266">
        <v>257</v>
      </c>
      <c r="B266" s="1">
        <f t="shared" si="83"/>
        <v>81204836.416779011</v>
      </c>
      <c r="C266" s="1">
        <f t="shared" si="84"/>
        <v>81204836.416779011</v>
      </c>
      <c r="D266" s="5">
        <f t="shared" si="85"/>
        <v>4542.1357544714974</v>
      </c>
      <c r="E266" s="1">
        <f t="shared" si="86"/>
        <v>164784676.86721167</v>
      </c>
      <c r="F266" s="1">
        <f t="shared" si="87"/>
        <v>14296694.167714121</v>
      </c>
      <c r="G266" s="5">
        <f t="shared" si="92"/>
        <v>150475402.32301411</v>
      </c>
      <c r="H266" s="5">
        <f t="shared" si="100"/>
        <v>0</v>
      </c>
      <c r="I266" s="5">
        <f t="shared" si="101"/>
        <v>0.49998601681584542</v>
      </c>
      <c r="J266" s="5">
        <f t="shared" si="102"/>
        <v>0.49998601681584542</v>
      </c>
      <c r="K266" s="20">
        <f t="shared" si="103"/>
        <v>2.7966368309139171E-5</v>
      </c>
      <c r="L266" s="20">
        <f t="shared" si="93"/>
        <v>76304973.45198372</v>
      </c>
      <c r="M266" s="20">
        <f t="shared" si="94"/>
        <v>76304973.45198372</v>
      </c>
      <c r="N266" s="20">
        <f t="shared" si="95"/>
        <v>4268.0653450419331</v>
      </c>
      <c r="O266" s="5">
        <f t="shared" si="96"/>
        <v>248.83451470412322</v>
      </c>
      <c r="P266" s="5">
        <f t="shared" si="97"/>
        <v>248.83451470412322</v>
      </c>
      <c r="Q266" s="5">
        <f t="shared" si="98"/>
        <v>-248.83451470412322</v>
      </c>
      <c r="R266" s="5">
        <f t="shared" si="99"/>
        <v>-248.83451470412322</v>
      </c>
      <c r="S266" s="1">
        <f t="shared" si="88"/>
        <v>497.66902940824644</v>
      </c>
      <c r="T266">
        <f>IF(A266&lt;D$4,F$4,0)</f>
        <v>0</v>
      </c>
      <c r="U266" s="5">
        <f t="shared" si="89"/>
        <v>1108.1634757153683</v>
      </c>
      <c r="V266" s="5">
        <f>L$6*SUM(U259:U265)</f>
        <v>1258.0376483546233</v>
      </c>
      <c r="W266" s="1">
        <f>H$5+((H$6-H$5)*(LOG(V266+J$5)-LOG(J$5))/(LOG(J$6)-LOG(J$5)))</f>
        <v>5.9142883170552225E-3</v>
      </c>
      <c r="X266" s="1">
        <f t="shared" si="90"/>
        <v>14.595335148826186</v>
      </c>
      <c r="Y266" s="1">
        <f t="shared" si="91"/>
        <v>2453.2138696775855</v>
      </c>
    </row>
    <row r="267" spans="1:25" x14ac:dyDescent="0.2">
      <c r="A267">
        <v>258</v>
      </c>
      <c r="B267" s="1">
        <f t="shared" si="83"/>
        <v>81204587.582264304</v>
      </c>
      <c r="C267" s="1">
        <f t="shared" si="84"/>
        <v>81204587.582264304</v>
      </c>
      <c r="D267" s="5">
        <f t="shared" si="85"/>
        <v>4051.4050426931312</v>
      </c>
      <c r="E267" s="1">
        <f t="shared" si="86"/>
        <v>164785785.03068739</v>
      </c>
      <c r="F267" s="1">
        <f t="shared" si="87"/>
        <v>14296708.763049269</v>
      </c>
      <c r="G267" s="5">
        <f t="shared" si="92"/>
        <v>150477855.5368838</v>
      </c>
      <c r="H267" s="5">
        <f t="shared" si="100"/>
        <v>0</v>
      </c>
      <c r="I267" s="5">
        <f t="shared" si="101"/>
        <v>0.49998752747812392</v>
      </c>
      <c r="J267" s="5">
        <f t="shared" si="102"/>
        <v>0.49998752747812392</v>
      </c>
      <c r="K267" s="20">
        <f t="shared" si="103"/>
        <v>2.4945043752071952E-5</v>
      </c>
      <c r="L267" s="20">
        <f t="shared" si="93"/>
        <v>76304709.812978685</v>
      </c>
      <c r="M267" s="20">
        <f t="shared" si="94"/>
        <v>76304709.812978685</v>
      </c>
      <c r="N267" s="20">
        <f t="shared" si="95"/>
        <v>3806.943613922826</v>
      </c>
      <c r="O267" s="5">
        <f t="shared" si="96"/>
        <v>221.94966972398655</v>
      </c>
      <c r="P267" s="5">
        <f t="shared" si="97"/>
        <v>221.94966972398655</v>
      </c>
      <c r="Q267" s="5">
        <f t="shared" si="98"/>
        <v>-221.94966972398655</v>
      </c>
      <c r="R267" s="5">
        <f t="shared" si="99"/>
        <v>-221.94966972398655</v>
      </c>
      <c r="S267" s="1">
        <f t="shared" si="88"/>
        <v>443.89933944797309</v>
      </c>
      <c r="T267">
        <f>IF(A267&lt;D$4,F$4,0)</f>
        <v>0</v>
      </c>
      <c r="U267" s="5">
        <f t="shared" si="89"/>
        <v>988.39974118661246</v>
      </c>
      <c r="V267" s="5">
        <f>L$6*SUM(U260:U266)</f>
        <v>1122.073075443519</v>
      </c>
      <c r="W267" s="1">
        <f>H$5+((H$6-H$5)*(LOG(V267+J$5)-LOG(J$5))/(LOG(J$6)-LOG(J$5)))</f>
        <v>5.7179984000978326E-3</v>
      </c>
      <c r="X267" s="1">
        <f t="shared" si="90"/>
        <v>12.585889620244211</v>
      </c>
      <c r="Y267" s="1">
        <f t="shared" si="91"/>
        <v>2188.5146948130905</v>
      </c>
    </row>
    <row r="268" spans="1:25" x14ac:dyDescent="0.2">
      <c r="A268">
        <v>259</v>
      </c>
      <c r="B268" s="1">
        <f t="shared" si="83"/>
        <v>81204365.632594585</v>
      </c>
      <c r="C268" s="1">
        <f t="shared" si="84"/>
        <v>81204365.632594585</v>
      </c>
      <c r="D268" s="5">
        <f t="shared" si="85"/>
        <v>3613.722695480621</v>
      </c>
      <c r="E268" s="1">
        <f t="shared" si="86"/>
        <v>164786773.43042856</v>
      </c>
      <c r="F268" s="1">
        <f t="shared" si="87"/>
        <v>14296721.34893889</v>
      </c>
      <c r="G268" s="5">
        <f t="shared" si="92"/>
        <v>150480044.05157861</v>
      </c>
      <c r="H268" s="5">
        <f t="shared" si="100"/>
        <v>0</v>
      </c>
      <c r="I268" s="5">
        <f t="shared" si="101"/>
        <v>0.49998887485216797</v>
      </c>
      <c r="J268" s="5">
        <f t="shared" si="102"/>
        <v>0.49998887485216797</v>
      </c>
      <c r="K268" s="20">
        <f t="shared" si="103"/>
        <v>2.2250295664102327E-5</v>
      </c>
      <c r="L268" s="20">
        <f t="shared" si="93"/>
        <v>76304474.659043342</v>
      </c>
      <c r="M268" s="20">
        <f t="shared" si="94"/>
        <v>76304474.659043342</v>
      </c>
      <c r="N268" s="20">
        <f t="shared" si="95"/>
        <v>3395.6697979724181</v>
      </c>
      <c r="O268" s="5">
        <f t="shared" si="96"/>
        <v>197.97127143174296</v>
      </c>
      <c r="P268" s="5">
        <f t="shared" si="97"/>
        <v>197.97127143174296</v>
      </c>
      <c r="Q268" s="5">
        <f t="shared" si="98"/>
        <v>-197.97127143174296</v>
      </c>
      <c r="R268" s="5">
        <f t="shared" si="99"/>
        <v>-197.97127143174296</v>
      </c>
      <c r="S268" s="1">
        <f t="shared" si="88"/>
        <v>395.94254286348593</v>
      </c>
      <c r="T268">
        <f>IF(A268&lt;D$4,F$4,0)</f>
        <v>0</v>
      </c>
      <c r="U268" s="5">
        <f t="shared" si="89"/>
        <v>881.5816866604838</v>
      </c>
      <c r="V268" s="5">
        <f>L$6*SUM(U261:U267)</f>
        <v>1000.8029911188469</v>
      </c>
      <c r="W268" s="1">
        <f>H$5+((H$6-H$5)*(LOG(V268+J$5)-LOG(J$5))/(LOG(J$6)-LOG(J$5)))</f>
        <v>5.5408873902428862E-3</v>
      </c>
      <c r="X268" s="1">
        <f t="shared" si="90"/>
        <v>10.877943570540516</v>
      </c>
      <c r="Y268" s="1">
        <f t="shared" si="91"/>
        <v>1952.3353117097984</v>
      </c>
    </row>
    <row r="269" spans="1:25" x14ac:dyDescent="0.2">
      <c r="A269">
        <v>260</v>
      </c>
      <c r="B269" s="1">
        <f t="shared" si="83"/>
        <v>81204167.66132316</v>
      </c>
      <c r="C269" s="1">
        <f t="shared" si="84"/>
        <v>81204167.66132316</v>
      </c>
      <c r="D269" s="5">
        <f t="shared" si="85"/>
        <v>3223.3549815729684</v>
      </c>
      <c r="E269" s="1">
        <f t="shared" si="86"/>
        <v>164787655.01211521</v>
      </c>
      <c r="F269" s="1">
        <f t="shared" si="87"/>
        <v>14296732.22688246</v>
      </c>
      <c r="G269" s="5">
        <f t="shared" si="92"/>
        <v>150481996.38689032</v>
      </c>
      <c r="H269" s="5">
        <f t="shared" si="100"/>
        <v>0</v>
      </c>
      <c r="I269" s="5">
        <f t="shared" si="101"/>
        <v>0.49999007658381023</v>
      </c>
      <c r="J269" s="5">
        <f t="shared" si="102"/>
        <v>0.49999007658381023</v>
      </c>
      <c r="K269" s="20">
        <f t="shared" si="103"/>
        <v>1.9846832379529303E-5</v>
      </c>
      <c r="L269" s="20">
        <f t="shared" si="93"/>
        <v>76304264.910801813</v>
      </c>
      <c r="M269" s="20">
        <f t="shared" si="94"/>
        <v>76304264.910801813</v>
      </c>
      <c r="N269" s="20">
        <f t="shared" si="95"/>
        <v>3028.8560242535814</v>
      </c>
      <c r="O269" s="5">
        <f t="shared" si="96"/>
        <v>176.5851409316345</v>
      </c>
      <c r="P269" s="5">
        <f t="shared" si="97"/>
        <v>176.5851409316345</v>
      </c>
      <c r="Q269" s="5">
        <f t="shared" si="98"/>
        <v>-176.5851409316345</v>
      </c>
      <c r="R269" s="5">
        <f t="shared" si="99"/>
        <v>-176.5851409316345</v>
      </c>
      <c r="S269" s="1">
        <f t="shared" si="88"/>
        <v>353.170281863269</v>
      </c>
      <c r="T269">
        <f>IF(A269&lt;D$4,F$4,0)</f>
        <v>0</v>
      </c>
      <c r="U269" s="5">
        <f t="shared" si="89"/>
        <v>786.31025677113837</v>
      </c>
      <c r="V269" s="5">
        <f>L$6*SUM(U262:U268)</f>
        <v>892.63983425686138</v>
      </c>
      <c r="W269" s="1">
        <f>H$5+((H$6-H$5)*(LOG(V269+J$5)-LOG(J$5))/(LOG(J$6)-LOG(J$5)))</f>
        <v>5.3812634810897E-3</v>
      </c>
      <c r="X269" s="1">
        <f t="shared" si="90"/>
        <v>9.4227760556986517</v>
      </c>
      <c r="Y269" s="1">
        <f t="shared" si="91"/>
        <v>1741.6113609664399</v>
      </c>
    </row>
    <row r="270" spans="1:25" x14ac:dyDescent="0.2">
      <c r="A270">
        <v>261</v>
      </c>
      <c r="B270" s="1">
        <f t="shared" si="83"/>
        <v>81203991.076182231</v>
      </c>
      <c r="C270" s="1">
        <f t="shared" si="84"/>
        <v>81203991.076182231</v>
      </c>
      <c r="D270" s="5">
        <f t="shared" si="85"/>
        <v>2875.1877286478084</v>
      </c>
      <c r="E270" s="1">
        <f t="shared" si="86"/>
        <v>164788441.32237199</v>
      </c>
      <c r="F270" s="1">
        <f t="shared" si="87"/>
        <v>14296741.649658516</v>
      </c>
      <c r="G270" s="5">
        <f t="shared" si="92"/>
        <v>150483737.99825129</v>
      </c>
      <c r="H270" s="5">
        <f t="shared" si="100"/>
        <v>0</v>
      </c>
      <c r="I270" s="5">
        <f t="shared" si="101"/>
        <v>0.49999114841281017</v>
      </c>
      <c r="J270" s="5">
        <f t="shared" si="102"/>
        <v>0.49999114841281017</v>
      </c>
      <c r="K270" s="20">
        <f t="shared" si="103"/>
        <v>1.7703174379697293E-5</v>
      </c>
      <c r="L270" s="20">
        <f t="shared" si="93"/>
        <v>76304077.821736693</v>
      </c>
      <c r="M270" s="20">
        <f t="shared" si="94"/>
        <v>76304077.821736693</v>
      </c>
      <c r="N270" s="20">
        <f t="shared" si="95"/>
        <v>2701.6966197267748</v>
      </c>
      <c r="O270" s="5">
        <f t="shared" si="96"/>
        <v>157.5110552585229</v>
      </c>
      <c r="P270" s="5">
        <f t="shared" si="97"/>
        <v>157.5110552585229</v>
      </c>
      <c r="Q270" s="5">
        <f t="shared" si="98"/>
        <v>-157.5110552585229</v>
      </c>
      <c r="R270" s="5">
        <f t="shared" si="99"/>
        <v>-157.5110552585229</v>
      </c>
      <c r="S270" s="1">
        <f t="shared" si="88"/>
        <v>315.0221105170458</v>
      </c>
      <c r="T270">
        <f>IF(A270&lt;D$4,F$4,0)</f>
        <v>0</v>
      </c>
      <c r="U270" s="5">
        <f t="shared" si="89"/>
        <v>701.33753478842868</v>
      </c>
      <c r="V270" s="5">
        <f>L$6*SUM(U263:U269)</f>
        <v>796.16744623176135</v>
      </c>
      <c r="W270" s="1">
        <f>H$5+((H$6-H$5)*(LOG(V270+J$5)-LOG(J$5))/(LOG(J$6)-LOG(J$5)))</f>
        <v>5.2375493943220266E-3</v>
      </c>
      <c r="X270" s="1">
        <f t="shared" si="90"/>
        <v>8.1799318976155568</v>
      </c>
      <c r="Y270" s="1">
        <f t="shared" si="91"/>
        <v>1553.6061786989428</v>
      </c>
    </row>
    <row r="271" spans="1:25" x14ac:dyDescent="0.2">
      <c r="A271">
        <v>262</v>
      </c>
      <c r="B271" s="1">
        <f t="shared" si="83"/>
        <v>81203833.56512697</v>
      </c>
      <c r="C271" s="1">
        <f t="shared" si="84"/>
        <v>81203833.56512697</v>
      </c>
      <c r="D271" s="5">
        <f t="shared" si="85"/>
        <v>2564.6594118475059</v>
      </c>
      <c r="E271" s="1">
        <f t="shared" si="86"/>
        <v>164789142.65990677</v>
      </c>
      <c r="F271" s="1">
        <f t="shared" si="87"/>
        <v>14296749.829590414</v>
      </c>
      <c r="G271" s="5">
        <f t="shared" si="92"/>
        <v>150485291.60442999</v>
      </c>
      <c r="H271" s="5">
        <f t="shared" si="100"/>
        <v>0</v>
      </c>
      <c r="I271" s="5">
        <f t="shared" si="101"/>
        <v>0.499992104378574</v>
      </c>
      <c r="J271" s="5">
        <f t="shared" si="102"/>
        <v>0.499992104378574</v>
      </c>
      <c r="K271" s="20">
        <f t="shared" si="103"/>
        <v>1.5791242852044842E-5</v>
      </c>
      <c r="L271" s="20">
        <f t="shared" si="93"/>
        <v>76303910.942216948</v>
      </c>
      <c r="M271" s="20">
        <f t="shared" si="94"/>
        <v>76303910.942216948</v>
      </c>
      <c r="N271" s="20">
        <f t="shared" si="95"/>
        <v>2409.9052318974664</v>
      </c>
      <c r="O271" s="5">
        <f t="shared" si="96"/>
        <v>140.49907869337329</v>
      </c>
      <c r="P271" s="5">
        <f t="shared" si="97"/>
        <v>140.49907869337329</v>
      </c>
      <c r="Q271" s="5">
        <f t="shared" si="98"/>
        <v>-140.49907869337329</v>
      </c>
      <c r="R271" s="5">
        <f t="shared" si="99"/>
        <v>-140.49907869337329</v>
      </c>
      <c r="S271" s="1">
        <f t="shared" si="88"/>
        <v>280.99815738674658</v>
      </c>
      <c r="T271">
        <f>IF(A271&lt;D$4,F$4,0)</f>
        <v>0</v>
      </c>
      <c r="U271" s="5">
        <f t="shared" si="89"/>
        <v>625.55042731734841</v>
      </c>
      <c r="V271" s="5">
        <f>L$6*SUM(U264:U270)</f>
        <v>710.12258865094827</v>
      </c>
      <c r="W271" s="1">
        <f>H$5+((H$6-H$5)*(LOG(V271+J$5)-LOG(J$5))/(LOG(J$6)-LOG(J$5)))</f>
        <v>5.108281446246251E-3</v>
      </c>
      <c r="X271" s="1">
        <f t="shared" si="90"/>
        <v>7.1157942759482413</v>
      </c>
      <c r="Y271" s="1">
        <f t="shared" si="91"/>
        <v>1385.87602710797</v>
      </c>
    </row>
    <row r="272" spans="1:25" x14ac:dyDescent="0.2">
      <c r="A272">
        <v>263</v>
      </c>
      <c r="B272" s="1">
        <f t="shared" si="83"/>
        <v>81203693.066048279</v>
      </c>
      <c r="C272" s="1">
        <f t="shared" si="84"/>
        <v>81203693.066048279</v>
      </c>
      <c r="D272" s="5">
        <f t="shared" si="85"/>
        <v>2287.7014614809564</v>
      </c>
      <c r="E272" s="1">
        <f t="shared" si="86"/>
        <v>164789768.21033409</v>
      </c>
      <c r="F272" s="1">
        <f t="shared" si="87"/>
        <v>14296756.945384691</v>
      </c>
      <c r="G272" s="5">
        <f t="shared" si="92"/>
        <v>150486677.4804571</v>
      </c>
      <c r="H272" s="5">
        <f t="shared" si="100"/>
        <v>0</v>
      </c>
      <c r="I272" s="5">
        <f t="shared" si="101"/>
        <v>0.49999295700370705</v>
      </c>
      <c r="J272" s="5">
        <f t="shared" si="102"/>
        <v>0.49999295700370705</v>
      </c>
      <c r="K272" s="20">
        <f t="shared" si="103"/>
        <v>1.4085992585795452E-5</v>
      </c>
      <c r="L272" s="20">
        <f t="shared" si="93"/>
        <v>76303762.087411955</v>
      </c>
      <c r="M272" s="20">
        <f t="shared" si="94"/>
        <v>76303762.087411955</v>
      </c>
      <c r="N272" s="20">
        <f t="shared" si="95"/>
        <v>2149.658734140161</v>
      </c>
      <c r="O272" s="5">
        <f t="shared" si="96"/>
        <v>125.32629020397157</v>
      </c>
      <c r="P272" s="5">
        <f t="shared" si="97"/>
        <v>125.32629020397157</v>
      </c>
      <c r="Q272" s="5">
        <f t="shared" si="98"/>
        <v>-125.32629020397157</v>
      </c>
      <c r="R272" s="5">
        <f t="shared" si="99"/>
        <v>-125.32629020397157</v>
      </c>
      <c r="S272" s="1">
        <f t="shared" si="88"/>
        <v>250.65258040794313</v>
      </c>
      <c r="T272">
        <f>IF(A272&lt;D$4,F$4,0)</f>
        <v>0</v>
      </c>
      <c r="U272" s="5">
        <f t="shared" si="89"/>
        <v>557.95610775329624</v>
      </c>
      <c r="V272" s="5">
        <f>L$6*SUM(U265:U271)</f>
        <v>633.37844924429146</v>
      </c>
      <c r="W272" s="1">
        <f>H$5+((H$6-H$5)*(LOG(V272+J$5)-LOG(J$5))/(LOG(J$6)-LOG(J$5)))</f>
        <v>4.9921070167052405E-3</v>
      </c>
      <c r="X272" s="1">
        <f t="shared" si="90"/>
        <v>6.2024002810395098</v>
      </c>
      <c r="Y272" s="1">
        <f t="shared" si="91"/>
        <v>1236.2389697224937</v>
      </c>
    </row>
    <row r="273" spans="1:25" x14ac:dyDescent="0.2">
      <c r="A273">
        <v>264</v>
      </c>
      <c r="B273" s="1">
        <f t="shared" si="83"/>
        <v>81203567.739758074</v>
      </c>
      <c r="C273" s="1">
        <f t="shared" si="84"/>
        <v>81203567.739758074</v>
      </c>
      <c r="D273" s="5">
        <f t="shared" si="85"/>
        <v>2040.6850124806533</v>
      </c>
      <c r="E273" s="1">
        <f t="shared" si="86"/>
        <v>164790326.16644186</v>
      </c>
      <c r="F273" s="1">
        <f t="shared" si="87"/>
        <v>14296763.147784971</v>
      </c>
      <c r="G273" s="5">
        <f t="shared" si="92"/>
        <v>150487913.71942681</v>
      </c>
      <c r="H273" s="5">
        <f t="shared" si="100"/>
        <v>0</v>
      </c>
      <c r="I273" s="5">
        <f t="shared" si="101"/>
        <v>0.49999371745777954</v>
      </c>
      <c r="J273" s="5">
        <f t="shared" si="102"/>
        <v>0.49999371745777954</v>
      </c>
      <c r="K273" s="20">
        <f t="shared" si="103"/>
        <v>1.2565084440877511E-5</v>
      </c>
      <c r="L273" s="20">
        <f t="shared" si="93"/>
        <v>76303629.308671832</v>
      </c>
      <c r="M273" s="20">
        <f t="shared" si="94"/>
        <v>76303629.308671832</v>
      </c>
      <c r="N273" s="20">
        <f t="shared" si="95"/>
        <v>1917.5471849600538</v>
      </c>
      <c r="O273" s="5">
        <f t="shared" si="96"/>
        <v>111.79386429024994</v>
      </c>
      <c r="P273" s="5">
        <f t="shared" si="97"/>
        <v>111.79386429024994</v>
      </c>
      <c r="Q273" s="5">
        <f t="shared" si="98"/>
        <v>-111.79386429024994</v>
      </c>
      <c r="R273" s="5">
        <f t="shared" si="99"/>
        <v>-111.79386429024994</v>
      </c>
      <c r="S273" s="1">
        <f t="shared" si="88"/>
        <v>223.58772858049988</v>
      </c>
      <c r="T273">
        <f>IF(A273&lt;D$4,F$4,0)</f>
        <v>0</v>
      </c>
      <c r="U273" s="5">
        <f t="shared" si="89"/>
        <v>497.66902940824644</v>
      </c>
      <c r="V273" s="5">
        <f>L$6*SUM(U266:U272)</f>
        <v>564.92992301926768</v>
      </c>
      <c r="W273" s="1">
        <f>H$5+((H$6-H$5)*(LOG(V273+J$5)-LOG(J$5))/(LOG(J$6)-LOG(J$5)))</f>
        <v>4.8877807847990578E-3</v>
      </c>
      <c r="X273" s="1">
        <f t="shared" si="90"/>
        <v>5.4164601430177148</v>
      </c>
      <c r="Y273" s="1">
        <f t="shared" si="91"/>
        <v>1102.7470155723506</v>
      </c>
    </row>
    <row r="274" spans="1:25" x14ac:dyDescent="0.2">
      <c r="A274">
        <v>265</v>
      </c>
      <c r="B274" s="1">
        <f t="shared" si="83"/>
        <v>81203455.945893779</v>
      </c>
      <c r="C274" s="1">
        <f t="shared" si="84"/>
        <v>81203455.945893779</v>
      </c>
      <c r="D274" s="5">
        <f t="shared" si="85"/>
        <v>1820.3734016131802</v>
      </c>
      <c r="E274" s="1">
        <f t="shared" si="86"/>
        <v>164790823.83547127</v>
      </c>
      <c r="F274" s="1">
        <f t="shared" si="87"/>
        <v>14296768.564245114</v>
      </c>
      <c r="G274" s="5">
        <f t="shared" si="92"/>
        <v>150489016.46644238</v>
      </c>
      <c r="H274" s="5">
        <f t="shared" si="100"/>
        <v>0</v>
      </c>
      <c r="I274" s="5">
        <f t="shared" si="101"/>
        <v>0.49999439570343224</v>
      </c>
      <c r="J274" s="5">
        <f t="shared" si="102"/>
        <v>0.49999439570343224</v>
      </c>
      <c r="K274" s="20">
        <f t="shared" si="103"/>
        <v>1.1208593135501992E-5</v>
      </c>
      <c r="L274" s="20">
        <f t="shared" si="93"/>
        <v>76303510.86800015</v>
      </c>
      <c r="M274" s="20">
        <f t="shared" si="94"/>
        <v>76303510.86800015</v>
      </c>
      <c r="N274" s="20">
        <f t="shared" si="95"/>
        <v>1710.5291888852607</v>
      </c>
      <c r="O274" s="5">
        <f t="shared" si="96"/>
        <v>99.724467110435498</v>
      </c>
      <c r="P274" s="5">
        <f t="shared" si="97"/>
        <v>99.724467110435498</v>
      </c>
      <c r="Q274" s="5">
        <f t="shared" si="98"/>
        <v>-99.724467110435498</v>
      </c>
      <c r="R274" s="5">
        <f t="shared" si="99"/>
        <v>-99.724467110435498</v>
      </c>
      <c r="S274" s="1">
        <f t="shared" si="88"/>
        <v>199.448934220871</v>
      </c>
      <c r="T274">
        <f>IF(A274&lt;D$4,F$4,0)</f>
        <v>0</v>
      </c>
      <c r="U274" s="5">
        <f t="shared" si="89"/>
        <v>443.89933944797309</v>
      </c>
      <c r="V274" s="5">
        <f>L$6*SUM(U267:U273)</f>
        <v>503.8804783885555</v>
      </c>
      <c r="W274" s="1">
        <f>H$5+((H$6-H$5)*(LOG(V274+J$5)-LOG(J$5))/(LOG(J$6)-LOG(J$5)))</f>
        <v>4.794160052423879E-3</v>
      </c>
      <c r="X274" s="1">
        <f t="shared" si="90"/>
        <v>4.7385465550229586</v>
      </c>
      <c r="Y274" s="1">
        <f t="shared" si="91"/>
        <v>983.66119463158952</v>
      </c>
    </row>
    <row r="275" spans="1:25" x14ac:dyDescent="0.2">
      <c r="A275">
        <v>266</v>
      </c>
      <c r="B275" s="1">
        <f t="shared" si="83"/>
        <v>81203356.221426666</v>
      </c>
      <c r="C275" s="1">
        <f t="shared" si="84"/>
        <v>81203356.221426666</v>
      </c>
      <c r="D275" s="5">
        <f t="shared" si="85"/>
        <v>1623.8797929705654</v>
      </c>
      <c r="E275" s="1">
        <f t="shared" si="86"/>
        <v>164791267.73481071</v>
      </c>
      <c r="F275" s="1">
        <f t="shared" si="87"/>
        <v>14296773.30279167</v>
      </c>
      <c r="G275" s="5">
        <f t="shared" si="92"/>
        <v>150490000.127637</v>
      </c>
      <c r="H275" s="5">
        <f t="shared" si="100"/>
        <v>0</v>
      </c>
      <c r="I275" s="5">
        <f t="shared" si="101"/>
        <v>0.49999500062672358</v>
      </c>
      <c r="J275" s="5">
        <f t="shared" si="102"/>
        <v>0.49999500062672358</v>
      </c>
      <c r="K275" s="20">
        <f t="shared" si="103"/>
        <v>9.9987465529140502E-6</v>
      </c>
      <c r="L275" s="20">
        <f t="shared" si="93"/>
        <v>76303405.21528478</v>
      </c>
      <c r="M275" s="20">
        <f t="shared" si="94"/>
        <v>76303405.21528478</v>
      </c>
      <c r="N275" s="20">
        <f t="shared" si="95"/>
        <v>1525.8920767520076</v>
      </c>
      <c r="O275" s="5">
        <f t="shared" si="96"/>
        <v>88.959933868582567</v>
      </c>
      <c r="P275" s="5">
        <f t="shared" si="97"/>
        <v>88.959933868582567</v>
      </c>
      <c r="Q275" s="5">
        <f t="shared" si="98"/>
        <v>-88.959933868582567</v>
      </c>
      <c r="R275" s="5">
        <f t="shared" si="99"/>
        <v>-88.959933868582567</v>
      </c>
      <c r="S275" s="1">
        <f t="shared" si="88"/>
        <v>177.91986773716513</v>
      </c>
      <c r="T275">
        <f>IF(A275&lt;D$4,F$4,0)</f>
        <v>0</v>
      </c>
      <c r="U275" s="5">
        <f t="shared" si="89"/>
        <v>395.94254286348593</v>
      </c>
      <c r="V275" s="5">
        <f>L$6*SUM(U268:U274)</f>
        <v>449.43043821469149</v>
      </c>
      <c r="W275" s="1">
        <f>H$5+((H$6-H$5)*(LOG(V275+J$5)-LOG(J$5))/(LOG(J$6)-LOG(J$5)))</f>
        <v>4.7101994316540944E-3</v>
      </c>
      <c r="X275" s="1">
        <f t="shared" si="90"/>
        <v>4.1524255594648691</v>
      </c>
      <c r="Y275" s="1">
        <f t="shared" si="91"/>
        <v>877.42926110101894</v>
      </c>
    </row>
    <row r="276" spans="1:25" x14ac:dyDescent="0.2">
      <c r="A276">
        <v>267</v>
      </c>
      <c r="B276" s="1">
        <f t="shared" si="83"/>
        <v>81203267.261492804</v>
      </c>
      <c r="C276" s="1">
        <f t="shared" si="84"/>
        <v>81203267.261492804</v>
      </c>
      <c r="D276" s="5">
        <f t="shared" si="85"/>
        <v>1448.6293788444614</v>
      </c>
      <c r="E276" s="1">
        <f t="shared" si="86"/>
        <v>164791663.67735356</v>
      </c>
      <c r="F276" s="1">
        <f t="shared" si="87"/>
        <v>14296777.455217229</v>
      </c>
      <c r="G276" s="5">
        <f t="shared" si="92"/>
        <v>150490877.55689809</v>
      </c>
      <c r="H276" s="5">
        <f t="shared" si="100"/>
        <v>0</v>
      </c>
      <c r="I276" s="5">
        <f t="shared" si="101"/>
        <v>0.49999554015341263</v>
      </c>
      <c r="J276" s="5">
        <f t="shared" si="102"/>
        <v>0.49999554015341263</v>
      </c>
      <c r="K276" s="20">
        <f t="shared" si="103"/>
        <v>8.9196931747216953E-6</v>
      </c>
      <c r="L276" s="20">
        <f t="shared" si="93"/>
        <v>76303310.967989355</v>
      </c>
      <c r="M276" s="20">
        <f t="shared" si="94"/>
        <v>76303310.967989355</v>
      </c>
      <c r="N276" s="20">
        <f t="shared" si="95"/>
        <v>1361.2163857321887</v>
      </c>
      <c r="O276" s="5">
        <f t="shared" si="96"/>
        <v>79.359197108225658</v>
      </c>
      <c r="P276" s="5">
        <f t="shared" si="97"/>
        <v>79.359197108225658</v>
      </c>
      <c r="Q276" s="5">
        <f t="shared" si="98"/>
        <v>-79.359197108225658</v>
      </c>
      <c r="R276" s="5">
        <f t="shared" si="99"/>
        <v>-79.359197108225658</v>
      </c>
      <c r="S276" s="1">
        <f t="shared" si="88"/>
        <v>158.71839421645132</v>
      </c>
      <c r="T276">
        <f>IF(A276&lt;D$4,F$4,0)</f>
        <v>0</v>
      </c>
      <c r="U276" s="5">
        <f t="shared" si="89"/>
        <v>353.170281863269</v>
      </c>
      <c r="V276" s="5">
        <f>L$6*SUM(U269:U275)</f>
        <v>400.86652383499171</v>
      </c>
      <c r="W276" s="1">
        <f>H$5+((H$6-H$5)*(LOG(V276+J$5)-LOG(J$5))/(LOG(J$6)-LOG(J$5)))</f>
        <v>4.634945128006991E-3</v>
      </c>
      <c r="X276" s="1">
        <f t="shared" si="90"/>
        <v>3.644504893723314</v>
      </c>
      <c r="Y276" s="1">
        <f t="shared" si="91"/>
        <v>782.665751877415</v>
      </c>
    </row>
    <row r="277" spans="1:25" x14ac:dyDescent="0.2">
      <c r="A277">
        <v>268</v>
      </c>
      <c r="B277" s="1">
        <f t="shared" ref="B277:B340" si="104">B276+Q276</f>
        <v>81203187.902295694</v>
      </c>
      <c r="C277" s="1">
        <f t="shared" ref="C277:C340" si="105">C276+R276</f>
        <v>81203187.902295694</v>
      </c>
      <c r="D277" s="5">
        <f t="shared" ref="D277:D340" si="106">D276+S276-S270</f>
        <v>1292.3256625438669</v>
      </c>
      <c r="E277" s="1">
        <f t="shared" ref="E277:E340" si="107">E276+U276</f>
        <v>164792016.84763542</v>
      </c>
      <c r="F277" s="1">
        <f t="shared" ref="F277:F340" si="108">F276+X276</f>
        <v>14296781.099722123</v>
      </c>
      <c r="G277" s="5">
        <f t="shared" si="92"/>
        <v>150491660.22264996</v>
      </c>
      <c r="H277" s="5">
        <f t="shared" si="100"/>
        <v>0</v>
      </c>
      <c r="I277" s="5">
        <f t="shared" si="101"/>
        <v>0.499996021352694</v>
      </c>
      <c r="J277" s="5">
        <f t="shared" si="102"/>
        <v>0.499996021352694</v>
      </c>
      <c r="K277" s="20">
        <f t="shared" si="103"/>
        <v>7.9572946118984843E-6</v>
      </c>
      <c r="L277" s="20">
        <f t="shared" si="93"/>
        <v>76303226.893039286</v>
      </c>
      <c r="M277" s="20">
        <f t="shared" si="94"/>
        <v>76303226.893039286</v>
      </c>
      <c r="N277" s="20">
        <f t="shared" si="95"/>
        <v>1214.3441753472616</v>
      </c>
      <c r="O277" s="5">
        <f t="shared" si="96"/>
        <v>70.796438827752738</v>
      </c>
      <c r="P277" s="5">
        <f t="shared" si="97"/>
        <v>70.796438827752738</v>
      </c>
      <c r="Q277" s="5">
        <f t="shared" si="98"/>
        <v>-70.796438827752738</v>
      </c>
      <c r="R277" s="5">
        <f t="shared" si="99"/>
        <v>-70.796438827752738</v>
      </c>
      <c r="S277" s="1">
        <f t="shared" ref="S277:S340" si="109">O277+P277-T277*K277</f>
        <v>141.59287765550548</v>
      </c>
      <c r="T277">
        <f>IF(A277&lt;D$4,F$4,0)</f>
        <v>0</v>
      </c>
      <c r="U277" s="5">
        <f t="shared" ref="U277:U340" si="110">S270+T270</f>
        <v>315.0221105170458</v>
      </c>
      <c r="V277" s="5">
        <f>L$6*SUM(U270:U276)</f>
        <v>357.55252634420481</v>
      </c>
      <c r="W277" s="1">
        <f>H$5+((H$6-H$5)*(LOG(V277+J$5)-LOG(J$5))/(LOG(J$6)-LOG(J$5)))</f>
        <v>4.5675290103821013E-3</v>
      </c>
      <c r="X277" s="1">
        <f t="shared" ref="X277:X340" si="111">U270*W277</f>
        <v>3.2033795362160142</v>
      </c>
      <c r="Y277" s="1">
        <f t="shared" ref="Y277:Y340" si="112">U270*(1-W277)</f>
        <v>698.13415525221262</v>
      </c>
    </row>
    <row r="278" spans="1:25" x14ac:dyDescent="0.2">
      <c r="A278">
        <v>269</v>
      </c>
      <c r="B278" s="1">
        <f t="shared" si="104"/>
        <v>81203117.105856866</v>
      </c>
      <c r="C278" s="1">
        <f t="shared" si="105"/>
        <v>81203117.105856866</v>
      </c>
      <c r="D278" s="5">
        <f t="shared" si="106"/>
        <v>1152.9203828126256</v>
      </c>
      <c r="E278" s="1">
        <f t="shared" si="107"/>
        <v>164792331.86974594</v>
      </c>
      <c r="F278" s="1">
        <f t="shared" si="108"/>
        <v>14296784.303101659</v>
      </c>
      <c r="G278" s="5">
        <f t="shared" si="92"/>
        <v>150492358.35680521</v>
      </c>
      <c r="H278" s="5">
        <f t="shared" si="100"/>
        <v>0</v>
      </c>
      <c r="I278" s="5">
        <f t="shared" si="101"/>
        <v>0.49999645052973518</v>
      </c>
      <c r="J278" s="5">
        <f t="shared" si="102"/>
        <v>0.49999645052973518</v>
      </c>
      <c r="K278" s="20">
        <f t="shared" si="103"/>
        <v>7.0989405295639663E-6</v>
      </c>
      <c r="L278" s="20">
        <f t="shared" si="93"/>
        <v>76303151.890665457</v>
      </c>
      <c r="M278" s="20">
        <f t="shared" si="94"/>
        <v>76303151.890665457</v>
      </c>
      <c r="N278" s="20">
        <f t="shared" si="95"/>
        <v>1083.3507656228987</v>
      </c>
      <c r="O278" s="5">
        <f t="shared" si="96"/>
        <v>63.159442252592264</v>
      </c>
      <c r="P278" s="5">
        <f t="shared" si="97"/>
        <v>63.159442252592264</v>
      </c>
      <c r="Q278" s="5">
        <f t="shared" si="98"/>
        <v>-63.159442252592264</v>
      </c>
      <c r="R278" s="5">
        <f t="shared" si="99"/>
        <v>-63.159442252592264</v>
      </c>
      <c r="S278" s="1">
        <f t="shared" si="109"/>
        <v>126.31888450518453</v>
      </c>
      <c r="T278">
        <f>IF(A278&lt;D$4,F$4,0)</f>
        <v>0</v>
      </c>
      <c r="U278" s="5">
        <f t="shared" si="110"/>
        <v>280.99815738674658</v>
      </c>
      <c r="V278" s="5">
        <f>L$6*SUM(U271:U277)</f>
        <v>318.92098391706645</v>
      </c>
      <c r="W278" s="1">
        <f>H$5+((H$6-H$5)*(LOG(V278+J$5)-LOG(J$5))/(LOG(J$6)-LOG(J$5)))</f>
        <v>4.5071626210249696E-3</v>
      </c>
      <c r="X278" s="1">
        <f t="shared" si="111"/>
        <v>2.8194575035709497</v>
      </c>
      <c r="Y278" s="1">
        <f t="shared" si="112"/>
        <v>622.73096981377739</v>
      </c>
    </row>
    <row r="279" spans="1:25" x14ac:dyDescent="0.2">
      <c r="A279">
        <v>270</v>
      </c>
      <c r="B279" s="1">
        <f t="shared" si="104"/>
        <v>81203053.94641462</v>
      </c>
      <c r="C279" s="1">
        <f t="shared" si="105"/>
        <v>81203053.94641462</v>
      </c>
      <c r="D279" s="5">
        <f t="shared" si="106"/>
        <v>1028.586686909867</v>
      </c>
      <c r="E279" s="1">
        <f t="shared" si="107"/>
        <v>164792612.86790332</v>
      </c>
      <c r="F279" s="1">
        <f t="shared" si="108"/>
        <v>14296787.122559162</v>
      </c>
      <c r="G279" s="5">
        <f t="shared" si="92"/>
        <v>150492981.08777502</v>
      </c>
      <c r="H279" s="5">
        <f t="shared" si="100"/>
        <v>0</v>
      </c>
      <c r="I279" s="5">
        <f t="shared" si="101"/>
        <v>0.49999683330822398</v>
      </c>
      <c r="J279" s="5">
        <f t="shared" si="102"/>
        <v>0.49999683330822398</v>
      </c>
      <c r="K279" s="20">
        <f t="shared" si="103"/>
        <v>6.3333835520189666E-6</v>
      </c>
      <c r="L279" s="20">
        <f t="shared" si="93"/>
        <v>76303084.979994029</v>
      </c>
      <c r="M279" s="20">
        <f t="shared" si="94"/>
        <v>76303084.979994029</v>
      </c>
      <c r="N279" s="20">
        <f t="shared" si="95"/>
        <v>966.51952810008117</v>
      </c>
      <c r="O279" s="5">
        <f t="shared" si="96"/>
        <v>56.348121704954323</v>
      </c>
      <c r="P279" s="5">
        <f t="shared" si="97"/>
        <v>56.348121704954323</v>
      </c>
      <c r="Q279" s="5">
        <f t="shared" si="98"/>
        <v>-56.348121704954323</v>
      </c>
      <c r="R279" s="5">
        <f t="shared" si="99"/>
        <v>-56.348121704954323</v>
      </c>
      <c r="S279" s="1">
        <f t="shared" si="109"/>
        <v>112.69624340990865</v>
      </c>
      <c r="T279">
        <f>IF(A279&lt;D$4,F$4,0)</f>
        <v>0</v>
      </c>
      <c r="U279" s="5">
        <f t="shared" si="110"/>
        <v>250.65258040794313</v>
      </c>
      <c r="V279" s="5">
        <f>L$6*SUM(U272:U278)</f>
        <v>284.46575692400631</v>
      </c>
      <c r="W279" s="1">
        <f>H$5+((H$6-H$5)*(LOG(V279+J$5)-LOG(J$5))/(LOG(J$6)-LOG(J$5)))</f>
        <v>4.4531312457647626E-3</v>
      </c>
      <c r="X279" s="1">
        <f t="shared" si="111"/>
        <v>2.4846517772014942</v>
      </c>
      <c r="Y279" s="1">
        <f t="shared" si="112"/>
        <v>555.47145597609472</v>
      </c>
    </row>
    <row r="280" spans="1:25" x14ac:dyDescent="0.2">
      <c r="A280">
        <v>271</v>
      </c>
      <c r="B280" s="1">
        <f t="shared" si="104"/>
        <v>81202997.598292917</v>
      </c>
      <c r="C280" s="1">
        <f t="shared" si="105"/>
        <v>81202997.598292917</v>
      </c>
      <c r="D280" s="5">
        <f t="shared" si="106"/>
        <v>917.69520173927583</v>
      </c>
      <c r="E280" s="1">
        <f t="shared" si="107"/>
        <v>164792863.52048373</v>
      </c>
      <c r="F280" s="1">
        <f t="shared" si="108"/>
        <v>14296789.60721094</v>
      </c>
      <c r="G280" s="5">
        <f t="shared" si="92"/>
        <v>150493536.55923098</v>
      </c>
      <c r="H280" s="5">
        <f t="shared" si="100"/>
        <v>0</v>
      </c>
      <c r="I280" s="5">
        <f t="shared" si="101"/>
        <v>0.49999717470400312</v>
      </c>
      <c r="J280" s="5">
        <f t="shared" si="102"/>
        <v>0.49999717470400312</v>
      </c>
      <c r="K280" s="20">
        <f t="shared" si="103"/>
        <v>5.6505919938933892E-6</v>
      </c>
      <c r="L280" s="20">
        <f t="shared" si="93"/>
        <v>76303025.286193684</v>
      </c>
      <c r="M280" s="20">
        <f t="shared" si="94"/>
        <v>76303025.286193684</v>
      </c>
      <c r="N280" s="20">
        <f t="shared" si="95"/>
        <v>862.31940019912065</v>
      </c>
      <c r="O280" s="5">
        <f t="shared" si="96"/>
        <v>50.273211337231722</v>
      </c>
      <c r="P280" s="5">
        <f t="shared" si="97"/>
        <v>50.273211337231722</v>
      </c>
      <c r="Q280" s="5">
        <f t="shared" si="98"/>
        <v>-50.273211337231722</v>
      </c>
      <c r="R280" s="5">
        <f t="shared" si="99"/>
        <v>-50.273211337231722</v>
      </c>
      <c r="S280" s="1">
        <f t="shared" si="109"/>
        <v>100.54642267446344</v>
      </c>
      <c r="T280">
        <f>IF(A280&lt;D$4,F$4,0)</f>
        <v>0</v>
      </c>
      <c r="U280" s="5">
        <f t="shared" si="110"/>
        <v>223.58772858049988</v>
      </c>
      <c r="V280" s="5">
        <f>L$6*SUM(U273:U279)</f>
        <v>253.73540418947107</v>
      </c>
      <c r="W280" s="1">
        <f>H$5+((H$6-H$5)*(LOG(V280+J$5)-LOG(J$5))/(LOG(J$6)-LOG(J$5)))</f>
        <v>4.40478813616948E-3</v>
      </c>
      <c r="X280" s="1">
        <f t="shared" si="111"/>
        <v>2.192126636476424</v>
      </c>
      <c r="Y280" s="1">
        <f t="shared" si="112"/>
        <v>495.47690277177003</v>
      </c>
    </row>
    <row r="281" spans="1:25" x14ac:dyDescent="0.2">
      <c r="A281">
        <v>272</v>
      </c>
      <c r="B281" s="1">
        <f t="shared" si="104"/>
        <v>81202947.325081587</v>
      </c>
      <c r="C281" s="1">
        <f t="shared" si="105"/>
        <v>81202947.325081587</v>
      </c>
      <c r="D281" s="5">
        <f t="shared" si="106"/>
        <v>818.79269019286824</v>
      </c>
      <c r="E281" s="1">
        <f t="shared" si="107"/>
        <v>164793087.10821232</v>
      </c>
      <c r="F281" s="1">
        <f t="shared" si="108"/>
        <v>14296791.799337577</v>
      </c>
      <c r="G281" s="5">
        <f t="shared" si="92"/>
        <v>150494032.03613377</v>
      </c>
      <c r="H281" s="5">
        <f t="shared" si="100"/>
        <v>0</v>
      </c>
      <c r="I281" s="5">
        <f t="shared" si="101"/>
        <v>0.49999747919075255</v>
      </c>
      <c r="J281" s="5">
        <f t="shared" si="102"/>
        <v>0.49999747919075255</v>
      </c>
      <c r="K281" s="20">
        <f t="shared" si="103"/>
        <v>5.0416184949212691E-6</v>
      </c>
      <c r="L281" s="20">
        <f t="shared" si="93"/>
        <v>76302972.029012218</v>
      </c>
      <c r="M281" s="20">
        <f t="shared" si="94"/>
        <v>76302972.029012218</v>
      </c>
      <c r="N281" s="20">
        <f t="shared" si="95"/>
        <v>769.38482894263984</v>
      </c>
      <c r="O281" s="5">
        <f t="shared" si="96"/>
        <v>44.855095570260239</v>
      </c>
      <c r="P281" s="5">
        <f t="shared" si="97"/>
        <v>44.855095570260239</v>
      </c>
      <c r="Q281" s="5">
        <f t="shared" si="98"/>
        <v>-44.855095570260239</v>
      </c>
      <c r="R281" s="5">
        <f t="shared" si="99"/>
        <v>-44.855095570260239</v>
      </c>
      <c r="S281" s="1">
        <f t="shared" si="109"/>
        <v>89.710191140520479</v>
      </c>
      <c r="T281">
        <f>IF(A281&lt;D$4,F$4,0)</f>
        <v>0</v>
      </c>
      <c r="U281" s="5">
        <f t="shared" si="110"/>
        <v>199.448934220871</v>
      </c>
      <c r="V281" s="5">
        <f>L$6*SUM(U274:U280)</f>
        <v>226.32727410669634</v>
      </c>
      <c r="W281" s="1">
        <f>H$5+((H$6-H$5)*(LOG(V281+J$5)-LOG(J$5))/(LOG(J$6)-LOG(J$5)))</f>
        <v>4.3615489510375203E-3</v>
      </c>
      <c r="X281" s="1">
        <f t="shared" si="111"/>
        <v>1.9360886983355552</v>
      </c>
      <c r="Y281" s="1">
        <f t="shared" si="112"/>
        <v>441.9632507496375</v>
      </c>
    </row>
    <row r="282" spans="1:25" x14ac:dyDescent="0.2">
      <c r="A282">
        <v>273</v>
      </c>
      <c r="B282" s="1">
        <f t="shared" si="104"/>
        <v>81202902.469986022</v>
      </c>
      <c r="C282" s="1">
        <f t="shared" si="105"/>
        <v>81202902.469986022</v>
      </c>
      <c r="D282" s="5">
        <f t="shared" si="106"/>
        <v>730.58301359622351</v>
      </c>
      <c r="E282" s="1">
        <f t="shared" si="107"/>
        <v>164793286.55714655</v>
      </c>
      <c r="F282" s="1">
        <f t="shared" si="108"/>
        <v>14296793.735426275</v>
      </c>
      <c r="G282" s="5">
        <f t="shared" si="92"/>
        <v>150494473.99938452</v>
      </c>
      <c r="H282" s="5">
        <f t="shared" si="100"/>
        <v>0</v>
      </c>
      <c r="I282" s="5">
        <f t="shared" si="101"/>
        <v>0.49999775075857866</v>
      </c>
      <c r="J282" s="5">
        <f t="shared" si="102"/>
        <v>0.49999775075857866</v>
      </c>
      <c r="K282" s="20">
        <f t="shared" si="103"/>
        <v>4.4984828427229337E-6</v>
      </c>
      <c r="L282" s="20">
        <f t="shared" si="93"/>
        <v>76302924.512551948</v>
      </c>
      <c r="M282" s="20">
        <f t="shared" si="94"/>
        <v>76302924.512551948</v>
      </c>
      <c r="N282" s="20">
        <f t="shared" si="95"/>
        <v>686.49788173753882</v>
      </c>
      <c r="O282" s="5">
        <f t="shared" si="96"/>
        <v>40.022765929283501</v>
      </c>
      <c r="P282" s="5">
        <f t="shared" si="97"/>
        <v>40.022765929283501</v>
      </c>
      <c r="Q282" s="5">
        <f t="shared" si="98"/>
        <v>-40.022765929283501</v>
      </c>
      <c r="R282" s="5">
        <f t="shared" si="99"/>
        <v>-40.022765929283501</v>
      </c>
      <c r="S282" s="1">
        <f t="shared" si="109"/>
        <v>80.045531858567003</v>
      </c>
      <c r="T282">
        <f>IF(A282&lt;D$4,F$4,0)</f>
        <v>0</v>
      </c>
      <c r="U282" s="5">
        <f t="shared" si="110"/>
        <v>177.91986773716513</v>
      </c>
      <c r="V282" s="5">
        <f>L$6*SUM(U275:U281)</f>
        <v>201.88223358398614</v>
      </c>
      <c r="W282" s="1">
        <f>H$5+((H$6-H$5)*(LOG(V282+J$5)-LOG(J$5))/(LOG(J$6)-LOG(J$5)))</f>
        <v>4.322886464505603E-3</v>
      </c>
      <c r="X282" s="1">
        <f t="shared" si="111"/>
        <v>1.7116146592664929</v>
      </c>
      <c r="Y282" s="1">
        <f t="shared" si="112"/>
        <v>394.23092820421942</v>
      </c>
    </row>
    <row r="283" spans="1:25" x14ac:dyDescent="0.2">
      <c r="A283">
        <v>274</v>
      </c>
      <c r="B283" s="1">
        <f t="shared" si="104"/>
        <v>81202862.447220087</v>
      </c>
      <c r="C283" s="1">
        <f t="shared" si="105"/>
        <v>81202862.447220087</v>
      </c>
      <c r="D283" s="5">
        <f t="shared" si="106"/>
        <v>651.91015123833915</v>
      </c>
      <c r="E283" s="1">
        <f t="shared" si="107"/>
        <v>164793464.47701427</v>
      </c>
      <c r="F283" s="1">
        <f t="shared" si="108"/>
        <v>14296795.447040934</v>
      </c>
      <c r="G283" s="5">
        <f t="shared" si="92"/>
        <v>150494868.23031273</v>
      </c>
      <c r="H283" s="5">
        <f t="shared" si="100"/>
        <v>0</v>
      </c>
      <c r="I283" s="5">
        <f t="shared" si="101"/>
        <v>0.49999799296627367</v>
      </c>
      <c r="J283" s="5">
        <f t="shared" si="102"/>
        <v>0.49999799296627367</v>
      </c>
      <c r="K283" s="20">
        <f t="shared" si="103"/>
        <v>4.0140674526759648E-6</v>
      </c>
      <c r="L283" s="20">
        <f t="shared" si="93"/>
        <v>76302882.116150603</v>
      </c>
      <c r="M283" s="20">
        <f t="shared" si="94"/>
        <v>76302882.116150603</v>
      </c>
      <c r="N283" s="20">
        <f t="shared" si="95"/>
        <v>612.57229020211469</v>
      </c>
      <c r="O283" s="5">
        <f t="shared" si="96"/>
        <v>35.712890622640856</v>
      </c>
      <c r="P283" s="5">
        <f t="shared" si="97"/>
        <v>35.712890622640856</v>
      </c>
      <c r="Q283" s="5">
        <f t="shared" si="98"/>
        <v>-35.712890622640856</v>
      </c>
      <c r="R283" s="5">
        <f t="shared" si="99"/>
        <v>-35.712890622640856</v>
      </c>
      <c r="S283" s="1">
        <f t="shared" si="109"/>
        <v>71.425781245281712</v>
      </c>
      <c r="T283">
        <f>IF(A283&lt;D$4,F$4,0)</f>
        <v>0</v>
      </c>
      <c r="U283" s="5">
        <f t="shared" si="110"/>
        <v>158.71839421645132</v>
      </c>
      <c r="V283" s="5">
        <f>L$6*SUM(U276:U282)</f>
        <v>180.07996607135408</v>
      </c>
      <c r="W283" s="1">
        <f>H$5+((H$6-H$5)*(LOG(V283+J$5)-LOG(J$5))/(LOG(J$6)-LOG(J$5)))</f>
        <v>4.2883255716142056E-3</v>
      </c>
      <c r="X283" s="1">
        <f t="shared" si="111"/>
        <v>1.5145091508484532</v>
      </c>
      <c r="Y283" s="1">
        <f t="shared" si="112"/>
        <v>351.65577271242057</v>
      </c>
    </row>
    <row r="284" spans="1:25" x14ac:dyDescent="0.2">
      <c r="A284">
        <v>275</v>
      </c>
      <c r="B284" s="1">
        <f t="shared" si="104"/>
        <v>81202826.734329462</v>
      </c>
      <c r="C284" s="1">
        <f t="shared" si="105"/>
        <v>81202826.734329462</v>
      </c>
      <c r="D284" s="5">
        <f t="shared" si="106"/>
        <v>581.74305482811531</v>
      </c>
      <c r="E284" s="1">
        <f t="shared" si="107"/>
        <v>164793623.19540849</v>
      </c>
      <c r="F284" s="1">
        <f t="shared" si="108"/>
        <v>14296796.961550085</v>
      </c>
      <c r="G284" s="5">
        <f t="shared" si="92"/>
        <v>150495219.88608545</v>
      </c>
      <c r="H284" s="5">
        <f t="shared" si="100"/>
        <v>0</v>
      </c>
      <c r="I284" s="5">
        <f t="shared" si="101"/>
        <v>0.49999820898793057</v>
      </c>
      <c r="J284" s="5">
        <f t="shared" si="102"/>
        <v>0.49999820898793057</v>
      </c>
      <c r="K284" s="20">
        <f t="shared" si="103"/>
        <v>3.5820241388500355E-6</v>
      </c>
      <c r="L284" s="20">
        <f t="shared" si="93"/>
        <v>76302844.286247745</v>
      </c>
      <c r="M284" s="20">
        <f t="shared" si="94"/>
        <v>76302844.286247745</v>
      </c>
      <c r="N284" s="20">
        <f t="shared" si="95"/>
        <v>546.63921826738499</v>
      </c>
      <c r="O284" s="5">
        <f t="shared" si="96"/>
        <v>31.868984682313929</v>
      </c>
      <c r="P284" s="5">
        <f t="shared" si="97"/>
        <v>31.868984682313929</v>
      </c>
      <c r="Q284" s="5">
        <f t="shared" si="98"/>
        <v>-31.868984682313929</v>
      </c>
      <c r="R284" s="5">
        <f t="shared" si="99"/>
        <v>-31.868984682313929</v>
      </c>
      <c r="S284" s="1">
        <f t="shared" si="109"/>
        <v>63.737969364627858</v>
      </c>
      <c r="T284">
        <f>IF(A284&lt;D$4,F$4,0)</f>
        <v>0</v>
      </c>
      <c r="U284" s="5">
        <f t="shared" si="110"/>
        <v>141.59287765550548</v>
      </c>
      <c r="V284" s="5">
        <f>L$6*SUM(U277:U283)</f>
        <v>160.63477730667228</v>
      </c>
      <c r="W284" s="1">
        <f>H$5+((H$6-H$5)*(LOG(V284+J$5)-LOG(J$5))/(LOG(J$6)-LOG(J$5)))</f>
        <v>4.2574386089916918E-3</v>
      </c>
      <c r="X284" s="1">
        <f t="shared" si="111"/>
        <v>1.3411872960013185</v>
      </c>
      <c r="Y284" s="1">
        <f t="shared" si="112"/>
        <v>313.68092322104451</v>
      </c>
    </row>
    <row r="285" spans="1:25" x14ac:dyDescent="0.2">
      <c r="A285">
        <v>276</v>
      </c>
      <c r="B285" s="1">
        <f t="shared" si="104"/>
        <v>81202794.865344778</v>
      </c>
      <c r="C285" s="1">
        <f t="shared" si="105"/>
        <v>81202794.865344778</v>
      </c>
      <c r="D285" s="5">
        <f t="shared" si="106"/>
        <v>519.16213968755858</v>
      </c>
      <c r="E285" s="1">
        <f t="shared" si="107"/>
        <v>164793764.78828615</v>
      </c>
      <c r="F285" s="1">
        <f t="shared" si="108"/>
        <v>14296798.302737381</v>
      </c>
      <c r="G285" s="5">
        <f t="shared" si="92"/>
        <v>150495533.56700867</v>
      </c>
      <c r="H285" s="5">
        <f t="shared" si="100"/>
        <v>0</v>
      </c>
      <c r="I285" s="5">
        <f t="shared" si="101"/>
        <v>0.49999840165452142</v>
      </c>
      <c r="J285" s="5">
        <f t="shared" si="102"/>
        <v>0.49999840165452142</v>
      </c>
      <c r="K285" s="20">
        <f t="shared" si="103"/>
        <v>3.1966909571742181E-6</v>
      </c>
      <c r="L285" s="20">
        <f t="shared" si="93"/>
        <v>76302810.529130474</v>
      </c>
      <c r="M285" s="20">
        <f t="shared" si="94"/>
        <v>76302810.529130474</v>
      </c>
      <c r="N285" s="20">
        <f t="shared" si="95"/>
        <v>487.83456830725123</v>
      </c>
      <c r="O285" s="5">
        <f t="shared" si="96"/>
        <v>28.440669800663471</v>
      </c>
      <c r="P285" s="5">
        <f t="shared" si="97"/>
        <v>28.440669800663471</v>
      </c>
      <c r="Q285" s="5">
        <f t="shared" si="98"/>
        <v>-28.440669800663471</v>
      </c>
      <c r="R285" s="5">
        <f t="shared" si="99"/>
        <v>-28.440669800663471</v>
      </c>
      <c r="S285" s="1">
        <f t="shared" si="109"/>
        <v>56.881339601326943</v>
      </c>
      <c r="T285">
        <f>IF(A285&lt;D$4,F$4,0)</f>
        <v>0</v>
      </c>
      <c r="U285" s="5">
        <f t="shared" si="110"/>
        <v>126.31888450518453</v>
      </c>
      <c r="V285" s="5">
        <f>L$6*SUM(U278:U284)</f>
        <v>143.29185402051823</v>
      </c>
      <c r="W285" s="1">
        <f>H$5+((H$6-H$5)*(LOG(V285+J$5)-LOG(J$5))/(LOG(J$6)-LOG(J$5)))</f>
        <v>4.229840997952543E-3</v>
      </c>
      <c r="X285" s="1">
        <f t="shared" si="111"/>
        <v>1.1885775264635818</v>
      </c>
      <c r="Y285" s="1">
        <f t="shared" si="112"/>
        <v>279.80957986028301</v>
      </c>
    </row>
    <row r="286" spans="1:25" x14ac:dyDescent="0.2">
      <c r="A286">
        <v>277</v>
      </c>
      <c r="B286" s="1">
        <f t="shared" si="104"/>
        <v>81202766.424674973</v>
      </c>
      <c r="C286" s="1">
        <f t="shared" si="105"/>
        <v>81202766.424674973</v>
      </c>
      <c r="D286" s="5">
        <f t="shared" si="106"/>
        <v>463.34723587897679</v>
      </c>
      <c r="E286" s="1">
        <f t="shared" si="107"/>
        <v>164793891.10717064</v>
      </c>
      <c r="F286" s="1">
        <f t="shared" si="108"/>
        <v>14296799.491314908</v>
      </c>
      <c r="G286" s="5">
        <f t="shared" si="92"/>
        <v>150495813.37658852</v>
      </c>
      <c r="H286" s="5">
        <f t="shared" si="100"/>
        <v>0</v>
      </c>
      <c r="I286" s="5">
        <f t="shared" si="101"/>
        <v>0.49999857349098326</v>
      </c>
      <c r="J286" s="5">
        <f t="shared" si="102"/>
        <v>0.49999857349098326</v>
      </c>
      <c r="K286" s="20">
        <f t="shared" si="103"/>
        <v>2.8530180333866114E-6</v>
      </c>
      <c r="L286" s="20">
        <f t="shared" si="93"/>
        <v>76302780.404463336</v>
      </c>
      <c r="M286" s="20">
        <f t="shared" si="94"/>
        <v>76302780.404463336</v>
      </c>
      <c r="N286" s="20">
        <f t="shared" si="95"/>
        <v>435.387659151788</v>
      </c>
      <c r="O286" s="5">
        <f t="shared" si="96"/>
        <v>25.383014171051506</v>
      </c>
      <c r="P286" s="5">
        <f t="shared" si="97"/>
        <v>25.383014171051506</v>
      </c>
      <c r="Q286" s="5">
        <f t="shared" si="98"/>
        <v>-25.383014171051506</v>
      </c>
      <c r="R286" s="5">
        <f t="shared" si="99"/>
        <v>-25.383014171051506</v>
      </c>
      <c r="S286" s="1">
        <f t="shared" si="109"/>
        <v>50.766028342103013</v>
      </c>
      <c r="T286">
        <f>IF(A286&lt;D$4,F$4,0)</f>
        <v>0</v>
      </c>
      <c r="U286" s="5">
        <f t="shared" si="110"/>
        <v>112.69624340990865</v>
      </c>
      <c r="V286" s="5">
        <f>L$6*SUM(U279:U285)</f>
        <v>127.82392673236205</v>
      </c>
      <c r="W286" s="1">
        <f>H$5+((H$6-H$5)*(LOG(V286+J$5)-LOG(J$5))/(LOG(J$6)-LOG(J$5)))</f>
        <v>4.205187209328041E-3</v>
      </c>
      <c r="X286" s="1">
        <f t="shared" si="111"/>
        <v>1.0540410251165508</v>
      </c>
      <c r="Y286" s="1">
        <f t="shared" si="112"/>
        <v>249.59853938282657</v>
      </c>
    </row>
    <row r="287" spans="1:25" x14ac:dyDescent="0.2">
      <c r="A287">
        <v>278</v>
      </c>
      <c r="B287" s="1">
        <f t="shared" si="104"/>
        <v>81202741.041660801</v>
      </c>
      <c r="C287" s="1">
        <f t="shared" si="105"/>
        <v>81202741.041660801</v>
      </c>
      <c r="D287" s="5">
        <f t="shared" si="106"/>
        <v>413.56684154661639</v>
      </c>
      <c r="E287" s="1">
        <f t="shared" si="107"/>
        <v>164794003.80341405</v>
      </c>
      <c r="F287" s="1">
        <f t="shared" si="108"/>
        <v>14296800.545355933</v>
      </c>
      <c r="G287" s="5">
        <f t="shared" si="92"/>
        <v>150496062.97512791</v>
      </c>
      <c r="H287" s="5">
        <f t="shared" si="100"/>
        <v>0</v>
      </c>
      <c r="I287" s="5">
        <f t="shared" si="101"/>
        <v>0.49999872674929724</v>
      </c>
      <c r="J287" s="5">
        <f t="shared" si="102"/>
        <v>0.49999872674929724</v>
      </c>
      <c r="K287" s="20">
        <f t="shared" si="103"/>
        <v>2.546501405573825E-6</v>
      </c>
      <c r="L287" s="20">
        <f t="shared" si="93"/>
        <v>76302753.51951769</v>
      </c>
      <c r="M287" s="20">
        <f t="shared" si="94"/>
        <v>76302753.51951769</v>
      </c>
      <c r="N287" s="20">
        <f t="shared" si="95"/>
        <v>388.61112777199293</v>
      </c>
      <c r="O287" s="5">
        <f t="shared" si="96"/>
        <v>22.655943686833872</v>
      </c>
      <c r="P287" s="5">
        <f t="shared" si="97"/>
        <v>22.655943686833872</v>
      </c>
      <c r="Q287" s="5">
        <f t="shared" si="98"/>
        <v>-22.655943686833872</v>
      </c>
      <c r="R287" s="5">
        <f t="shared" si="99"/>
        <v>-22.655943686833872</v>
      </c>
      <c r="S287" s="1">
        <f t="shared" si="109"/>
        <v>45.311887373667744</v>
      </c>
      <c r="T287">
        <f>IF(A287&lt;D$4,F$4,0)</f>
        <v>0</v>
      </c>
      <c r="U287" s="5">
        <f t="shared" si="110"/>
        <v>100.54642267446344</v>
      </c>
      <c r="V287" s="5">
        <f>L$6*SUM(U280:U286)</f>
        <v>114.02829303255861</v>
      </c>
      <c r="W287" s="1">
        <f>H$5+((H$6-H$5)*(LOG(V287+J$5)-LOG(J$5))/(LOG(J$6)-LOG(J$5)))</f>
        <v>4.1831670433569706E-3</v>
      </c>
      <c r="X287" s="1">
        <f t="shared" si="111"/>
        <v>0.93530481749699057</v>
      </c>
      <c r="Y287" s="1">
        <f t="shared" si="112"/>
        <v>222.6524237630029</v>
      </c>
    </row>
    <row r="288" spans="1:25" x14ac:dyDescent="0.2">
      <c r="A288">
        <v>279</v>
      </c>
      <c r="B288" s="1">
        <f t="shared" si="104"/>
        <v>81202718.385717109</v>
      </c>
      <c r="C288" s="1">
        <f t="shared" si="105"/>
        <v>81202718.385717109</v>
      </c>
      <c r="D288" s="5">
        <f t="shared" si="106"/>
        <v>369.16853777976365</v>
      </c>
      <c r="E288" s="1">
        <f t="shared" si="107"/>
        <v>164794104.34983671</v>
      </c>
      <c r="F288" s="1">
        <f t="shared" si="108"/>
        <v>14296801.48066075</v>
      </c>
      <c r="G288" s="5">
        <f t="shared" si="92"/>
        <v>150496285.62755167</v>
      </c>
      <c r="H288" s="5">
        <f t="shared" si="100"/>
        <v>0</v>
      </c>
      <c r="I288" s="5">
        <f t="shared" si="101"/>
        <v>0.49999886343799216</v>
      </c>
      <c r="J288" s="5">
        <f t="shared" si="102"/>
        <v>0.49999886343799216</v>
      </c>
      <c r="K288" s="20">
        <f t="shared" si="103"/>
        <v>2.2731240157523358E-6</v>
      </c>
      <c r="L288" s="20">
        <f t="shared" si="93"/>
        <v>76302729.524024785</v>
      </c>
      <c r="M288" s="20">
        <f t="shared" si="94"/>
        <v>76302729.524024785</v>
      </c>
      <c r="N288" s="20">
        <f t="shared" si="95"/>
        <v>346.89192242539076</v>
      </c>
      <c r="O288" s="5">
        <f t="shared" si="96"/>
        <v>20.223716787051941</v>
      </c>
      <c r="P288" s="5">
        <f t="shared" si="97"/>
        <v>20.223716787051941</v>
      </c>
      <c r="Q288" s="5">
        <f t="shared" si="98"/>
        <v>-20.223716787051941</v>
      </c>
      <c r="R288" s="5">
        <f t="shared" si="99"/>
        <v>-20.223716787051941</v>
      </c>
      <c r="S288" s="1">
        <f t="shared" si="109"/>
        <v>40.447433574103883</v>
      </c>
      <c r="T288">
        <f>IF(A288&lt;D$4,F$4,0)</f>
        <v>0</v>
      </c>
      <c r="U288" s="5">
        <f t="shared" si="110"/>
        <v>89.710191140520479</v>
      </c>
      <c r="V288" s="5">
        <f>L$6*SUM(U281:U287)</f>
        <v>101.72416244195496</v>
      </c>
      <c r="W288" s="1">
        <f>H$5+((H$6-H$5)*(LOG(V288+J$5)-LOG(J$5))/(LOG(J$6)-LOG(J$5)))</f>
        <v>4.1635022136118881E-3</v>
      </c>
      <c r="X288" s="1">
        <f t="shared" si="111"/>
        <v>0.83040607913112829</v>
      </c>
      <c r="Y288" s="1">
        <f t="shared" si="112"/>
        <v>198.61852814173989</v>
      </c>
    </row>
    <row r="289" spans="1:25" x14ac:dyDescent="0.2">
      <c r="A289">
        <v>280</v>
      </c>
      <c r="B289" s="1">
        <f t="shared" si="104"/>
        <v>81202698.162000328</v>
      </c>
      <c r="C289" s="1">
        <f t="shared" si="105"/>
        <v>81202698.162000328</v>
      </c>
      <c r="D289" s="5">
        <f t="shared" si="106"/>
        <v>329.57043949530049</v>
      </c>
      <c r="E289" s="1">
        <f t="shared" si="107"/>
        <v>164794194.06002784</v>
      </c>
      <c r="F289" s="1">
        <f t="shared" si="108"/>
        <v>14296802.311066829</v>
      </c>
      <c r="G289" s="5">
        <f t="shared" si="92"/>
        <v>150496484.2460798</v>
      </c>
      <c r="H289" s="5">
        <f t="shared" si="100"/>
        <v>0</v>
      </c>
      <c r="I289" s="5">
        <f t="shared" si="101"/>
        <v>0.49999898534846088</v>
      </c>
      <c r="J289" s="5">
        <f t="shared" si="102"/>
        <v>0.49999898534846088</v>
      </c>
      <c r="K289" s="20">
        <f t="shared" si="103"/>
        <v>2.0293030783256585E-6</v>
      </c>
      <c r="L289" s="20">
        <f t="shared" si="93"/>
        <v>76302708.105585411</v>
      </c>
      <c r="M289" s="20">
        <f t="shared" si="94"/>
        <v>76302708.105585411</v>
      </c>
      <c r="N289" s="20">
        <f t="shared" si="95"/>
        <v>309.68326932770901</v>
      </c>
      <c r="O289" s="5">
        <f t="shared" si="96"/>
        <v>18.054456070213611</v>
      </c>
      <c r="P289" s="5">
        <f t="shared" si="97"/>
        <v>18.054456070213611</v>
      </c>
      <c r="Q289" s="5">
        <f t="shared" si="98"/>
        <v>-18.054456070213611</v>
      </c>
      <c r="R289" s="5">
        <f t="shared" si="99"/>
        <v>-18.054456070213611</v>
      </c>
      <c r="S289" s="1">
        <f t="shared" si="109"/>
        <v>36.108912140427222</v>
      </c>
      <c r="T289">
        <f>IF(A289&lt;D$4,F$4,0)</f>
        <v>0</v>
      </c>
      <c r="U289" s="5">
        <f t="shared" si="110"/>
        <v>80.045531858567003</v>
      </c>
      <c r="V289" s="5">
        <f>L$6*SUM(U282:U288)</f>
        <v>90.750288133919909</v>
      </c>
      <c r="W289" s="1">
        <f>H$5+((H$6-H$5)*(LOG(V289+J$5)-LOG(J$5))/(LOG(J$6)-LOG(J$5)))</f>
        <v>4.1459432209051293E-3</v>
      </c>
      <c r="X289" s="1">
        <f t="shared" si="111"/>
        <v>0.73764566950923705</v>
      </c>
      <c r="Y289" s="1">
        <f t="shared" si="112"/>
        <v>177.18222206765591</v>
      </c>
    </row>
    <row r="290" spans="1:25" x14ac:dyDescent="0.2">
      <c r="A290">
        <v>281</v>
      </c>
      <c r="B290" s="1">
        <f t="shared" si="104"/>
        <v>81202680.107544258</v>
      </c>
      <c r="C290" s="1">
        <f t="shared" si="105"/>
        <v>81202680.107544258</v>
      </c>
      <c r="D290" s="5">
        <f t="shared" si="106"/>
        <v>294.25357039044599</v>
      </c>
      <c r="E290" s="1">
        <f t="shared" si="107"/>
        <v>164794274.10555971</v>
      </c>
      <c r="F290" s="1">
        <f t="shared" si="108"/>
        <v>14296803.048712498</v>
      </c>
      <c r="G290" s="5">
        <f t="shared" si="92"/>
        <v>150496661.42830187</v>
      </c>
      <c r="H290" s="5">
        <f t="shared" si="100"/>
        <v>0</v>
      </c>
      <c r="I290" s="5">
        <f t="shared" si="101"/>
        <v>0.49999909407843174</v>
      </c>
      <c r="J290" s="5">
        <f t="shared" si="102"/>
        <v>0.49999909407843174</v>
      </c>
      <c r="K290" s="20">
        <f t="shared" si="103"/>
        <v>1.8118431365776809E-6</v>
      </c>
      <c r="L290" s="20">
        <f t="shared" si="93"/>
        <v>76302688.985575631</v>
      </c>
      <c r="M290" s="20">
        <f t="shared" si="94"/>
        <v>76302688.985575631</v>
      </c>
      <c r="N290" s="20">
        <f t="shared" si="95"/>
        <v>276.49750765198473</v>
      </c>
      <c r="O290" s="5">
        <f t="shared" si="96"/>
        <v>16.11973054069087</v>
      </c>
      <c r="P290" s="5">
        <f t="shared" si="97"/>
        <v>16.11973054069087</v>
      </c>
      <c r="Q290" s="5">
        <f t="shared" si="98"/>
        <v>-16.11973054069087</v>
      </c>
      <c r="R290" s="5">
        <f t="shared" si="99"/>
        <v>-16.11973054069087</v>
      </c>
      <c r="S290" s="1">
        <f t="shared" si="109"/>
        <v>32.239461081381741</v>
      </c>
      <c r="T290">
        <f>IF(A290&lt;D$4,F$4,0)</f>
        <v>0</v>
      </c>
      <c r="U290" s="5">
        <f t="shared" si="110"/>
        <v>71.425781245281712</v>
      </c>
      <c r="V290" s="5">
        <f>L$6*SUM(U283:U289)</f>
        <v>80.9628545460601</v>
      </c>
      <c r="W290" s="1">
        <f>H$5+((H$6-H$5)*(LOG(V290+J$5)-LOG(J$5))/(LOG(J$6)-LOG(J$5)))</f>
        <v>4.1302665011448388E-3</v>
      </c>
      <c r="X290" s="1">
        <f t="shared" si="111"/>
        <v>0.65554926674770964</v>
      </c>
      <c r="Y290" s="1">
        <f t="shared" si="112"/>
        <v>158.06284494970362</v>
      </c>
    </row>
    <row r="291" spans="1:25" x14ac:dyDescent="0.2">
      <c r="A291">
        <v>282</v>
      </c>
      <c r="B291" s="1">
        <f t="shared" si="104"/>
        <v>81202663.987813711</v>
      </c>
      <c r="C291" s="1">
        <f t="shared" si="105"/>
        <v>81202663.987813711</v>
      </c>
      <c r="D291" s="5">
        <f t="shared" si="106"/>
        <v>262.75506210719988</v>
      </c>
      <c r="E291" s="1">
        <f t="shared" si="107"/>
        <v>164794345.53134096</v>
      </c>
      <c r="F291" s="1">
        <f t="shared" si="108"/>
        <v>14296803.704261765</v>
      </c>
      <c r="G291" s="5">
        <f t="shared" si="92"/>
        <v>150496819.49114683</v>
      </c>
      <c r="H291" s="5">
        <f t="shared" si="100"/>
        <v>0</v>
      </c>
      <c r="I291" s="5">
        <f t="shared" si="101"/>
        <v>0.49999919105290364</v>
      </c>
      <c r="J291" s="5">
        <f t="shared" si="102"/>
        <v>0.49999919105290364</v>
      </c>
      <c r="K291" s="20">
        <f t="shared" si="103"/>
        <v>1.6178941927123417E-6</v>
      </c>
      <c r="L291" s="20">
        <f t="shared" si="93"/>
        <v>76302671.915495262</v>
      </c>
      <c r="M291" s="20">
        <f t="shared" si="94"/>
        <v>76302671.915495262</v>
      </c>
      <c r="N291" s="20">
        <f t="shared" si="95"/>
        <v>246.89969901861892</v>
      </c>
      <c r="O291" s="5">
        <f t="shared" si="96"/>
        <v>14.394183015168251</v>
      </c>
      <c r="P291" s="5">
        <f t="shared" si="97"/>
        <v>14.394183015168251</v>
      </c>
      <c r="Q291" s="5">
        <f t="shared" si="98"/>
        <v>-14.394183015168251</v>
      </c>
      <c r="R291" s="5">
        <f t="shared" si="99"/>
        <v>-14.394183015168251</v>
      </c>
      <c r="S291" s="1">
        <f t="shared" si="109"/>
        <v>28.788366030336501</v>
      </c>
      <c r="T291">
        <f>IF(A291&lt;D$4,F$4,0)</f>
        <v>0</v>
      </c>
      <c r="U291" s="5">
        <f t="shared" si="110"/>
        <v>63.737969364627858</v>
      </c>
      <c r="V291" s="5">
        <f>L$6*SUM(U284:U290)</f>
        <v>72.233593248943109</v>
      </c>
      <c r="W291" s="1">
        <f>H$5+((H$6-H$5)*(LOG(V291+J$5)-LOG(J$5))/(LOG(J$6)-LOG(J$5)))</f>
        <v>4.116271829966882E-3</v>
      </c>
      <c r="X291" s="1">
        <f t="shared" si="111"/>
        <v>0.5828347736173044</v>
      </c>
      <c r="Y291" s="1">
        <f t="shared" si="112"/>
        <v>141.01004288188818</v>
      </c>
    </row>
    <row r="292" spans="1:25" x14ac:dyDescent="0.2">
      <c r="A292">
        <v>283</v>
      </c>
      <c r="B292" s="1">
        <f t="shared" si="104"/>
        <v>81202649.593630701</v>
      </c>
      <c r="C292" s="1">
        <f t="shared" si="105"/>
        <v>81202649.593630701</v>
      </c>
      <c r="D292" s="5">
        <f t="shared" si="106"/>
        <v>234.66208853620941</v>
      </c>
      <c r="E292" s="1">
        <f t="shared" si="107"/>
        <v>164794409.26931033</v>
      </c>
      <c r="F292" s="1">
        <f t="shared" si="108"/>
        <v>14296804.287096538</v>
      </c>
      <c r="G292" s="5">
        <f t="shared" si="92"/>
        <v>150496960.50118971</v>
      </c>
      <c r="H292" s="5">
        <f t="shared" si="100"/>
        <v>0</v>
      </c>
      <c r="I292" s="5">
        <f t="shared" si="101"/>
        <v>0.49999927754281831</v>
      </c>
      <c r="J292" s="5">
        <f t="shared" si="102"/>
        <v>0.49999927754281831</v>
      </c>
      <c r="K292" s="20">
        <f t="shared" si="103"/>
        <v>1.4449143632869422E-6</v>
      </c>
      <c r="L292" s="20">
        <f t="shared" si="93"/>
        <v>76302656.673711076</v>
      </c>
      <c r="M292" s="20">
        <f t="shared" si="94"/>
        <v>76302656.673711076</v>
      </c>
      <c r="N292" s="20">
        <f t="shared" si="95"/>
        <v>220.50192777599739</v>
      </c>
      <c r="O292" s="5">
        <f t="shared" si="96"/>
        <v>12.855197807902938</v>
      </c>
      <c r="P292" s="5">
        <f t="shared" si="97"/>
        <v>12.855197807902938</v>
      </c>
      <c r="Q292" s="5">
        <f t="shared" si="98"/>
        <v>-12.855197807902938</v>
      </c>
      <c r="R292" s="5">
        <f t="shared" si="99"/>
        <v>-12.855197807902938</v>
      </c>
      <c r="S292" s="1">
        <f t="shared" si="109"/>
        <v>25.710395615805876</v>
      </c>
      <c r="T292">
        <f>IF(A292&lt;D$4,F$4,0)</f>
        <v>0</v>
      </c>
      <c r="U292" s="5">
        <f t="shared" si="110"/>
        <v>56.881339601326943</v>
      </c>
      <c r="V292" s="5">
        <f>L$6*SUM(U285:U291)</f>
        <v>64.44810241985536</v>
      </c>
      <c r="W292" s="1">
        <f>H$5+((H$6-H$5)*(LOG(V292+J$5)-LOG(J$5))/(LOG(J$6)-LOG(J$5)))</f>
        <v>4.1037799664639741E-3</v>
      </c>
      <c r="X292" s="1">
        <f t="shared" si="111"/>
        <v>0.51838490761845279</v>
      </c>
      <c r="Y292" s="1">
        <f t="shared" si="112"/>
        <v>125.80049959756607</v>
      </c>
    </row>
    <row r="293" spans="1:25" x14ac:dyDescent="0.2">
      <c r="A293">
        <v>284</v>
      </c>
      <c r="B293" s="1">
        <f t="shared" si="104"/>
        <v>81202636.738432899</v>
      </c>
      <c r="C293" s="1">
        <f t="shared" si="105"/>
        <v>81202636.738432899</v>
      </c>
      <c r="D293" s="5">
        <f t="shared" si="106"/>
        <v>209.60645580991223</v>
      </c>
      <c r="E293" s="1">
        <f t="shared" si="107"/>
        <v>164794466.15064994</v>
      </c>
      <c r="F293" s="1">
        <f t="shared" si="108"/>
        <v>14296804.805481445</v>
      </c>
      <c r="G293" s="5">
        <f t="shared" si="92"/>
        <v>150497086.3016893</v>
      </c>
      <c r="H293" s="5">
        <f t="shared" si="100"/>
        <v>0</v>
      </c>
      <c r="I293" s="5">
        <f t="shared" si="101"/>
        <v>0.49999935468171447</v>
      </c>
      <c r="J293" s="5">
        <f t="shared" si="102"/>
        <v>0.49999935468171447</v>
      </c>
      <c r="K293" s="20">
        <f t="shared" si="103"/>
        <v>1.290636571071768E-6</v>
      </c>
      <c r="L293" s="20">
        <f t="shared" si="93"/>
        <v>76302643.062552094</v>
      </c>
      <c r="M293" s="20">
        <f t="shared" si="94"/>
        <v>76302643.062552094</v>
      </c>
      <c r="N293" s="20">
        <f t="shared" si="95"/>
        <v>196.9582174134089</v>
      </c>
      <c r="O293" s="5">
        <f t="shared" si="96"/>
        <v>11.482604341023741</v>
      </c>
      <c r="P293" s="5">
        <f t="shared" si="97"/>
        <v>11.482604341023741</v>
      </c>
      <c r="Q293" s="5">
        <f t="shared" si="98"/>
        <v>-11.482604341023741</v>
      </c>
      <c r="R293" s="5">
        <f t="shared" si="99"/>
        <v>-11.482604341023741</v>
      </c>
      <c r="S293" s="1">
        <f t="shared" si="109"/>
        <v>22.965208682047482</v>
      </c>
      <c r="T293">
        <f>IF(A293&lt;D$4,F$4,0)</f>
        <v>0</v>
      </c>
      <c r="U293" s="5">
        <f t="shared" si="110"/>
        <v>50.766028342103013</v>
      </c>
      <c r="V293" s="5">
        <f>L$6*SUM(U286:U292)</f>
        <v>57.504347929469603</v>
      </c>
      <c r="W293" s="1">
        <f>H$5+((H$6-H$5)*(LOG(V293+J$5)-LOG(J$5))/(LOG(J$6)-LOG(J$5)))</f>
        <v>4.092630518315904E-3</v>
      </c>
      <c r="X293" s="1">
        <f t="shared" si="111"/>
        <v>0.46122408507894969</v>
      </c>
      <c r="Y293" s="1">
        <f t="shared" si="112"/>
        <v>112.23501932482969</v>
      </c>
    </row>
    <row r="294" spans="1:25" x14ac:dyDescent="0.2">
      <c r="A294">
        <v>285</v>
      </c>
      <c r="B294" s="1">
        <f t="shared" si="104"/>
        <v>81202625.255828559</v>
      </c>
      <c r="C294" s="1">
        <f t="shared" si="105"/>
        <v>81202625.255828559</v>
      </c>
      <c r="D294" s="5">
        <f t="shared" si="106"/>
        <v>187.25977711829199</v>
      </c>
      <c r="E294" s="1">
        <f t="shared" si="107"/>
        <v>164794516.91667828</v>
      </c>
      <c r="F294" s="1">
        <f t="shared" si="108"/>
        <v>14296805.26670553</v>
      </c>
      <c r="G294" s="5">
        <f t="shared" ref="G294:G357" si="113">G293+Y293-Y204*L$5</f>
        <v>150497198.53670862</v>
      </c>
      <c r="H294" s="5">
        <f t="shared" si="100"/>
        <v>0</v>
      </c>
      <c r="I294" s="5">
        <f t="shared" si="101"/>
        <v>0.49999942348058141</v>
      </c>
      <c r="J294" s="5">
        <f t="shared" si="102"/>
        <v>0.49999942348058141</v>
      </c>
      <c r="K294" s="20">
        <f t="shared" si="103"/>
        <v>1.1530388371714325E-6</v>
      </c>
      <c r="L294" s="20">
        <f t="shared" ref="L294:L357" si="114">B294-F$6*I294*(F$5-H294)</f>
        <v>76302630.905718863</v>
      </c>
      <c r="M294" s="20">
        <f t="shared" ref="M294:M357" si="115">C294-F$6*J294*(F$5-H294)</f>
        <v>76302630.905718863</v>
      </c>
      <c r="N294" s="20">
        <f t="shared" ref="N294:N357" si="116">D294-(F$6*K294*(F$5-H294))+((1-F$6)*H294)</f>
        <v>175.95999651401195</v>
      </c>
      <c r="O294" s="5">
        <f t="shared" ref="O294:O357" si="117">P$5*L294*N294</f>
        <v>10.258412796592475</v>
      </c>
      <c r="P294" s="5">
        <f t="shared" ref="P294:P357" si="118">P$6*M294*N294</f>
        <v>10.258412796592475</v>
      </c>
      <c r="Q294" s="5">
        <f t="shared" ref="Q294:Q357" si="119">-O294-T294*I294+0.5*Y204*L$5</f>
        <v>-10.258412796592475</v>
      </c>
      <c r="R294" s="5">
        <f t="shared" ref="R294:R357" si="120">-P294-T294*J294+0.5*Y204*L$5</f>
        <v>-10.258412796592475</v>
      </c>
      <c r="S294" s="1">
        <f t="shared" si="109"/>
        <v>20.516825593184951</v>
      </c>
      <c r="T294">
        <f>IF(A294&lt;D$4,F$4,0)</f>
        <v>0</v>
      </c>
      <c r="U294" s="5">
        <f t="shared" si="110"/>
        <v>45.311887373667744</v>
      </c>
      <c r="V294" s="5">
        <f>L$6*SUM(U287:U293)</f>
        <v>51.311326422689049</v>
      </c>
      <c r="W294" s="1">
        <f>H$5+((H$6-H$5)*(LOG(V294+J$5)-LOG(J$5))/(LOG(J$6)-LOG(J$5)))</f>
        <v>4.0826800109651029E-3</v>
      </c>
      <c r="X294" s="1">
        <f t="shared" si="111"/>
        <v>0.4104988700270803</v>
      </c>
      <c r="Y294" s="1">
        <f t="shared" si="112"/>
        <v>100.13592380443636</v>
      </c>
    </row>
    <row r="295" spans="1:25" x14ac:dyDescent="0.2">
      <c r="A295">
        <v>286</v>
      </c>
      <c r="B295" s="1">
        <f t="shared" si="104"/>
        <v>81202614.997415766</v>
      </c>
      <c r="C295" s="1">
        <f t="shared" si="105"/>
        <v>81202614.997415766</v>
      </c>
      <c r="D295" s="5">
        <f t="shared" si="106"/>
        <v>167.32916913737307</v>
      </c>
      <c r="E295" s="1">
        <f t="shared" si="107"/>
        <v>164794562.22856566</v>
      </c>
      <c r="F295" s="1">
        <f t="shared" si="108"/>
        <v>14296805.6772044</v>
      </c>
      <c r="G295" s="5">
        <f t="shared" si="113"/>
        <v>150497298.67263243</v>
      </c>
      <c r="H295" s="5">
        <f t="shared" ref="H295:H358" si="121">SUM(T288:T294)</f>
        <v>0</v>
      </c>
      <c r="I295" s="5">
        <f t="shared" ref="I295:I358" si="122">B295/(B295+C295+D295)</f>
        <v>0.49999948484110784</v>
      </c>
      <c r="J295" s="5">
        <f t="shared" ref="J295:J358" si="123">C295/(B295+C295+D295)</f>
        <v>0.49999948484110784</v>
      </c>
      <c r="K295" s="20">
        <f t="shared" ref="K295:K358" si="124">D295/(B295+C295+D295)</f>
        <v>1.0303177843501681E-6</v>
      </c>
      <c r="L295" s="20">
        <f t="shared" si="114"/>
        <v>76302620.045972914</v>
      </c>
      <c r="M295" s="20">
        <f t="shared" si="115"/>
        <v>76302620.045972914</v>
      </c>
      <c r="N295" s="20">
        <f t="shared" si="116"/>
        <v>157.23205485074143</v>
      </c>
      <c r="O295" s="5">
        <f t="shared" si="117"/>
        <v>9.1665783468243411</v>
      </c>
      <c r="P295" s="5">
        <f t="shared" si="118"/>
        <v>9.1665783468243411</v>
      </c>
      <c r="Q295" s="5">
        <f t="shared" si="119"/>
        <v>-9.1665783468243411</v>
      </c>
      <c r="R295" s="5">
        <f t="shared" si="120"/>
        <v>-9.1665783468243411</v>
      </c>
      <c r="S295" s="1">
        <f t="shared" si="109"/>
        <v>18.333156693648682</v>
      </c>
      <c r="T295">
        <f>IF(A295&lt;D$4,F$4,0)</f>
        <v>0</v>
      </c>
      <c r="U295" s="5">
        <f t="shared" si="110"/>
        <v>40.447433574103883</v>
      </c>
      <c r="V295" s="5">
        <f>L$6*SUM(U288:U294)</f>
        <v>45.787872892609478</v>
      </c>
      <c r="W295" s="1">
        <f>H$5+((H$6-H$5)*(LOG(V295+J$5)-LOG(J$5))/(LOG(J$6)-LOG(J$5)))</f>
        <v>4.0738001440807567E-3</v>
      </c>
      <c r="X295" s="1">
        <f t="shared" si="111"/>
        <v>0.36546138959376456</v>
      </c>
      <c r="Y295" s="1">
        <f t="shared" si="112"/>
        <v>89.344729750926717</v>
      </c>
    </row>
    <row r="296" spans="1:25" x14ac:dyDescent="0.2">
      <c r="A296">
        <v>287</v>
      </c>
      <c r="B296" s="1">
        <f t="shared" si="104"/>
        <v>81202605.830837414</v>
      </c>
      <c r="C296" s="1">
        <f t="shared" si="105"/>
        <v>81202605.830837414</v>
      </c>
      <c r="D296" s="5">
        <f t="shared" si="106"/>
        <v>149.55341369059454</v>
      </c>
      <c r="E296" s="1">
        <f t="shared" si="107"/>
        <v>164794602.67599922</v>
      </c>
      <c r="F296" s="1">
        <f t="shared" si="108"/>
        <v>14296806.042665791</v>
      </c>
      <c r="G296" s="5">
        <f t="shared" si="113"/>
        <v>150497388.01736218</v>
      </c>
      <c r="H296" s="5">
        <f t="shared" si="121"/>
        <v>0</v>
      </c>
      <c r="I296" s="5">
        <f t="shared" si="122"/>
        <v>0.49999953956749776</v>
      </c>
      <c r="J296" s="5">
        <f t="shared" si="123"/>
        <v>0.49999953956749776</v>
      </c>
      <c r="K296" s="20">
        <f t="shared" si="124"/>
        <v>9.2086500452732623E-7</v>
      </c>
      <c r="L296" s="20">
        <f t="shared" si="114"/>
        <v>76302610.343075931</v>
      </c>
      <c r="M296" s="20">
        <f t="shared" si="115"/>
        <v>76302610.343075931</v>
      </c>
      <c r="N296" s="20">
        <f t="shared" si="116"/>
        <v>140.52893664622675</v>
      </c>
      <c r="O296" s="5">
        <f t="shared" si="117"/>
        <v>8.1927908731997583</v>
      </c>
      <c r="P296" s="5">
        <f t="shared" si="118"/>
        <v>8.1927908731997583</v>
      </c>
      <c r="Q296" s="5">
        <f t="shared" si="119"/>
        <v>-8.1927908731997583</v>
      </c>
      <c r="R296" s="5">
        <f t="shared" si="120"/>
        <v>-8.1927908731997583</v>
      </c>
      <c r="S296" s="1">
        <f t="shared" si="109"/>
        <v>16.385581746399517</v>
      </c>
      <c r="T296">
        <f>IF(A296&lt;D$4,F$4,0)</f>
        <v>0</v>
      </c>
      <c r="U296" s="5">
        <f t="shared" si="110"/>
        <v>36.108912140427222</v>
      </c>
      <c r="V296" s="5">
        <f>L$6*SUM(U289:U295)</f>
        <v>40.86159713596782</v>
      </c>
      <c r="W296" s="1">
        <f>H$5+((H$6-H$5)*(LOG(V296+J$5)-LOG(J$5))/(LOG(J$6)-LOG(J$5)))</f>
        <v>4.0658762193305394E-3</v>
      </c>
      <c r="X296" s="1">
        <f t="shared" si="111"/>
        <v>0.32545522444741265</v>
      </c>
      <c r="Y296" s="1">
        <f t="shared" si="112"/>
        <v>79.720076634119593</v>
      </c>
    </row>
    <row r="297" spans="1:25" x14ac:dyDescent="0.2">
      <c r="A297">
        <v>288</v>
      </c>
      <c r="B297" s="1">
        <f t="shared" si="104"/>
        <v>81202597.638046548</v>
      </c>
      <c r="C297" s="1">
        <f t="shared" si="105"/>
        <v>81202597.638046548</v>
      </c>
      <c r="D297" s="5">
        <f t="shared" si="106"/>
        <v>133.69953435561231</v>
      </c>
      <c r="E297" s="1">
        <f t="shared" si="107"/>
        <v>164794638.78491136</v>
      </c>
      <c r="F297" s="1">
        <f t="shared" si="108"/>
        <v>14296806.368121015</v>
      </c>
      <c r="G297" s="5">
        <f t="shared" si="113"/>
        <v>150497467.7374388</v>
      </c>
      <c r="H297" s="5">
        <f t="shared" si="121"/>
        <v>0</v>
      </c>
      <c r="I297" s="5">
        <f t="shared" si="122"/>
        <v>0.49999958837700953</v>
      </c>
      <c r="J297" s="5">
        <f t="shared" si="123"/>
        <v>0.49999958837700953</v>
      </c>
      <c r="K297" s="20">
        <f t="shared" si="124"/>
        <v>8.2324598089805857E-7</v>
      </c>
      <c r="L297" s="20">
        <f t="shared" si="114"/>
        <v>76302601.67195186</v>
      </c>
      <c r="M297" s="20">
        <f t="shared" si="115"/>
        <v>76302601.67195186</v>
      </c>
      <c r="N297" s="20">
        <f t="shared" si="116"/>
        <v>125.63172374281135</v>
      </c>
      <c r="O297" s="5">
        <f t="shared" si="117"/>
        <v>7.3242874190926273</v>
      </c>
      <c r="P297" s="5">
        <f t="shared" si="118"/>
        <v>7.3242874190926273</v>
      </c>
      <c r="Q297" s="5">
        <f t="shared" si="119"/>
        <v>-7.3242874190926273</v>
      </c>
      <c r="R297" s="5">
        <f t="shared" si="120"/>
        <v>-7.3242874190926273</v>
      </c>
      <c r="S297" s="1">
        <f t="shared" si="109"/>
        <v>14.648574838185255</v>
      </c>
      <c r="T297">
        <f>IF(A297&lt;D$4,F$4,0)</f>
        <v>0</v>
      </c>
      <c r="U297" s="5">
        <f t="shared" si="110"/>
        <v>32.239461081381741</v>
      </c>
      <c r="V297" s="5">
        <f>L$6*SUM(U290:U296)</f>
        <v>36.467935164153843</v>
      </c>
      <c r="W297" s="1">
        <f>H$5+((H$6-H$5)*(LOG(V297+J$5)-LOG(J$5))/(LOG(J$6)-LOG(J$5)))</f>
        <v>4.0588057243689576E-3</v>
      </c>
      <c r="X297" s="1">
        <f t="shared" si="111"/>
        <v>0.28990336978587433</v>
      </c>
      <c r="Y297" s="1">
        <f t="shared" si="112"/>
        <v>71.135877875495837</v>
      </c>
    </row>
    <row r="298" spans="1:25" x14ac:dyDescent="0.2">
      <c r="A298">
        <v>289</v>
      </c>
      <c r="B298" s="1">
        <f t="shared" si="104"/>
        <v>81202590.313759133</v>
      </c>
      <c r="C298" s="1">
        <f t="shared" si="105"/>
        <v>81202590.313759133</v>
      </c>
      <c r="D298" s="5">
        <f t="shared" si="106"/>
        <v>119.55974316346106</v>
      </c>
      <c r="E298" s="1">
        <f t="shared" si="107"/>
        <v>164794671.02437246</v>
      </c>
      <c r="F298" s="1">
        <f t="shared" si="108"/>
        <v>14296806.658024386</v>
      </c>
      <c r="G298" s="5">
        <f t="shared" si="113"/>
        <v>150497538.87331668</v>
      </c>
      <c r="H298" s="5">
        <f t="shared" si="121"/>
        <v>0</v>
      </c>
      <c r="I298" s="5">
        <f t="shared" si="122"/>
        <v>0.4999996319093557</v>
      </c>
      <c r="J298" s="5">
        <f t="shared" si="123"/>
        <v>0.4999996319093557</v>
      </c>
      <c r="K298" s="20">
        <f t="shared" si="124"/>
        <v>7.3618128857618996E-7</v>
      </c>
      <c r="L298" s="20">
        <f t="shared" si="114"/>
        <v>76302593.921047449</v>
      </c>
      <c r="M298" s="20">
        <f t="shared" si="115"/>
        <v>76302593.921047449</v>
      </c>
      <c r="N298" s="20">
        <f t="shared" si="116"/>
        <v>112.34516653541441</v>
      </c>
      <c r="O298" s="5">
        <f t="shared" si="117"/>
        <v>6.5496849183558794</v>
      </c>
      <c r="P298" s="5">
        <f t="shared" si="118"/>
        <v>6.5496849183558794</v>
      </c>
      <c r="Q298" s="5">
        <f t="shared" si="119"/>
        <v>-6.5496849183558794</v>
      </c>
      <c r="R298" s="5">
        <f t="shared" si="120"/>
        <v>-6.5496849183558794</v>
      </c>
      <c r="S298" s="1">
        <f t="shared" si="109"/>
        <v>13.099369836711759</v>
      </c>
      <c r="T298">
        <f>IF(A298&lt;D$4,F$4,0)</f>
        <v>0</v>
      </c>
      <c r="U298" s="5">
        <f t="shared" si="110"/>
        <v>28.788366030336501</v>
      </c>
      <c r="V298" s="5">
        <f>L$6*SUM(U291:U297)</f>
        <v>32.549303147763844</v>
      </c>
      <c r="W298" s="1">
        <f>H$5+((H$6-H$5)*(LOG(V298+J$5)-LOG(J$5))/(LOG(J$6)-LOG(J$5)))</f>
        <v>4.0524970589064617E-3</v>
      </c>
      <c r="X298" s="1">
        <f t="shared" si="111"/>
        <v>0.25829793339082457</v>
      </c>
      <c r="Y298" s="1">
        <f t="shared" si="112"/>
        <v>63.479671431237037</v>
      </c>
    </row>
    <row r="299" spans="1:25" x14ac:dyDescent="0.2">
      <c r="A299">
        <v>290</v>
      </c>
      <c r="B299" s="1">
        <f t="shared" si="104"/>
        <v>81202583.764074221</v>
      </c>
      <c r="C299" s="1">
        <f t="shared" si="105"/>
        <v>81202583.764074221</v>
      </c>
      <c r="D299" s="5">
        <f t="shared" si="106"/>
        <v>106.94871738436694</v>
      </c>
      <c r="E299" s="1">
        <f t="shared" si="107"/>
        <v>164794699.81273848</v>
      </c>
      <c r="F299" s="1">
        <f t="shared" si="108"/>
        <v>14296806.916322319</v>
      </c>
      <c r="G299" s="5">
        <f t="shared" si="113"/>
        <v>150497602.35298809</v>
      </c>
      <c r="H299" s="5">
        <f t="shared" si="121"/>
        <v>0</v>
      </c>
      <c r="I299" s="5">
        <f t="shared" si="122"/>
        <v>0.49999967073508628</v>
      </c>
      <c r="J299" s="5">
        <f t="shared" si="123"/>
        <v>0.49999967073508628</v>
      </c>
      <c r="K299" s="20">
        <f t="shared" si="124"/>
        <v>6.5852982748784727E-7</v>
      </c>
      <c r="L299" s="20">
        <f t="shared" si="114"/>
        <v>76302586.990870371</v>
      </c>
      <c r="M299" s="20">
        <f t="shared" si="115"/>
        <v>76302586.990870371</v>
      </c>
      <c r="N299" s="20">
        <f t="shared" si="116"/>
        <v>100.49512507498603</v>
      </c>
      <c r="O299" s="5">
        <f t="shared" si="117"/>
        <v>5.8588310079404948</v>
      </c>
      <c r="P299" s="5">
        <f t="shared" si="118"/>
        <v>5.8588310079404948</v>
      </c>
      <c r="Q299" s="5">
        <f t="shared" si="119"/>
        <v>-5.8588310079404948</v>
      </c>
      <c r="R299" s="5">
        <f t="shared" si="120"/>
        <v>-5.8588310079404948</v>
      </c>
      <c r="S299" s="1">
        <f t="shared" si="109"/>
        <v>11.71766201588099</v>
      </c>
      <c r="T299">
        <f>IF(A299&lt;D$4,F$4,0)</f>
        <v>0</v>
      </c>
      <c r="U299" s="5">
        <f t="shared" si="110"/>
        <v>25.710395615805876</v>
      </c>
      <c r="V299" s="5">
        <f>L$6*SUM(U292:U298)</f>
        <v>29.054342814334706</v>
      </c>
      <c r="W299" s="1">
        <f>H$5+((H$6-H$5)*(LOG(V299+J$5)-LOG(J$5))/(LOG(J$6)-LOG(J$5)))</f>
        <v>4.0468683897064289E-3</v>
      </c>
      <c r="X299" s="1">
        <f t="shared" si="111"/>
        <v>0.23019129519676648</v>
      </c>
      <c r="Y299" s="1">
        <f t="shared" si="112"/>
        <v>56.651148306130175</v>
      </c>
    </row>
    <row r="300" spans="1:25" x14ac:dyDescent="0.2">
      <c r="A300">
        <v>291</v>
      </c>
      <c r="B300" s="1">
        <f t="shared" si="104"/>
        <v>81202577.905243218</v>
      </c>
      <c r="C300" s="1">
        <f t="shared" si="105"/>
        <v>81202577.905243218</v>
      </c>
      <c r="D300" s="5">
        <f t="shared" si="106"/>
        <v>95.701170718200444</v>
      </c>
      <c r="E300" s="1">
        <f t="shared" si="107"/>
        <v>164794725.52313408</v>
      </c>
      <c r="F300" s="1">
        <f t="shared" si="108"/>
        <v>14296807.146513615</v>
      </c>
      <c r="G300" s="5">
        <f t="shared" si="113"/>
        <v>150497659.00413641</v>
      </c>
      <c r="H300" s="5">
        <f t="shared" si="121"/>
        <v>0</v>
      </c>
      <c r="I300" s="5">
        <f t="shared" si="122"/>
        <v>0.49999970536306609</v>
      </c>
      <c r="J300" s="5">
        <f t="shared" si="123"/>
        <v>0.49999970536306609</v>
      </c>
      <c r="K300" s="20">
        <f t="shared" si="124"/>
        <v>5.8927386785476697E-7</v>
      </c>
      <c r="L300" s="20">
        <f t="shared" si="114"/>
        <v>76302580.792685166</v>
      </c>
      <c r="M300" s="20">
        <f t="shared" si="115"/>
        <v>76302580.792685166</v>
      </c>
      <c r="N300" s="20">
        <f t="shared" si="116"/>
        <v>89.926286813223726</v>
      </c>
      <c r="O300" s="5">
        <f t="shared" si="117"/>
        <v>5.2426709695539291</v>
      </c>
      <c r="P300" s="5">
        <f t="shared" si="118"/>
        <v>5.2426709695539291</v>
      </c>
      <c r="Q300" s="5">
        <f t="shared" si="119"/>
        <v>-5.2426709695539291</v>
      </c>
      <c r="R300" s="5">
        <f t="shared" si="120"/>
        <v>-5.2426709695539291</v>
      </c>
      <c r="S300" s="1">
        <f t="shared" si="109"/>
        <v>10.485341939107858</v>
      </c>
      <c r="T300">
        <f>IF(A300&lt;D$4,F$4,0)</f>
        <v>0</v>
      </c>
      <c r="U300" s="5">
        <f t="shared" si="110"/>
        <v>22.965208682047482</v>
      </c>
      <c r="V300" s="5">
        <f>L$6*SUM(U293:U299)</f>
        <v>25.937248415782598</v>
      </c>
      <c r="W300" s="1">
        <f>H$5+((H$6-H$5)*(LOG(V300+J$5)-LOG(J$5))/(LOG(J$6)-LOG(J$5)))</f>
        <v>4.0418466223400042E-3</v>
      </c>
      <c r="X300" s="1">
        <f t="shared" si="111"/>
        <v>0.20518850018414597</v>
      </c>
      <c r="Y300" s="1">
        <f t="shared" si="112"/>
        <v>50.56083984191887</v>
      </c>
    </row>
    <row r="301" spans="1:25" x14ac:dyDescent="0.2">
      <c r="A301">
        <v>292</v>
      </c>
      <c r="B301" s="1">
        <f t="shared" si="104"/>
        <v>81202572.66257225</v>
      </c>
      <c r="C301" s="1">
        <f t="shared" si="105"/>
        <v>81202572.66257225</v>
      </c>
      <c r="D301" s="5">
        <f t="shared" si="106"/>
        <v>85.669687064123352</v>
      </c>
      <c r="E301" s="1">
        <f t="shared" si="107"/>
        <v>164794748.48834276</v>
      </c>
      <c r="F301" s="1">
        <f t="shared" si="108"/>
        <v>14296807.351702115</v>
      </c>
      <c r="G301" s="5">
        <f t="shared" si="113"/>
        <v>150497709.56497625</v>
      </c>
      <c r="H301" s="5">
        <f t="shared" si="121"/>
        <v>0</v>
      </c>
      <c r="I301" s="5">
        <f t="shared" si="122"/>
        <v>0.49999973624714383</v>
      </c>
      <c r="J301" s="5">
        <f t="shared" si="123"/>
        <v>0.49999973624714383</v>
      </c>
      <c r="K301" s="20">
        <f t="shared" si="124"/>
        <v>5.2750571234278608E-7</v>
      </c>
      <c r="L301" s="20">
        <f t="shared" si="114"/>
        <v>76302575.247350246</v>
      </c>
      <c r="M301" s="20">
        <f t="shared" si="115"/>
        <v>76302575.247350246</v>
      </c>
      <c r="N301" s="20">
        <f t="shared" si="116"/>
        <v>80.50013108316405</v>
      </c>
      <c r="O301" s="5">
        <f t="shared" si="117"/>
        <v>4.6931290566890924</v>
      </c>
      <c r="P301" s="5">
        <f t="shared" si="118"/>
        <v>4.6931290566890924</v>
      </c>
      <c r="Q301" s="5">
        <f t="shared" si="119"/>
        <v>-4.6931290566890924</v>
      </c>
      <c r="R301" s="5">
        <f t="shared" si="120"/>
        <v>-4.6931290566890924</v>
      </c>
      <c r="S301" s="1">
        <f t="shared" si="109"/>
        <v>9.3862581133781848</v>
      </c>
      <c r="T301">
        <f>IF(A301&lt;D$4,F$4,0)</f>
        <v>0</v>
      </c>
      <c r="U301" s="5">
        <f t="shared" si="110"/>
        <v>20.516825593184951</v>
      </c>
      <c r="V301" s="5">
        <f>L$6*SUM(U294:U300)</f>
        <v>23.157166449777048</v>
      </c>
      <c r="W301" s="1">
        <f>H$5+((H$6-H$5)*(LOG(V301+J$5)-LOG(J$5))/(LOG(J$6)-LOG(J$5)))</f>
        <v>4.0373664784925673E-3</v>
      </c>
      <c r="X301" s="1">
        <f t="shared" si="111"/>
        <v>0.18294069515967676</v>
      </c>
      <c r="Y301" s="1">
        <f t="shared" si="112"/>
        <v>45.128946678508065</v>
      </c>
    </row>
    <row r="302" spans="1:25" x14ac:dyDescent="0.2">
      <c r="A302">
        <v>293</v>
      </c>
      <c r="B302" s="1">
        <f t="shared" si="104"/>
        <v>81202567.969443187</v>
      </c>
      <c r="C302" s="1">
        <f t="shared" si="105"/>
        <v>81202567.969443187</v>
      </c>
      <c r="D302" s="5">
        <f t="shared" si="106"/>
        <v>76.722788483852867</v>
      </c>
      <c r="E302" s="1">
        <f t="shared" si="107"/>
        <v>164794769.00516835</v>
      </c>
      <c r="F302" s="1">
        <f t="shared" si="108"/>
        <v>14296807.53464281</v>
      </c>
      <c r="G302" s="5">
        <f t="shared" si="113"/>
        <v>150497754.69392294</v>
      </c>
      <c r="H302" s="5">
        <f t="shared" si="121"/>
        <v>0</v>
      </c>
      <c r="I302" s="5">
        <f t="shared" si="122"/>
        <v>0.49999976379209993</v>
      </c>
      <c r="J302" s="5">
        <f t="shared" si="123"/>
        <v>0.49999976379209993</v>
      </c>
      <c r="K302" s="20">
        <f t="shared" si="124"/>
        <v>4.7241580012387291E-7</v>
      </c>
      <c r="L302" s="20">
        <f t="shared" si="114"/>
        <v>76302570.284280613</v>
      </c>
      <c r="M302" s="20">
        <f t="shared" si="115"/>
        <v>76302570.284280613</v>
      </c>
      <c r="N302" s="20">
        <f t="shared" si="116"/>
        <v>72.093113642638912</v>
      </c>
      <c r="O302" s="5">
        <f t="shared" si="117"/>
        <v>4.2030026518414463</v>
      </c>
      <c r="P302" s="5">
        <f t="shared" si="118"/>
        <v>4.2030026518414463</v>
      </c>
      <c r="Q302" s="5">
        <f t="shared" si="119"/>
        <v>-4.2030026518414463</v>
      </c>
      <c r="R302" s="5">
        <f t="shared" si="120"/>
        <v>-4.2030026518414463</v>
      </c>
      <c r="S302" s="1">
        <f t="shared" si="109"/>
        <v>8.4060053036828926</v>
      </c>
      <c r="T302">
        <f>IF(A302&lt;D$4,F$4,0)</f>
        <v>0</v>
      </c>
      <c r="U302" s="5">
        <f t="shared" si="110"/>
        <v>18.333156693648682</v>
      </c>
      <c r="V302" s="5">
        <f>L$6*SUM(U295:U301)</f>
        <v>20.677660271728769</v>
      </c>
      <c r="W302" s="1">
        <f>H$5+((H$6-H$5)*(LOG(V302+J$5)-LOG(J$5))/(LOG(J$6)-LOG(J$5)))</f>
        <v>4.0333696685426364E-3</v>
      </c>
      <c r="X302" s="1">
        <f t="shared" si="111"/>
        <v>0.16313945174818367</v>
      </c>
      <c r="Y302" s="1">
        <f t="shared" si="112"/>
        <v>40.284294122355703</v>
      </c>
    </row>
    <row r="303" spans="1:25" x14ac:dyDescent="0.2">
      <c r="A303">
        <v>294</v>
      </c>
      <c r="B303" s="1">
        <f t="shared" si="104"/>
        <v>81202563.766440541</v>
      </c>
      <c r="C303" s="1">
        <f t="shared" si="105"/>
        <v>81202563.766440541</v>
      </c>
      <c r="D303" s="5">
        <f t="shared" si="106"/>
        <v>68.743212041136246</v>
      </c>
      <c r="E303" s="1">
        <f t="shared" si="107"/>
        <v>164794787.33832505</v>
      </c>
      <c r="F303" s="1">
        <f t="shared" si="108"/>
        <v>14296807.697782261</v>
      </c>
      <c r="G303" s="5">
        <f t="shared" si="113"/>
        <v>150497794.97821707</v>
      </c>
      <c r="H303" s="5">
        <f t="shared" si="121"/>
        <v>0</v>
      </c>
      <c r="I303" s="5">
        <f t="shared" si="122"/>
        <v>0.49999978835895148</v>
      </c>
      <c r="J303" s="5">
        <f t="shared" si="123"/>
        <v>0.49999978835895148</v>
      </c>
      <c r="K303" s="20">
        <f t="shared" si="124"/>
        <v>4.2328209698580685E-7</v>
      </c>
      <c r="L303" s="20">
        <f t="shared" si="114"/>
        <v>76302565.840522811</v>
      </c>
      <c r="M303" s="20">
        <f t="shared" si="115"/>
        <v>76302565.840522811</v>
      </c>
      <c r="N303" s="20">
        <f t="shared" si="116"/>
        <v>64.595047490675341</v>
      </c>
      <c r="O303" s="5">
        <f t="shared" si="117"/>
        <v>3.7658678668466941</v>
      </c>
      <c r="P303" s="5">
        <f t="shared" si="118"/>
        <v>3.7658678668466941</v>
      </c>
      <c r="Q303" s="5">
        <f t="shared" si="119"/>
        <v>-3.7658678668466941</v>
      </c>
      <c r="R303" s="5">
        <f t="shared" si="120"/>
        <v>-3.7658678668466941</v>
      </c>
      <c r="S303" s="1">
        <f t="shared" si="109"/>
        <v>7.5317357336933881</v>
      </c>
      <c r="T303">
        <f>IF(A303&lt;D$4,F$4,0)</f>
        <v>0</v>
      </c>
      <c r="U303" s="5">
        <f t="shared" si="110"/>
        <v>16.385581746399517</v>
      </c>
      <c r="V303" s="5">
        <f>L$6*SUM(U296:U302)</f>
        <v>18.466232583683247</v>
      </c>
      <c r="W303" s="1">
        <f>H$5+((H$6-H$5)*(LOG(V303+J$5)-LOG(J$5))/(LOG(J$6)-LOG(J$5)))</f>
        <v>4.0298041500195225E-3</v>
      </c>
      <c r="X303" s="1">
        <f t="shared" si="111"/>
        <v>0.14551184399618394</v>
      </c>
      <c r="Y303" s="1">
        <f t="shared" si="112"/>
        <v>35.96340029643104</v>
      </c>
    </row>
    <row r="304" spans="1:25" x14ac:dyDescent="0.2">
      <c r="A304">
        <v>295</v>
      </c>
      <c r="B304" s="1">
        <f t="shared" si="104"/>
        <v>81202560.000572667</v>
      </c>
      <c r="C304" s="1">
        <f t="shared" si="105"/>
        <v>81202560.000572667</v>
      </c>
      <c r="D304" s="5">
        <f t="shared" si="106"/>
        <v>61.626372936644373</v>
      </c>
      <c r="E304" s="1">
        <f t="shared" si="107"/>
        <v>164794803.72390679</v>
      </c>
      <c r="F304" s="1">
        <f t="shared" si="108"/>
        <v>14296807.843294105</v>
      </c>
      <c r="G304" s="5">
        <f t="shared" si="113"/>
        <v>150497830.94161737</v>
      </c>
      <c r="H304" s="5">
        <f t="shared" si="121"/>
        <v>0</v>
      </c>
      <c r="I304" s="5">
        <f t="shared" si="122"/>
        <v>0.49999981026968376</v>
      </c>
      <c r="J304" s="5">
        <f t="shared" si="123"/>
        <v>0.49999981026968376</v>
      </c>
      <c r="K304" s="20">
        <f t="shared" si="124"/>
        <v>3.7946063246914455E-7</v>
      </c>
      <c r="L304" s="20">
        <f t="shared" si="114"/>
        <v>76302561.85992977</v>
      </c>
      <c r="M304" s="20">
        <f t="shared" si="115"/>
        <v>76302561.85992977</v>
      </c>
      <c r="N304" s="20">
        <f t="shared" si="116"/>
        <v>57.907658738446756</v>
      </c>
      <c r="O304" s="5">
        <f t="shared" si="117"/>
        <v>3.3759953492161037</v>
      </c>
      <c r="P304" s="5">
        <f t="shared" si="118"/>
        <v>3.3759953492161037</v>
      </c>
      <c r="Q304" s="5">
        <f t="shared" si="119"/>
        <v>-3.3759953492161037</v>
      </c>
      <c r="R304" s="5">
        <f t="shared" si="120"/>
        <v>-3.3759953492161037</v>
      </c>
      <c r="S304" s="1">
        <f t="shared" si="109"/>
        <v>6.7519906984322073</v>
      </c>
      <c r="T304">
        <f>IF(A304&lt;D$4,F$4,0)</f>
        <v>0</v>
      </c>
      <c r="U304" s="5">
        <f t="shared" si="110"/>
        <v>14.648574838185255</v>
      </c>
      <c r="V304" s="5">
        <f>L$6*SUM(U297:U303)</f>
        <v>16.493899544280477</v>
      </c>
      <c r="W304" s="1">
        <f>H$5+((H$6-H$5)*(LOG(V304+J$5)-LOG(J$5))/(LOG(J$6)-LOG(J$5)))</f>
        <v>4.0266234633785708E-3</v>
      </c>
      <c r="X304" s="1">
        <f t="shared" si="111"/>
        <v>0.12981617043697199</v>
      </c>
      <c r="Y304" s="1">
        <f t="shared" si="112"/>
        <v>32.109644910944766</v>
      </c>
    </row>
    <row r="305" spans="1:25" x14ac:dyDescent="0.2">
      <c r="A305">
        <v>296</v>
      </c>
      <c r="B305" s="1">
        <f t="shared" si="104"/>
        <v>81202556.624577314</v>
      </c>
      <c r="C305" s="1">
        <f t="shared" si="105"/>
        <v>81202556.624577314</v>
      </c>
      <c r="D305" s="5">
        <f t="shared" si="106"/>
        <v>55.278993798364823</v>
      </c>
      <c r="E305" s="1">
        <f t="shared" si="107"/>
        <v>164794818.37248161</v>
      </c>
      <c r="F305" s="1">
        <f t="shared" si="108"/>
        <v>14296807.973110275</v>
      </c>
      <c r="G305" s="5">
        <f t="shared" si="113"/>
        <v>150497863.05126229</v>
      </c>
      <c r="H305" s="5">
        <f t="shared" si="121"/>
        <v>0</v>
      </c>
      <c r="I305" s="5">
        <f t="shared" si="122"/>
        <v>0.49999982981147001</v>
      </c>
      <c r="J305" s="5">
        <f t="shared" si="123"/>
        <v>0.49999982981147001</v>
      </c>
      <c r="K305" s="20">
        <f t="shared" si="124"/>
        <v>3.4037706003663149E-7</v>
      </c>
      <c r="L305" s="20">
        <f t="shared" si="114"/>
        <v>76302558.292424902</v>
      </c>
      <c r="M305" s="20">
        <f t="shared" si="115"/>
        <v>76302558.292424902</v>
      </c>
      <c r="N305" s="20">
        <f t="shared" si="116"/>
        <v>51.943298610005833</v>
      </c>
      <c r="O305" s="5">
        <f t="shared" si="117"/>
        <v>3.0282751910840489</v>
      </c>
      <c r="P305" s="5">
        <f t="shared" si="118"/>
        <v>3.0282751910840489</v>
      </c>
      <c r="Q305" s="5">
        <f t="shared" si="119"/>
        <v>-3.0282751910840489</v>
      </c>
      <c r="R305" s="5">
        <f t="shared" si="120"/>
        <v>-3.0282751910840489</v>
      </c>
      <c r="S305" s="1">
        <f t="shared" si="109"/>
        <v>6.0565503821680977</v>
      </c>
      <c r="T305">
        <f>IF(A305&lt;D$4,F$4,0)</f>
        <v>0</v>
      </c>
      <c r="U305" s="5">
        <f t="shared" si="110"/>
        <v>13.099369836711759</v>
      </c>
      <c r="V305" s="5">
        <f>L$6*SUM(U298:U304)</f>
        <v>14.734810919960825</v>
      </c>
      <c r="W305" s="1">
        <f>H$5+((H$6-H$5)*(LOG(V305+J$5)-LOG(J$5))/(LOG(J$6)-LOG(J$5)))</f>
        <v>4.0237861373132585E-3</v>
      </c>
      <c r="X305" s="1">
        <f t="shared" si="111"/>
        <v>0.11583822814876793</v>
      </c>
      <c r="Y305" s="1">
        <f t="shared" si="112"/>
        <v>28.672527802187734</v>
      </c>
    </row>
    <row r="306" spans="1:25" x14ac:dyDescent="0.2">
      <c r="A306">
        <v>297</v>
      </c>
      <c r="B306" s="1">
        <f t="shared" si="104"/>
        <v>81202553.596302122</v>
      </c>
      <c r="C306" s="1">
        <f t="shared" si="105"/>
        <v>81202553.596302122</v>
      </c>
      <c r="D306" s="5">
        <f t="shared" si="106"/>
        <v>49.617882164651931</v>
      </c>
      <c r="E306" s="1">
        <f t="shared" si="107"/>
        <v>164794831.47185144</v>
      </c>
      <c r="F306" s="1">
        <f t="shared" si="108"/>
        <v>14296808.088948503</v>
      </c>
      <c r="G306" s="5">
        <f t="shared" si="113"/>
        <v>150497891.72379008</v>
      </c>
      <c r="H306" s="5">
        <f t="shared" si="121"/>
        <v>0</v>
      </c>
      <c r="I306" s="5">
        <f t="shared" si="122"/>
        <v>0.49999984724043517</v>
      </c>
      <c r="J306" s="5">
        <f t="shared" si="123"/>
        <v>0.49999984724043517</v>
      </c>
      <c r="K306" s="20">
        <f t="shared" si="124"/>
        <v>3.0551912968226716E-7</v>
      </c>
      <c r="L306" s="20">
        <f t="shared" si="114"/>
        <v>76302555.093345851</v>
      </c>
      <c r="M306" s="20">
        <f t="shared" si="115"/>
        <v>76302555.093345851</v>
      </c>
      <c r="N306" s="20">
        <f t="shared" si="116"/>
        <v>46.62379469376571</v>
      </c>
      <c r="O306" s="5">
        <f t="shared" si="117"/>
        <v>2.7181499566640466</v>
      </c>
      <c r="P306" s="5">
        <f t="shared" si="118"/>
        <v>2.7181499566640466</v>
      </c>
      <c r="Q306" s="5">
        <f t="shared" si="119"/>
        <v>-2.7181499566640466</v>
      </c>
      <c r="R306" s="5">
        <f t="shared" si="120"/>
        <v>-2.7181499566640466</v>
      </c>
      <c r="S306" s="1">
        <f t="shared" si="109"/>
        <v>5.4362999133280931</v>
      </c>
      <c r="T306">
        <f>IF(A306&lt;D$4,F$4,0)</f>
        <v>0</v>
      </c>
      <c r="U306" s="5">
        <f t="shared" si="110"/>
        <v>11.71766201588099</v>
      </c>
      <c r="V306" s="5">
        <f>L$6*SUM(U299:U305)</f>
        <v>13.165911300598351</v>
      </c>
      <c r="W306" s="1">
        <f>H$5+((H$6-H$5)*(LOG(V306+J$5)-LOG(J$5))/(LOG(J$6)-LOG(J$5)))</f>
        <v>4.0212551565476009E-3</v>
      </c>
      <c r="X306" s="1">
        <f t="shared" si="111"/>
        <v>0.10338806094693821</v>
      </c>
      <c r="Y306" s="1">
        <f t="shared" si="112"/>
        <v>25.607007554858939</v>
      </c>
    </row>
    <row r="307" spans="1:25" x14ac:dyDescent="0.2">
      <c r="A307">
        <v>298</v>
      </c>
      <c r="B307" s="1">
        <f t="shared" si="104"/>
        <v>81202550.878152162</v>
      </c>
      <c r="C307" s="1">
        <f t="shared" si="105"/>
        <v>81202550.878152162</v>
      </c>
      <c r="D307" s="5">
        <f t="shared" si="106"/>
        <v>44.568840138872162</v>
      </c>
      <c r="E307" s="1">
        <f t="shared" si="107"/>
        <v>164794843.18951344</v>
      </c>
      <c r="F307" s="1">
        <f t="shared" si="108"/>
        <v>14296808.192336565</v>
      </c>
      <c r="G307" s="5">
        <f t="shared" si="113"/>
        <v>150497917.33079764</v>
      </c>
      <c r="H307" s="5">
        <f t="shared" si="121"/>
        <v>0</v>
      </c>
      <c r="I307" s="5">
        <f t="shared" si="122"/>
        <v>0.49999986278501279</v>
      </c>
      <c r="J307" s="5">
        <f t="shared" si="123"/>
        <v>0.49999986278501279</v>
      </c>
      <c r="K307" s="20">
        <f t="shared" si="124"/>
        <v>2.7442997434110108E-7</v>
      </c>
      <c r="L307" s="20">
        <f t="shared" si="114"/>
        <v>76302552.22285904</v>
      </c>
      <c r="M307" s="20">
        <f t="shared" si="115"/>
        <v>76302552.22285904</v>
      </c>
      <c r="N307" s="20">
        <f t="shared" si="116"/>
        <v>41.879426390329371</v>
      </c>
      <c r="O307" s="5">
        <f t="shared" si="117"/>
        <v>2.4415549504977752</v>
      </c>
      <c r="P307" s="5">
        <f t="shared" si="118"/>
        <v>2.4415549504977752</v>
      </c>
      <c r="Q307" s="5">
        <f t="shared" si="119"/>
        <v>-2.4415549504977752</v>
      </c>
      <c r="R307" s="5">
        <f t="shared" si="120"/>
        <v>-2.4415549504977752</v>
      </c>
      <c r="S307" s="1">
        <f t="shared" si="109"/>
        <v>4.8831099009955503</v>
      </c>
      <c r="T307">
        <f>IF(A307&lt;D$4,F$4,0)</f>
        <v>0</v>
      </c>
      <c r="U307" s="5">
        <f t="shared" si="110"/>
        <v>10.485341939107858</v>
      </c>
      <c r="V307" s="5">
        <f>L$6*SUM(U300:U306)</f>
        <v>11.766637940605865</v>
      </c>
      <c r="W307" s="1">
        <f>H$5+((H$6-H$5)*(LOG(V307+J$5)-LOG(J$5))/(LOG(J$6)-LOG(J$5)))</f>
        <v>4.0189974857223077E-3</v>
      </c>
      <c r="X307" s="1">
        <f t="shared" si="111"/>
        <v>9.2297115952236941E-2</v>
      </c>
      <c r="Y307" s="1">
        <f t="shared" si="112"/>
        <v>22.872911566095244</v>
      </c>
    </row>
    <row r="308" spans="1:25" x14ac:dyDescent="0.2">
      <c r="A308">
        <v>299</v>
      </c>
      <c r="B308" s="1">
        <f t="shared" si="104"/>
        <v>81202548.436597213</v>
      </c>
      <c r="C308" s="1">
        <f t="shared" si="105"/>
        <v>81202548.436597213</v>
      </c>
      <c r="D308" s="5">
        <f t="shared" si="106"/>
        <v>40.065691926489528</v>
      </c>
      <c r="E308" s="1">
        <f t="shared" si="107"/>
        <v>164794853.67485538</v>
      </c>
      <c r="F308" s="1">
        <f t="shared" si="108"/>
        <v>14296808.284633681</v>
      </c>
      <c r="G308" s="5">
        <f t="shared" si="113"/>
        <v>150497940.20370921</v>
      </c>
      <c r="H308" s="5">
        <f t="shared" si="121"/>
        <v>0</v>
      </c>
      <c r="I308" s="5">
        <f t="shared" si="122"/>
        <v>0.49999987664893897</v>
      </c>
      <c r="J308" s="5">
        <f t="shared" si="123"/>
        <v>0.49999987664893897</v>
      </c>
      <c r="K308" s="20">
        <f t="shared" si="124"/>
        <v>2.4670212212293749E-7</v>
      </c>
      <c r="L308" s="20">
        <f t="shared" si="114"/>
        <v>76302549.645437613</v>
      </c>
      <c r="M308" s="20">
        <f t="shared" si="115"/>
        <v>76302549.645437613</v>
      </c>
      <c r="N308" s="20">
        <f t="shared" si="116"/>
        <v>37.64801112968474</v>
      </c>
      <c r="O308" s="5">
        <f t="shared" si="117"/>
        <v>2.1948649436695886</v>
      </c>
      <c r="P308" s="5">
        <f t="shared" si="118"/>
        <v>2.1948649436695886</v>
      </c>
      <c r="Q308" s="5">
        <f t="shared" si="119"/>
        <v>-2.1948649436695886</v>
      </c>
      <c r="R308" s="5">
        <f t="shared" si="120"/>
        <v>-2.1948649436695886</v>
      </c>
      <c r="S308" s="1">
        <f t="shared" si="109"/>
        <v>4.3897298873391772</v>
      </c>
      <c r="T308">
        <f>IF(A308&lt;D$4,F$4,0)</f>
        <v>0</v>
      </c>
      <c r="U308" s="5">
        <f t="shared" si="110"/>
        <v>9.3862581133781848</v>
      </c>
      <c r="V308" s="5">
        <f>L$6*SUM(U301:U307)</f>
        <v>10.518651266311901</v>
      </c>
      <c r="W308" s="1">
        <f>H$5+((H$6-H$5)*(LOG(V308+J$5)-LOG(J$5))/(LOG(J$6)-LOG(J$5)))</f>
        <v>4.0169836436040217E-3</v>
      </c>
      <c r="X308" s="1">
        <f t="shared" si="111"/>
        <v>8.2415752826500321E-2</v>
      </c>
      <c r="Y308" s="1">
        <f t="shared" si="112"/>
        <v>20.434409840358452</v>
      </c>
    </row>
    <row r="309" spans="1:25" x14ac:dyDescent="0.2">
      <c r="A309">
        <v>300</v>
      </c>
      <c r="B309" s="1">
        <f t="shared" si="104"/>
        <v>81202546.24173227</v>
      </c>
      <c r="C309" s="1">
        <f t="shared" si="105"/>
        <v>81202546.24173227</v>
      </c>
      <c r="D309" s="5">
        <f t="shared" si="106"/>
        <v>36.049416510145818</v>
      </c>
      <c r="E309" s="1">
        <f t="shared" si="107"/>
        <v>164794863.06111351</v>
      </c>
      <c r="F309" s="1">
        <f t="shared" si="108"/>
        <v>14296808.367049433</v>
      </c>
      <c r="G309" s="5">
        <f t="shared" si="113"/>
        <v>150497960.63811904</v>
      </c>
      <c r="H309" s="5">
        <f t="shared" si="121"/>
        <v>0</v>
      </c>
      <c r="I309" s="5">
        <f t="shared" si="122"/>
        <v>0.49999988901392206</v>
      </c>
      <c r="J309" s="5">
        <f t="shared" si="123"/>
        <v>0.49999988901392206</v>
      </c>
      <c r="K309" s="20">
        <f t="shared" si="124"/>
        <v>2.2197215590299009E-7</v>
      </c>
      <c r="L309" s="20">
        <f t="shared" si="114"/>
        <v>76302547.329395831</v>
      </c>
      <c r="M309" s="20">
        <f t="shared" si="115"/>
        <v>76302547.329395831</v>
      </c>
      <c r="N309" s="20">
        <f t="shared" si="116"/>
        <v>33.874089382296518</v>
      </c>
      <c r="O309" s="5">
        <f t="shared" si="117"/>
        <v>1.9748466597897807</v>
      </c>
      <c r="P309" s="5">
        <f t="shared" si="118"/>
        <v>1.9748466597897807</v>
      </c>
      <c r="Q309" s="5">
        <f t="shared" si="119"/>
        <v>-1.9748466597897807</v>
      </c>
      <c r="R309" s="5">
        <f t="shared" si="120"/>
        <v>-1.9748466597897807</v>
      </c>
      <c r="S309" s="1">
        <f t="shared" si="109"/>
        <v>3.9496933195795614</v>
      </c>
      <c r="T309">
        <f>IF(A309&lt;D$4,F$4,0)</f>
        <v>0</v>
      </c>
      <c r="U309" s="5">
        <f t="shared" si="110"/>
        <v>8.4060053036828926</v>
      </c>
      <c r="V309" s="5">
        <f>L$6*SUM(U302:U308)</f>
        <v>9.4055945183312257</v>
      </c>
      <c r="W309" s="1">
        <f>H$5+((H$6-H$5)*(LOG(V309+J$5)-LOG(J$5))/(LOG(J$6)-LOG(J$5)))</f>
        <v>4.0151873224110778E-3</v>
      </c>
      <c r="X309" s="1">
        <f t="shared" si="111"/>
        <v>7.3611058336113977E-2</v>
      </c>
      <c r="Y309" s="1">
        <f t="shared" si="112"/>
        <v>18.259545635312566</v>
      </c>
    </row>
    <row r="310" spans="1:25" x14ac:dyDescent="0.2">
      <c r="A310">
        <v>301</v>
      </c>
      <c r="B310" s="1">
        <f t="shared" si="104"/>
        <v>81202544.266885608</v>
      </c>
      <c r="C310" s="1">
        <f t="shared" si="105"/>
        <v>81202544.266885608</v>
      </c>
      <c r="D310" s="5">
        <f t="shared" si="106"/>
        <v>32.467374096031989</v>
      </c>
      <c r="E310" s="1">
        <f t="shared" si="107"/>
        <v>164794871.4671188</v>
      </c>
      <c r="F310" s="1">
        <f t="shared" si="108"/>
        <v>14296808.440660492</v>
      </c>
      <c r="G310" s="5">
        <f t="shared" si="113"/>
        <v>150497978.89766467</v>
      </c>
      <c r="H310" s="5">
        <f t="shared" si="121"/>
        <v>0</v>
      </c>
      <c r="I310" s="5">
        <f t="shared" si="122"/>
        <v>0.49999990004202488</v>
      </c>
      <c r="J310" s="5">
        <f t="shared" si="123"/>
        <v>0.49999990004202488</v>
      </c>
      <c r="K310" s="20">
        <f t="shared" si="124"/>
        <v>1.9991595028461586E-7</v>
      </c>
      <c r="L310" s="20">
        <f t="shared" si="114"/>
        <v>76302545.246473759</v>
      </c>
      <c r="M310" s="20">
        <f t="shared" si="115"/>
        <v>76302545.246473759</v>
      </c>
      <c r="N310" s="20">
        <f t="shared" si="116"/>
        <v>30.508197783242753</v>
      </c>
      <c r="O310" s="5">
        <f t="shared" si="117"/>
        <v>1.7786163980319765</v>
      </c>
      <c r="P310" s="5">
        <f t="shared" si="118"/>
        <v>1.7786163980319765</v>
      </c>
      <c r="Q310" s="5">
        <f t="shared" si="119"/>
        <v>-1.7786163980319765</v>
      </c>
      <c r="R310" s="5">
        <f t="shared" si="120"/>
        <v>-1.7786163980319765</v>
      </c>
      <c r="S310" s="1">
        <f t="shared" si="109"/>
        <v>3.5572327960639529</v>
      </c>
      <c r="T310">
        <f>IF(A310&lt;D$4,F$4,0)</f>
        <v>0</v>
      </c>
      <c r="U310" s="5">
        <f t="shared" si="110"/>
        <v>7.5317357336933881</v>
      </c>
      <c r="V310" s="5">
        <f>L$6*SUM(U303:U309)</f>
        <v>8.4128793793346457</v>
      </c>
      <c r="W310" s="1">
        <f>H$5+((H$6-H$5)*(LOG(V310+J$5)-LOG(J$5))/(LOG(J$6)-LOG(J$5)))</f>
        <v>4.0135850475649772E-3</v>
      </c>
      <c r="X310" s="1">
        <f t="shared" si="111"/>
        <v>6.5764925893002729E-2</v>
      </c>
      <c r="Y310" s="1">
        <f t="shared" si="112"/>
        <v>16.319816820506514</v>
      </c>
    </row>
    <row r="311" spans="1:25" x14ac:dyDescent="0.2">
      <c r="A311">
        <v>302</v>
      </c>
      <c r="B311" s="1">
        <f t="shared" si="104"/>
        <v>81202542.48826921</v>
      </c>
      <c r="C311" s="1">
        <f t="shared" si="105"/>
        <v>81202542.48826921</v>
      </c>
      <c r="D311" s="5">
        <f t="shared" si="106"/>
        <v>29.27261619366373</v>
      </c>
      <c r="E311" s="1">
        <f t="shared" si="107"/>
        <v>164794878.99885455</v>
      </c>
      <c r="F311" s="1">
        <f t="shared" si="108"/>
        <v>14296808.506425418</v>
      </c>
      <c r="G311" s="5">
        <f t="shared" si="113"/>
        <v>150497995.21748149</v>
      </c>
      <c r="H311" s="5">
        <f t="shared" si="121"/>
        <v>0</v>
      </c>
      <c r="I311" s="5">
        <f t="shared" si="122"/>
        <v>0.4999999098777882</v>
      </c>
      <c r="J311" s="5">
        <f t="shared" si="123"/>
        <v>0.4999999098777882</v>
      </c>
      <c r="K311" s="20">
        <f t="shared" si="124"/>
        <v>1.8024442351461294E-7</v>
      </c>
      <c r="L311" s="20">
        <f t="shared" si="114"/>
        <v>76302543.37146689</v>
      </c>
      <c r="M311" s="20">
        <f t="shared" si="115"/>
        <v>76302543.37146689</v>
      </c>
      <c r="N311" s="20">
        <f t="shared" si="116"/>
        <v>27.506220843220522</v>
      </c>
      <c r="O311" s="5">
        <f t="shared" si="117"/>
        <v>1.6036022378323507</v>
      </c>
      <c r="P311" s="5">
        <f t="shared" si="118"/>
        <v>1.6036022378323507</v>
      </c>
      <c r="Q311" s="5">
        <f t="shared" si="119"/>
        <v>-1.6036022378323507</v>
      </c>
      <c r="R311" s="5">
        <f t="shared" si="120"/>
        <v>-1.6036022378323507</v>
      </c>
      <c r="S311" s="1">
        <f t="shared" si="109"/>
        <v>3.2072044756647013</v>
      </c>
      <c r="T311">
        <f>IF(A311&lt;D$4,F$4,0)</f>
        <v>0</v>
      </c>
      <c r="U311" s="5">
        <f t="shared" si="110"/>
        <v>6.7519906984322073</v>
      </c>
      <c r="V311" s="5">
        <f>L$6*SUM(U304:U310)</f>
        <v>7.5274947780640336</v>
      </c>
      <c r="W311" s="1">
        <f>H$5+((H$6-H$5)*(LOG(V311+J$5)-LOG(J$5))/(LOG(J$6)-LOG(J$5)))</f>
        <v>4.0121558736458656E-3</v>
      </c>
      <c r="X311" s="1">
        <f t="shared" si="111"/>
        <v>5.8772365577566002E-2</v>
      </c>
      <c r="Y311" s="1">
        <f t="shared" si="112"/>
        <v>14.589802472607689</v>
      </c>
    </row>
    <row r="312" spans="1:25" x14ac:dyDescent="0.2">
      <c r="A312">
        <v>303</v>
      </c>
      <c r="B312" s="1">
        <f t="shared" si="104"/>
        <v>81202540.884666979</v>
      </c>
      <c r="C312" s="1">
        <f t="shared" si="105"/>
        <v>81202540.884666979</v>
      </c>
      <c r="D312" s="5">
        <f t="shared" si="106"/>
        <v>26.423270287160335</v>
      </c>
      <c r="E312" s="1">
        <f t="shared" si="107"/>
        <v>164794885.75084525</v>
      </c>
      <c r="F312" s="1">
        <f t="shared" si="108"/>
        <v>14296808.565197784</v>
      </c>
      <c r="G312" s="5">
        <f t="shared" si="113"/>
        <v>150498009.80728397</v>
      </c>
      <c r="H312" s="5">
        <f t="shared" si="121"/>
        <v>0</v>
      </c>
      <c r="I312" s="5">
        <f t="shared" si="122"/>
        <v>0.49999991865012566</v>
      </c>
      <c r="J312" s="5">
        <f t="shared" si="123"/>
        <v>0.49999991865012566</v>
      </c>
      <c r="K312" s="20">
        <f t="shared" si="124"/>
        <v>1.6269974867923287E-7</v>
      </c>
      <c r="L312" s="20">
        <f t="shared" si="114"/>
        <v>76302541.681895748</v>
      </c>
      <c r="M312" s="20">
        <f t="shared" si="115"/>
        <v>76302541.681895748</v>
      </c>
      <c r="N312" s="20">
        <f t="shared" si="116"/>
        <v>24.828812750103854</v>
      </c>
      <c r="O312" s="5">
        <f t="shared" si="117"/>
        <v>1.4475103299027994</v>
      </c>
      <c r="P312" s="5">
        <f t="shared" si="118"/>
        <v>1.4475103299027994</v>
      </c>
      <c r="Q312" s="5">
        <f t="shared" si="119"/>
        <v>-1.4475103299027994</v>
      </c>
      <c r="R312" s="5">
        <f t="shared" si="120"/>
        <v>-1.4475103299027994</v>
      </c>
      <c r="S312" s="1">
        <f t="shared" si="109"/>
        <v>2.8950206598055988</v>
      </c>
      <c r="T312">
        <f>IF(A312&lt;D$4,F$4,0)</f>
        <v>0</v>
      </c>
      <c r="U312" s="5">
        <f t="shared" si="110"/>
        <v>6.0565503821680977</v>
      </c>
      <c r="V312" s="5">
        <f>L$6*SUM(U305:U311)</f>
        <v>6.7378363640887278</v>
      </c>
      <c r="W312" s="1">
        <f>H$5+((H$6-H$5)*(LOG(V312+J$5)-LOG(J$5))/(LOG(J$6)-LOG(J$5)))</f>
        <v>4.0108811127561751E-3</v>
      </c>
      <c r="X312" s="1">
        <f t="shared" si="111"/>
        <v>5.2540015067075133E-2</v>
      </c>
      <c r="Y312" s="1">
        <f t="shared" si="112"/>
        <v>13.046829821644684</v>
      </c>
    </row>
    <row r="313" spans="1:25" x14ac:dyDescent="0.2">
      <c r="A313">
        <v>304</v>
      </c>
      <c r="B313" s="1">
        <f t="shared" si="104"/>
        <v>81202539.437156647</v>
      </c>
      <c r="C313" s="1">
        <f t="shared" si="105"/>
        <v>81202539.437156647</v>
      </c>
      <c r="D313" s="5">
        <f t="shared" si="106"/>
        <v>23.881991033637842</v>
      </c>
      <c r="E313" s="1">
        <f t="shared" si="107"/>
        <v>164794891.80739564</v>
      </c>
      <c r="F313" s="1">
        <f t="shared" si="108"/>
        <v>14296808.6177378</v>
      </c>
      <c r="G313" s="5">
        <f t="shared" si="113"/>
        <v>150498022.85411379</v>
      </c>
      <c r="H313" s="5">
        <f t="shared" si="121"/>
        <v>0</v>
      </c>
      <c r="I313" s="5">
        <f t="shared" si="122"/>
        <v>0.49999992647401276</v>
      </c>
      <c r="J313" s="5">
        <f t="shared" si="123"/>
        <v>0.49999992647401276</v>
      </c>
      <c r="K313" s="20">
        <f t="shared" si="124"/>
        <v>1.4705197452738767E-7</v>
      </c>
      <c r="L313" s="20">
        <f t="shared" si="114"/>
        <v>76302540.157711327</v>
      </c>
      <c r="M313" s="20">
        <f t="shared" si="115"/>
        <v>76302540.157711327</v>
      </c>
      <c r="N313" s="20">
        <f t="shared" si="116"/>
        <v>22.440881683269442</v>
      </c>
      <c r="O313" s="5">
        <f t="shared" si="117"/>
        <v>1.3082948317635354</v>
      </c>
      <c r="P313" s="5">
        <f t="shared" si="118"/>
        <v>1.3082948317635354</v>
      </c>
      <c r="Q313" s="5">
        <f t="shared" si="119"/>
        <v>-1.3082948317635354</v>
      </c>
      <c r="R313" s="5">
        <f t="shared" si="120"/>
        <v>-1.3082948317635354</v>
      </c>
      <c r="S313" s="1">
        <f t="shared" si="109"/>
        <v>2.6165896635270709</v>
      </c>
      <c r="T313">
        <f>IF(A313&lt;D$4,F$4,0)</f>
        <v>0</v>
      </c>
      <c r="U313" s="5">
        <f t="shared" si="110"/>
        <v>5.4362999133280931</v>
      </c>
      <c r="V313" s="5">
        <f>L$6*SUM(U306:U312)</f>
        <v>6.0335544186343624</v>
      </c>
      <c r="W313" s="1">
        <f>H$5+((H$6-H$5)*(LOG(V313+J$5)-LOG(J$5))/(LOG(J$6)-LOG(J$5)))</f>
        <v>4.009744091883715E-3</v>
      </c>
      <c r="X313" s="1">
        <f t="shared" si="111"/>
        <v>4.6984826038869019E-2</v>
      </c>
      <c r="Y313" s="1">
        <f t="shared" si="112"/>
        <v>11.67067718984212</v>
      </c>
    </row>
    <row r="314" spans="1:25" x14ac:dyDescent="0.2">
      <c r="A314">
        <v>305</v>
      </c>
      <c r="B314" s="1">
        <f t="shared" si="104"/>
        <v>81202538.128861815</v>
      </c>
      <c r="C314" s="1">
        <f t="shared" si="105"/>
        <v>81202538.128861815</v>
      </c>
      <c r="D314" s="5">
        <f t="shared" si="106"/>
        <v>21.615470796169362</v>
      </c>
      <c r="E314" s="1">
        <f t="shared" si="107"/>
        <v>164794897.24369556</v>
      </c>
      <c r="F314" s="1">
        <f t="shared" si="108"/>
        <v>14296808.664722625</v>
      </c>
      <c r="G314" s="5">
        <f t="shared" si="113"/>
        <v>150498034.52479097</v>
      </c>
      <c r="H314" s="5">
        <f t="shared" si="121"/>
        <v>0</v>
      </c>
      <c r="I314" s="5">
        <f t="shared" si="122"/>
        <v>0.49999993345199417</v>
      </c>
      <c r="J314" s="5">
        <f t="shared" si="123"/>
        <v>0.49999993345199417</v>
      </c>
      <c r="K314" s="20">
        <f t="shared" si="124"/>
        <v>1.3309601163534089E-7</v>
      </c>
      <c r="L314" s="20">
        <f t="shared" si="114"/>
        <v>76302538.781032264</v>
      </c>
      <c r="M314" s="20">
        <f t="shared" si="115"/>
        <v>76302538.781032264</v>
      </c>
      <c r="N314" s="20">
        <f t="shared" si="116"/>
        <v>20.311129882143021</v>
      </c>
      <c r="O314" s="5">
        <f t="shared" si="117"/>
        <v>1.1841310937643652</v>
      </c>
      <c r="P314" s="5">
        <f t="shared" si="118"/>
        <v>1.1841310937643652</v>
      </c>
      <c r="Q314" s="5">
        <f t="shared" si="119"/>
        <v>-1.1841310937643652</v>
      </c>
      <c r="R314" s="5">
        <f t="shared" si="120"/>
        <v>-1.1841310937643652</v>
      </c>
      <c r="S314" s="1">
        <f t="shared" si="109"/>
        <v>2.3682621875287304</v>
      </c>
      <c r="T314">
        <f>IF(A314&lt;D$4,F$4,0)</f>
        <v>0</v>
      </c>
      <c r="U314" s="5">
        <f t="shared" si="110"/>
        <v>4.8831099009955503</v>
      </c>
      <c r="V314" s="5">
        <f>L$6*SUM(U307:U313)</f>
        <v>5.4054182083790732</v>
      </c>
      <c r="W314" s="1">
        <f>H$5+((H$6-H$5)*(LOG(V314+J$5)-LOG(J$5))/(LOG(J$6)-LOG(J$5)))</f>
        <v>4.0087299362035079E-3</v>
      </c>
      <c r="X314" s="1">
        <f t="shared" si="111"/>
        <v>4.203290412263181E-2</v>
      </c>
      <c r="Y314" s="1">
        <f t="shared" si="112"/>
        <v>10.443309034985226</v>
      </c>
    </row>
    <row r="315" spans="1:25" x14ac:dyDescent="0.2">
      <c r="A315">
        <v>306</v>
      </c>
      <c r="B315" s="1">
        <f t="shared" si="104"/>
        <v>81202536.944730714</v>
      </c>
      <c r="C315" s="1">
        <f t="shared" si="105"/>
        <v>81202536.944730714</v>
      </c>
      <c r="D315" s="5">
        <f t="shared" si="106"/>
        <v>19.594003096358918</v>
      </c>
      <c r="E315" s="1">
        <f t="shared" si="107"/>
        <v>164794902.12680545</v>
      </c>
      <c r="F315" s="1">
        <f t="shared" si="108"/>
        <v>14296808.70675553</v>
      </c>
      <c r="G315" s="5">
        <f t="shared" si="113"/>
        <v>150498044.96810001</v>
      </c>
      <c r="H315" s="5">
        <f t="shared" si="121"/>
        <v>0</v>
      </c>
      <c r="I315" s="5">
        <f t="shared" si="122"/>
        <v>0.49999993967552775</v>
      </c>
      <c r="J315" s="5">
        <f t="shared" si="123"/>
        <v>0.49999993967552775</v>
      </c>
      <c r="K315" s="20">
        <f t="shared" si="124"/>
        <v>1.2064894441475079E-7</v>
      </c>
      <c r="L315" s="20">
        <f t="shared" si="114"/>
        <v>76302537.535910547</v>
      </c>
      <c r="M315" s="20">
        <f t="shared" si="115"/>
        <v>76302537.535910547</v>
      </c>
      <c r="N315" s="20">
        <f t="shared" si="116"/>
        <v>18.411643441094359</v>
      </c>
      <c r="O315" s="5">
        <f t="shared" si="117"/>
        <v>1.0733917441640461</v>
      </c>
      <c r="P315" s="5">
        <f t="shared" si="118"/>
        <v>1.0733917441640461</v>
      </c>
      <c r="Q315" s="5">
        <f t="shared" si="119"/>
        <v>-1.0733917441640461</v>
      </c>
      <c r="R315" s="5">
        <f t="shared" si="120"/>
        <v>-1.0733917441640461</v>
      </c>
      <c r="S315" s="1">
        <f t="shared" si="109"/>
        <v>2.1467834883280923</v>
      </c>
      <c r="T315">
        <f>IF(A315&lt;D$4,F$4,0)</f>
        <v>0</v>
      </c>
      <c r="U315" s="5">
        <f t="shared" si="110"/>
        <v>4.3897298873391772</v>
      </c>
      <c r="V315" s="5">
        <f>L$6*SUM(U308:U314)</f>
        <v>4.8451950045678416</v>
      </c>
      <c r="W315" s="1">
        <f>H$5+((H$6-H$5)*(LOG(V315+J$5)-LOG(J$5))/(LOG(J$6)-LOG(J$5)))</f>
        <v>4.0078253755743446E-3</v>
      </c>
      <c r="X315" s="1">
        <f t="shared" si="111"/>
        <v>3.7618483448487665E-2</v>
      </c>
      <c r="Y315" s="1">
        <f t="shared" si="112"/>
        <v>9.3486396299296981</v>
      </c>
    </row>
    <row r="316" spans="1:25" x14ac:dyDescent="0.2">
      <c r="A316">
        <v>307</v>
      </c>
      <c r="B316" s="1">
        <f t="shared" si="104"/>
        <v>81202535.871338964</v>
      </c>
      <c r="C316" s="1">
        <f t="shared" si="105"/>
        <v>81202535.871338964</v>
      </c>
      <c r="D316" s="5">
        <f t="shared" si="106"/>
        <v>17.791093265107449</v>
      </c>
      <c r="E316" s="1">
        <f t="shared" si="107"/>
        <v>164794906.51653534</v>
      </c>
      <c r="F316" s="1">
        <f t="shared" si="108"/>
        <v>14296808.744374014</v>
      </c>
      <c r="G316" s="5">
        <f t="shared" si="113"/>
        <v>150498054.31673965</v>
      </c>
      <c r="H316" s="5">
        <f t="shared" si="121"/>
        <v>0</v>
      </c>
      <c r="I316" s="5">
        <f t="shared" si="122"/>
        <v>0.49999994522618313</v>
      </c>
      <c r="J316" s="5">
        <f t="shared" si="123"/>
        <v>0.49999994522618313</v>
      </c>
      <c r="K316" s="20">
        <f t="shared" si="124"/>
        <v>1.0954763373599752E-7</v>
      </c>
      <c r="L316" s="20">
        <f t="shared" si="114"/>
        <v>76302536.408122376</v>
      </c>
      <c r="M316" s="20">
        <f t="shared" si="115"/>
        <v>76302536.408122376</v>
      </c>
      <c r="N316" s="20">
        <f t="shared" si="116"/>
        <v>16.717526454494674</v>
      </c>
      <c r="O316" s="5">
        <f t="shared" si="117"/>
        <v>0.97462535983177634</v>
      </c>
      <c r="P316" s="5">
        <f t="shared" si="118"/>
        <v>0.97462535983177634</v>
      </c>
      <c r="Q316" s="5">
        <f t="shared" si="119"/>
        <v>-0.97462535983177634</v>
      </c>
      <c r="R316" s="5">
        <f t="shared" si="120"/>
        <v>-0.97462535983177634</v>
      </c>
      <c r="S316" s="1">
        <f t="shared" si="109"/>
        <v>1.9492507196635527</v>
      </c>
      <c r="T316">
        <f>IF(A316&lt;D$4,F$4,0)</f>
        <v>0</v>
      </c>
      <c r="U316" s="5">
        <f t="shared" si="110"/>
        <v>3.9496933195795614</v>
      </c>
      <c r="V316" s="5">
        <f>L$6*SUM(U309:U315)</f>
        <v>4.3455421819639408</v>
      </c>
      <c r="W316" s="1">
        <f>H$5+((H$6-H$5)*(LOG(V316+J$5)-LOG(J$5))/(LOG(J$6)-LOG(J$5)))</f>
        <v>4.0070185717703188E-3</v>
      </c>
      <c r="X316" s="1">
        <f t="shared" si="111"/>
        <v>3.3683019366257151E-2</v>
      </c>
      <c r="Y316" s="1">
        <f t="shared" si="112"/>
        <v>8.3723222843166347</v>
      </c>
    </row>
    <row r="317" spans="1:25" x14ac:dyDescent="0.2">
      <c r="A317">
        <v>308</v>
      </c>
      <c r="B317" s="1">
        <f t="shared" si="104"/>
        <v>81202534.8967136</v>
      </c>
      <c r="C317" s="1">
        <f t="shared" si="105"/>
        <v>81202534.8967136</v>
      </c>
      <c r="D317" s="5">
        <f t="shared" si="106"/>
        <v>16.183111188707048</v>
      </c>
      <c r="E317" s="1">
        <f t="shared" si="107"/>
        <v>164794910.46622866</v>
      </c>
      <c r="F317" s="1">
        <f t="shared" si="108"/>
        <v>14296808.778057033</v>
      </c>
      <c r="G317" s="5">
        <f t="shared" si="113"/>
        <v>150498062.68906194</v>
      </c>
      <c r="H317" s="5">
        <f t="shared" si="121"/>
        <v>0</v>
      </c>
      <c r="I317" s="5">
        <f t="shared" si="122"/>
        <v>0.49999995017671062</v>
      </c>
      <c r="J317" s="5">
        <f t="shared" si="123"/>
        <v>0.49999995017671062</v>
      </c>
      <c r="K317" s="20">
        <f t="shared" si="124"/>
        <v>9.9646578747200794E-8</v>
      </c>
      <c r="L317" s="20">
        <f t="shared" si="114"/>
        <v>76302535.384981841</v>
      </c>
      <c r="M317" s="20">
        <f t="shared" si="115"/>
        <v>76302535.384981841</v>
      </c>
      <c r="N317" s="20">
        <f t="shared" si="116"/>
        <v>15.20657471698448</v>
      </c>
      <c r="O317" s="5">
        <f t="shared" si="117"/>
        <v>0.88653744302191206</v>
      </c>
      <c r="P317" s="5">
        <f t="shared" si="118"/>
        <v>0.88653744302191206</v>
      </c>
      <c r="Q317" s="5">
        <f t="shared" si="119"/>
        <v>-0.88653744302191206</v>
      </c>
      <c r="R317" s="5">
        <f t="shared" si="120"/>
        <v>-0.88653744302191206</v>
      </c>
      <c r="S317" s="1">
        <f t="shared" si="109"/>
        <v>1.7730748860438241</v>
      </c>
      <c r="T317">
        <f>IF(A317&lt;D$4,F$4,0)</f>
        <v>0</v>
      </c>
      <c r="U317" s="5">
        <f t="shared" si="110"/>
        <v>3.5572327960639529</v>
      </c>
      <c r="V317" s="5">
        <f>L$6*SUM(U310:U316)</f>
        <v>3.8999109835536077</v>
      </c>
      <c r="W317" s="1">
        <f>H$5+((H$6-H$5)*(LOG(V317+J$5)-LOG(J$5))/(LOG(J$6)-LOG(J$5)))</f>
        <v>4.0062989642428021E-3</v>
      </c>
      <c r="X317" s="1">
        <f t="shared" si="111"/>
        <v>3.0174385068846322E-2</v>
      </c>
      <c r="Y317" s="1">
        <f t="shared" si="112"/>
        <v>7.5015613486245423</v>
      </c>
    </row>
    <row r="318" spans="1:25" x14ac:dyDescent="0.2">
      <c r="A318">
        <v>309</v>
      </c>
      <c r="B318" s="1">
        <f t="shared" si="104"/>
        <v>81202534.010176152</v>
      </c>
      <c r="C318" s="1">
        <f t="shared" si="105"/>
        <v>81202534.010176152</v>
      </c>
      <c r="D318" s="5">
        <f t="shared" si="106"/>
        <v>14.74898159908617</v>
      </c>
      <c r="E318" s="1">
        <f t="shared" si="107"/>
        <v>164794914.02346146</v>
      </c>
      <c r="F318" s="1">
        <f t="shared" si="108"/>
        <v>14296808.808231419</v>
      </c>
      <c r="G318" s="5">
        <f t="shared" si="113"/>
        <v>150498070.19062328</v>
      </c>
      <c r="H318" s="5">
        <f t="shared" si="121"/>
        <v>0</v>
      </c>
      <c r="I318" s="5">
        <f t="shared" si="122"/>
        <v>0.49999995459199509</v>
      </c>
      <c r="J318" s="5">
        <f t="shared" si="123"/>
        <v>0.49999995459199509</v>
      </c>
      <c r="K318" s="20">
        <f t="shared" si="124"/>
        <v>9.0816009866109575E-8</v>
      </c>
      <c r="L318" s="20">
        <f t="shared" si="114"/>
        <v>76302534.455174595</v>
      </c>
      <c r="M318" s="20">
        <f t="shared" si="115"/>
        <v>76302534.455174595</v>
      </c>
      <c r="N318" s="20">
        <f t="shared" si="116"/>
        <v>13.858984702398295</v>
      </c>
      <c r="O318" s="5">
        <f t="shared" si="117"/>
        <v>0.80797345489645755</v>
      </c>
      <c r="P318" s="5">
        <f t="shared" si="118"/>
        <v>0.80797345489645755</v>
      </c>
      <c r="Q318" s="5">
        <f t="shared" si="119"/>
        <v>-0.80797345489645755</v>
      </c>
      <c r="R318" s="5">
        <f t="shared" si="120"/>
        <v>-0.80797345489645755</v>
      </c>
      <c r="S318" s="1">
        <f t="shared" si="109"/>
        <v>1.6159469097929151</v>
      </c>
      <c r="T318">
        <f>IF(A318&lt;D$4,F$4,0)</f>
        <v>0</v>
      </c>
      <c r="U318" s="5">
        <f t="shared" si="110"/>
        <v>3.2072044756647013</v>
      </c>
      <c r="V318" s="5">
        <f>L$6*SUM(U311:U317)</f>
        <v>3.5024606897906647</v>
      </c>
      <c r="W318" s="1">
        <f>H$5+((H$6-H$5)*(LOG(V318+J$5)-LOG(J$5))/(LOG(J$6)-LOG(J$5)))</f>
        <v>4.0056571324406784E-3</v>
      </c>
      <c r="X318" s="1">
        <f t="shared" si="111"/>
        <v>2.704615969934809E-2</v>
      </c>
      <c r="Y318" s="1">
        <f t="shared" si="112"/>
        <v>6.724944538732859</v>
      </c>
    </row>
    <row r="319" spans="1:25" x14ac:dyDescent="0.2">
      <c r="A319">
        <v>310</v>
      </c>
      <c r="B319" s="1">
        <f t="shared" si="104"/>
        <v>81202533.202202693</v>
      </c>
      <c r="C319" s="1">
        <f t="shared" si="105"/>
        <v>81202533.202202693</v>
      </c>
      <c r="D319" s="5">
        <f t="shared" si="106"/>
        <v>13.469907849073486</v>
      </c>
      <c r="E319" s="1">
        <f t="shared" si="107"/>
        <v>164794917.23066592</v>
      </c>
      <c r="F319" s="1">
        <f t="shared" si="108"/>
        <v>14296808.835277578</v>
      </c>
      <c r="G319" s="5">
        <f t="shared" si="113"/>
        <v>150498076.91556782</v>
      </c>
      <c r="H319" s="5">
        <f t="shared" si="121"/>
        <v>0</v>
      </c>
      <c r="I319" s="5">
        <f t="shared" si="122"/>
        <v>0.49999995852990603</v>
      </c>
      <c r="J319" s="5">
        <f t="shared" si="123"/>
        <v>0.49999995852990603</v>
      </c>
      <c r="K319" s="20">
        <f t="shared" si="124"/>
        <v>8.2940187951620543E-8</v>
      </c>
      <c r="L319" s="20">
        <f t="shared" si="114"/>
        <v>76302533.608609617</v>
      </c>
      <c r="M319" s="20">
        <f t="shared" si="115"/>
        <v>76302533.608609617</v>
      </c>
      <c r="N319" s="20">
        <f t="shared" si="116"/>
        <v>12.657094007147604</v>
      </c>
      <c r="O319" s="5">
        <f t="shared" si="117"/>
        <v>0.73790368342581869</v>
      </c>
      <c r="P319" s="5">
        <f t="shared" si="118"/>
        <v>0.73790368342581869</v>
      </c>
      <c r="Q319" s="5">
        <f t="shared" si="119"/>
        <v>-0.73790368342581869</v>
      </c>
      <c r="R319" s="5">
        <f t="shared" si="120"/>
        <v>-0.73790368342581869</v>
      </c>
      <c r="S319" s="1">
        <f t="shared" si="109"/>
        <v>1.4758073668516374</v>
      </c>
      <c r="T319">
        <f>IF(A319&lt;D$4,F$4,0)</f>
        <v>0</v>
      </c>
      <c r="U319" s="5">
        <f t="shared" si="110"/>
        <v>2.8950206598055988</v>
      </c>
      <c r="V319" s="5">
        <f>L$6*SUM(U312:U318)</f>
        <v>3.1479820675139139</v>
      </c>
      <c r="W319" s="1">
        <f>H$5+((H$6-H$5)*(LOG(V319+J$5)-LOG(J$5))/(LOG(J$6)-LOG(J$5)))</f>
        <v>4.0050846729220071E-3</v>
      </c>
      <c r="X319" s="1">
        <f t="shared" si="111"/>
        <v>2.4256997106401373E-2</v>
      </c>
      <c r="Y319" s="1">
        <f t="shared" si="112"/>
        <v>6.0322933850616964</v>
      </c>
    </row>
    <row r="320" spans="1:25" x14ac:dyDescent="0.2">
      <c r="A320">
        <v>311</v>
      </c>
      <c r="B320" s="1">
        <f t="shared" si="104"/>
        <v>81202532.464299008</v>
      </c>
      <c r="C320" s="1">
        <f t="shared" si="105"/>
        <v>81202532.464299008</v>
      </c>
      <c r="D320" s="5">
        <f t="shared" si="106"/>
        <v>12.329125552398052</v>
      </c>
      <c r="E320" s="1">
        <f t="shared" si="107"/>
        <v>164794920.12568659</v>
      </c>
      <c r="F320" s="1">
        <f t="shared" si="108"/>
        <v>14296808.859534575</v>
      </c>
      <c r="G320" s="5">
        <f t="shared" si="113"/>
        <v>150498082.94786119</v>
      </c>
      <c r="H320" s="5">
        <f t="shared" si="121"/>
        <v>0</v>
      </c>
      <c r="I320" s="5">
        <f t="shared" si="122"/>
        <v>0.49999996204205632</v>
      </c>
      <c r="J320" s="5">
        <f t="shared" si="123"/>
        <v>0.49999996204205632</v>
      </c>
      <c r="K320" s="20">
        <f t="shared" si="124"/>
        <v>7.591588736374749E-8</v>
      </c>
      <c r="L320" s="20">
        <f t="shared" si="114"/>
        <v>76302532.836286858</v>
      </c>
      <c r="M320" s="20">
        <f t="shared" si="115"/>
        <v>76302532.836286858</v>
      </c>
      <c r="N320" s="20">
        <f t="shared" si="116"/>
        <v>11.585149856233327</v>
      </c>
      <c r="O320" s="5">
        <f t="shared" si="117"/>
        <v>0.67540974733996595</v>
      </c>
      <c r="P320" s="5">
        <f t="shared" si="118"/>
        <v>0.67540974733996595</v>
      </c>
      <c r="Q320" s="5">
        <f t="shared" si="119"/>
        <v>-0.67540974733996595</v>
      </c>
      <c r="R320" s="5">
        <f t="shared" si="120"/>
        <v>-0.67540974733996595</v>
      </c>
      <c r="S320" s="1">
        <f t="shared" si="109"/>
        <v>1.3508194946799319</v>
      </c>
      <c r="T320">
        <f>IF(A320&lt;D$4,F$4,0)</f>
        <v>0</v>
      </c>
      <c r="U320" s="5">
        <f t="shared" si="110"/>
        <v>2.6165896635270709</v>
      </c>
      <c r="V320" s="5">
        <f>L$6*SUM(U313:U319)</f>
        <v>2.8318290952776639</v>
      </c>
      <c r="W320" s="1">
        <f>H$5+((H$6-H$5)*(LOG(V320+J$5)-LOG(J$5))/(LOG(J$6)-LOG(J$5)))</f>
        <v>4.004574089677122E-3</v>
      </c>
      <c r="X320" s="1">
        <f t="shared" si="111"/>
        <v>2.1770065776627667E-2</v>
      </c>
      <c r="Y320" s="1">
        <f t="shared" si="112"/>
        <v>5.4145298475514654</v>
      </c>
    </row>
    <row r="321" spans="1:25" x14ac:dyDescent="0.2">
      <c r="A321">
        <v>312</v>
      </c>
      <c r="B321" s="1">
        <f t="shared" si="104"/>
        <v>81202531.788889259</v>
      </c>
      <c r="C321" s="1">
        <f t="shared" si="105"/>
        <v>81202531.788889259</v>
      </c>
      <c r="D321" s="5">
        <f t="shared" si="106"/>
        <v>11.311682859549254</v>
      </c>
      <c r="E321" s="1">
        <f t="shared" si="107"/>
        <v>164794922.74227625</v>
      </c>
      <c r="F321" s="1">
        <f t="shared" si="108"/>
        <v>14296808.88130464</v>
      </c>
      <c r="G321" s="5">
        <f t="shared" si="113"/>
        <v>150498088.36239105</v>
      </c>
      <c r="H321" s="5">
        <f t="shared" si="121"/>
        <v>0</v>
      </c>
      <c r="I321" s="5">
        <f t="shared" si="122"/>
        <v>0.49999996517447853</v>
      </c>
      <c r="J321" s="5">
        <f t="shared" si="123"/>
        <v>0.49999996517447853</v>
      </c>
      <c r="K321" s="20">
        <f t="shared" si="124"/>
        <v>6.9651043030818993E-8</v>
      </c>
      <c r="L321" s="20">
        <f t="shared" si="114"/>
        <v>76302532.130179375</v>
      </c>
      <c r="M321" s="20">
        <f t="shared" si="115"/>
        <v>76302532.130179375</v>
      </c>
      <c r="N321" s="20">
        <f t="shared" si="116"/>
        <v>10.629102637847229</v>
      </c>
      <c r="O321" s="5">
        <f t="shared" si="117"/>
        <v>0.61967255924458475</v>
      </c>
      <c r="P321" s="5">
        <f t="shared" si="118"/>
        <v>0.61967255924458475</v>
      </c>
      <c r="Q321" s="5">
        <f t="shared" si="119"/>
        <v>-0.61967255924458475</v>
      </c>
      <c r="R321" s="5">
        <f t="shared" si="120"/>
        <v>-0.61967255924458475</v>
      </c>
      <c r="S321" s="1">
        <f t="shared" si="109"/>
        <v>1.2393451184891695</v>
      </c>
      <c r="T321">
        <f>IF(A321&lt;D$4,F$4,0)</f>
        <v>0</v>
      </c>
      <c r="U321" s="5">
        <f t="shared" si="110"/>
        <v>2.3682621875287304</v>
      </c>
      <c r="V321" s="5">
        <f>L$6*SUM(U314:U320)</f>
        <v>2.5498580702975611</v>
      </c>
      <c r="W321" s="1">
        <f>H$5+((H$6-H$5)*(LOG(V321+J$5)-LOG(J$5))/(LOG(J$6)-LOG(J$5)))</f>
        <v>4.0041186962505885E-3</v>
      </c>
      <c r="X321" s="1">
        <f t="shared" si="111"/>
        <v>1.9552551650422644E-2</v>
      </c>
      <c r="Y321" s="1">
        <f t="shared" si="112"/>
        <v>4.8635573493451272</v>
      </c>
    </row>
    <row r="322" spans="1:25" x14ac:dyDescent="0.2">
      <c r="A322">
        <v>313</v>
      </c>
      <c r="B322" s="1">
        <f t="shared" si="104"/>
        <v>81202531.169216692</v>
      </c>
      <c r="C322" s="1">
        <f t="shared" si="105"/>
        <v>81202531.169216692</v>
      </c>
      <c r="D322" s="5">
        <f t="shared" si="106"/>
        <v>10.404244489710331</v>
      </c>
      <c r="E322" s="1">
        <f t="shared" si="107"/>
        <v>164794925.11053845</v>
      </c>
      <c r="F322" s="1">
        <f t="shared" si="108"/>
        <v>14296808.900857192</v>
      </c>
      <c r="G322" s="5">
        <f t="shared" si="113"/>
        <v>150498093.22594839</v>
      </c>
      <c r="H322" s="5">
        <f t="shared" si="121"/>
        <v>0</v>
      </c>
      <c r="I322" s="5">
        <f t="shared" si="122"/>
        <v>0.4999999679682281</v>
      </c>
      <c r="J322" s="5">
        <f t="shared" si="123"/>
        <v>0.4999999679682281</v>
      </c>
      <c r="K322" s="20">
        <f t="shared" si="124"/>
        <v>6.4063543792103701E-8</v>
      </c>
      <c r="L322" s="20">
        <f t="shared" si="114"/>
        <v>76302531.483128056</v>
      </c>
      <c r="M322" s="20">
        <f t="shared" si="115"/>
        <v>76302531.483128056</v>
      </c>
      <c r="N322" s="20">
        <f t="shared" si="116"/>
        <v>9.7764217605477146</v>
      </c>
      <c r="O322" s="5">
        <f t="shared" si="117"/>
        <v>0.5699615901409919</v>
      </c>
      <c r="P322" s="5">
        <f t="shared" si="118"/>
        <v>0.5699615901409919</v>
      </c>
      <c r="Q322" s="5">
        <f t="shared" si="119"/>
        <v>-0.5699615901409919</v>
      </c>
      <c r="R322" s="5">
        <f t="shared" si="120"/>
        <v>-0.5699615901409919</v>
      </c>
      <c r="S322" s="1">
        <f t="shared" si="109"/>
        <v>1.1399231802819838</v>
      </c>
      <c r="T322">
        <f>IF(A322&lt;D$4,F$4,0)</f>
        <v>0</v>
      </c>
      <c r="U322" s="5">
        <f t="shared" si="110"/>
        <v>2.1467834883280923</v>
      </c>
      <c r="V322" s="5">
        <f>L$6*SUM(U315:U321)</f>
        <v>2.2983732989508794</v>
      </c>
      <c r="W322" s="1">
        <f>H$5+((H$6-H$5)*(LOG(V322+J$5)-LOG(J$5))/(LOG(J$6)-LOG(J$5)))</f>
        <v>4.0037125283980905E-3</v>
      </c>
      <c r="X322" s="1">
        <f t="shared" si="111"/>
        <v>1.7575216546223401E-2</v>
      </c>
      <c r="Y322" s="1">
        <f t="shared" si="112"/>
        <v>4.3721546707929537</v>
      </c>
    </row>
    <row r="323" spans="1:25" x14ac:dyDescent="0.2">
      <c r="A323">
        <v>314</v>
      </c>
      <c r="B323" s="1">
        <f t="shared" si="104"/>
        <v>81202530.5992551</v>
      </c>
      <c r="C323" s="1">
        <f t="shared" si="105"/>
        <v>81202530.5992551</v>
      </c>
      <c r="D323" s="5">
        <f t="shared" si="106"/>
        <v>9.5949169503287628</v>
      </c>
      <c r="E323" s="1">
        <f t="shared" si="107"/>
        <v>164794927.25732195</v>
      </c>
      <c r="F323" s="1">
        <f t="shared" si="108"/>
        <v>14296808.918432409</v>
      </c>
      <c r="G323" s="5">
        <f t="shared" si="113"/>
        <v>150498097.59810308</v>
      </c>
      <c r="H323" s="5">
        <f t="shared" si="121"/>
        <v>0</v>
      </c>
      <c r="I323" s="5">
        <f t="shared" si="122"/>
        <v>0.49999997045992195</v>
      </c>
      <c r="J323" s="5">
        <f t="shared" si="123"/>
        <v>0.49999997045992195</v>
      </c>
      <c r="K323" s="20">
        <f t="shared" si="124"/>
        <v>5.9080156201114679E-8</v>
      </c>
      <c r="L323" s="20">
        <f t="shared" si="114"/>
        <v>76302530.888747871</v>
      </c>
      <c r="M323" s="20">
        <f t="shared" si="115"/>
        <v>76302530.888747871</v>
      </c>
      <c r="N323" s="20">
        <f t="shared" si="116"/>
        <v>9.0159314195578393</v>
      </c>
      <c r="O323" s="5">
        <f t="shared" si="117"/>
        <v>0.52562529464520513</v>
      </c>
      <c r="P323" s="5">
        <f t="shared" si="118"/>
        <v>0.52562529464520513</v>
      </c>
      <c r="Q323" s="5">
        <f t="shared" si="119"/>
        <v>-0.52562529464520513</v>
      </c>
      <c r="R323" s="5">
        <f t="shared" si="120"/>
        <v>-0.52562529464520513</v>
      </c>
      <c r="S323" s="1">
        <f t="shared" si="109"/>
        <v>1.0512505892904103</v>
      </c>
      <c r="T323">
        <f>IF(A323&lt;D$4,F$4,0)</f>
        <v>0</v>
      </c>
      <c r="U323" s="5">
        <f t="shared" si="110"/>
        <v>1.9492507196635527</v>
      </c>
      <c r="V323" s="5">
        <f>L$6*SUM(U316:U322)</f>
        <v>2.0740786590497713</v>
      </c>
      <c r="W323" s="1">
        <f>H$5+((H$6-H$5)*(LOG(V323+J$5)-LOG(J$5))/(LOG(J$6)-LOG(J$5)))</f>
        <v>4.0033502661487681E-3</v>
      </c>
      <c r="X323" s="1">
        <f t="shared" si="111"/>
        <v>1.5812005802144848E-2</v>
      </c>
      <c r="Y323" s="1">
        <f t="shared" si="112"/>
        <v>3.9338813137774169</v>
      </c>
    </row>
    <row r="324" spans="1:25" x14ac:dyDescent="0.2">
      <c r="A324">
        <v>315</v>
      </c>
      <c r="B324" s="1">
        <f t="shared" si="104"/>
        <v>81202530.073629811</v>
      </c>
      <c r="C324" s="1">
        <f t="shared" si="105"/>
        <v>81202530.073629811</v>
      </c>
      <c r="D324" s="5">
        <f t="shared" si="106"/>
        <v>8.8730926535753483</v>
      </c>
      <c r="E324" s="1">
        <f t="shared" si="107"/>
        <v>164794929.20657268</v>
      </c>
      <c r="F324" s="1">
        <f t="shared" si="108"/>
        <v>14296808.934244415</v>
      </c>
      <c r="G324" s="5">
        <f t="shared" si="113"/>
        <v>150498101.53198439</v>
      </c>
      <c r="H324" s="5">
        <f t="shared" si="121"/>
        <v>0</v>
      </c>
      <c r="I324" s="5">
        <f t="shared" si="122"/>
        <v>0.49999997268221769</v>
      </c>
      <c r="J324" s="5">
        <f t="shared" si="123"/>
        <v>0.49999997268221769</v>
      </c>
      <c r="K324" s="20">
        <f t="shared" si="124"/>
        <v>5.4635564684642881E-8</v>
      </c>
      <c r="L324" s="20">
        <f t="shared" si="114"/>
        <v>76302530.341344073</v>
      </c>
      <c r="M324" s="20">
        <f t="shared" si="115"/>
        <v>76302530.341344073</v>
      </c>
      <c r="N324" s="20">
        <f t="shared" si="116"/>
        <v>8.337664119665849</v>
      </c>
      <c r="O324" s="5">
        <f t="shared" si="117"/>
        <v>0.48608257141407341</v>
      </c>
      <c r="P324" s="5">
        <f t="shared" si="118"/>
        <v>0.48608257141407341</v>
      </c>
      <c r="Q324" s="5">
        <f t="shared" si="119"/>
        <v>-0.48608257141407341</v>
      </c>
      <c r="R324" s="5">
        <f t="shared" si="120"/>
        <v>-0.48608257141407341</v>
      </c>
      <c r="S324" s="1">
        <f t="shared" si="109"/>
        <v>0.97216514282814681</v>
      </c>
      <c r="T324">
        <f>IF(A324&lt;D$4,F$4,0)</f>
        <v>0</v>
      </c>
      <c r="U324" s="5">
        <f t="shared" si="110"/>
        <v>1.7730748860438241</v>
      </c>
      <c r="V324" s="5">
        <f>L$6*SUM(U317:U323)</f>
        <v>1.87403439905817</v>
      </c>
      <c r="W324" s="1">
        <f>H$5+((H$6-H$5)*(LOG(V324+J$5)-LOG(J$5))/(LOG(J$6)-LOG(J$5)))</f>
        <v>4.003027164264184E-3</v>
      </c>
      <c r="X324" s="1">
        <f t="shared" si="111"/>
        <v>1.4239699512255439E-2</v>
      </c>
      <c r="Y324" s="1">
        <f t="shared" si="112"/>
        <v>3.5429930965516978</v>
      </c>
    </row>
    <row r="325" spans="1:25" x14ac:dyDescent="0.2">
      <c r="A325">
        <v>316</v>
      </c>
      <c r="B325" s="1">
        <f t="shared" si="104"/>
        <v>81202529.587547243</v>
      </c>
      <c r="C325" s="1">
        <f t="shared" si="105"/>
        <v>81202529.587547243</v>
      </c>
      <c r="D325" s="5">
        <f t="shared" si="106"/>
        <v>8.2293108866105786</v>
      </c>
      <c r="E325" s="1">
        <f t="shared" si="107"/>
        <v>164794930.97964758</v>
      </c>
      <c r="F325" s="1">
        <f t="shared" si="108"/>
        <v>14296808.948484113</v>
      </c>
      <c r="G325" s="5">
        <f t="shared" si="113"/>
        <v>150498105.07497749</v>
      </c>
      <c r="H325" s="5">
        <f t="shared" si="121"/>
        <v>0</v>
      </c>
      <c r="I325" s="5">
        <f t="shared" si="122"/>
        <v>0.49999997466424223</v>
      </c>
      <c r="J325" s="5">
        <f t="shared" si="123"/>
        <v>0.49999997466424223</v>
      </c>
      <c r="K325" s="20">
        <f t="shared" si="124"/>
        <v>5.0671515477523526E-8</v>
      </c>
      <c r="L325" s="20">
        <f t="shared" si="114"/>
        <v>76302529.835837662</v>
      </c>
      <c r="M325" s="20">
        <f t="shared" si="115"/>
        <v>76302529.835837662</v>
      </c>
      <c r="N325" s="20">
        <f t="shared" si="116"/>
        <v>7.7327300349308477</v>
      </c>
      <c r="O325" s="5">
        <f t="shared" si="117"/>
        <v>0.4508151468542092</v>
      </c>
      <c r="P325" s="5">
        <f t="shared" si="118"/>
        <v>0.4508151468542092</v>
      </c>
      <c r="Q325" s="5">
        <f t="shared" si="119"/>
        <v>-0.4508151468542092</v>
      </c>
      <c r="R325" s="5">
        <f t="shared" si="120"/>
        <v>-0.4508151468542092</v>
      </c>
      <c r="S325" s="1">
        <f t="shared" si="109"/>
        <v>0.90163029370841841</v>
      </c>
      <c r="T325">
        <f>IF(A325&lt;D$4,F$4,0)</f>
        <v>0</v>
      </c>
      <c r="U325" s="5">
        <f t="shared" si="110"/>
        <v>1.6159469097929151</v>
      </c>
      <c r="V325" s="5">
        <f>L$6*SUM(U318:U324)</f>
        <v>1.6956186080561571</v>
      </c>
      <c r="W325" s="1">
        <f>H$5+((H$6-H$5)*(LOG(V325+J$5)-LOG(J$5))/(LOG(J$6)-LOG(J$5)))</f>
        <v>4.0027389901923149E-3</v>
      </c>
      <c r="X325" s="1">
        <f t="shared" si="111"/>
        <v>1.28376024042624E-2</v>
      </c>
      <c r="Y325" s="1">
        <f t="shared" si="112"/>
        <v>3.1943668732604391</v>
      </c>
    </row>
    <row r="326" spans="1:25" x14ac:dyDescent="0.2">
      <c r="A326">
        <v>317</v>
      </c>
      <c r="B326" s="1">
        <f t="shared" si="104"/>
        <v>81202529.136732101</v>
      </c>
      <c r="C326" s="1">
        <f t="shared" si="105"/>
        <v>81202529.136732101</v>
      </c>
      <c r="D326" s="5">
        <f t="shared" si="106"/>
        <v>7.6551338134673594</v>
      </c>
      <c r="E326" s="1">
        <f t="shared" si="107"/>
        <v>164794932.5955945</v>
      </c>
      <c r="F326" s="1">
        <f t="shared" si="108"/>
        <v>14296808.961321715</v>
      </c>
      <c r="G326" s="5">
        <f t="shared" si="113"/>
        <v>150498108.26934436</v>
      </c>
      <c r="H326" s="5">
        <f t="shared" si="121"/>
        <v>0</v>
      </c>
      <c r="I326" s="5">
        <f t="shared" si="122"/>
        <v>0.49999997643197347</v>
      </c>
      <c r="J326" s="5">
        <f t="shared" si="123"/>
        <v>0.49999997643197347</v>
      </c>
      <c r="K326" s="20">
        <f t="shared" si="124"/>
        <v>4.7136053113225958E-8</v>
      </c>
      <c r="L326" s="20">
        <f t="shared" si="114"/>
        <v>76302529.367698759</v>
      </c>
      <c r="M326" s="20">
        <f t="shared" si="115"/>
        <v>76302529.367698759</v>
      </c>
      <c r="N326" s="20">
        <f t="shared" si="116"/>
        <v>7.1932004929577449</v>
      </c>
      <c r="O326" s="5">
        <f t="shared" si="117"/>
        <v>0.41936078229038315</v>
      </c>
      <c r="P326" s="5">
        <f t="shared" si="118"/>
        <v>0.41936078229038315</v>
      </c>
      <c r="Q326" s="5">
        <f t="shared" si="119"/>
        <v>-0.41936078229038315</v>
      </c>
      <c r="R326" s="5">
        <f t="shared" si="120"/>
        <v>-0.41936078229038315</v>
      </c>
      <c r="S326" s="1">
        <f t="shared" si="109"/>
        <v>0.8387215645807663</v>
      </c>
      <c r="T326">
        <f>IF(A326&lt;D$4,F$4,0)</f>
        <v>0</v>
      </c>
      <c r="U326" s="5">
        <f t="shared" si="110"/>
        <v>1.4758073668516374</v>
      </c>
      <c r="V326" s="5">
        <f>L$6*SUM(U319:U325)</f>
        <v>1.5364928514689786</v>
      </c>
      <c r="W326" s="1">
        <f>H$5+((H$6-H$5)*(LOG(V326+J$5)-LOG(J$5))/(LOG(J$6)-LOG(J$5)))</f>
        <v>4.0024819687103355E-3</v>
      </c>
      <c r="X326" s="1">
        <f t="shared" si="111"/>
        <v>1.1587267989915807E-2</v>
      </c>
      <c r="Y326" s="1">
        <f t="shared" si="112"/>
        <v>2.8834333918156831</v>
      </c>
    </row>
    <row r="327" spans="1:25" x14ac:dyDescent="0.2">
      <c r="A327">
        <v>318</v>
      </c>
      <c r="B327" s="1">
        <f t="shared" si="104"/>
        <v>81202528.717371315</v>
      </c>
      <c r="C327" s="1">
        <f t="shared" si="105"/>
        <v>81202528.717371315</v>
      </c>
      <c r="D327" s="5">
        <f t="shared" si="106"/>
        <v>7.143035883368194</v>
      </c>
      <c r="E327" s="1">
        <f t="shared" si="107"/>
        <v>164794934.07140186</v>
      </c>
      <c r="F327" s="1">
        <f t="shared" si="108"/>
        <v>14296808.972908983</v>
      </c>
      <c r="G327" s="5">
        <f t="shared" si="113"/>
        <v>150498111.15277776</v>
      </c>
      <c r="H327" s="5">
        <f t="shared" si="121"/>
        <v>0</v>
      </c>
      <c r="I327" s="5">
        <f t="shared" si="122"/>
        <v>0.49999997800858026</v>
      </c>
      <c r="J327" s="5">
        <f t="shared" si="123"/>
        <v>0.49999997800858026</v>
      </c>
      <c r="K327" s="20">
        <f t="shared" si="124"/>
        <v>4.3982839463404012E-8</v>
      </c>
      <c r="L327" s="20">
        <f t="shared" si="114"/>
        <v>76302528.932887226</v>
      </c>
      <c r="M327" s="20">
        <f t="shared" si="115"/>
        <v>76302528.932887226</v>
      </c>
      <c r="N327" s="20">
        <f t="shared" si="116"/>
        <v>6.7120040566268351</v>
      </c>
      <c r="O327" s="5">
        <f t="shared" si="117"/>
        <v>0.39130721556267234</v>
      </c>
      <c r="P327" s="5">
        <f t="shared" si="118"/>
        <v>0.39130721556267234</v>
      </c>
      <c r="Q327" s="5">
        <f t="shared" si="119"/>
        <v>-0.39130721556267234</v>
      </c>
      <c r="R327" s="5">
        <f t="shared" si="120"/>
        <v>-0.39130721556267234</v>
      </c>
      <c r="S327" s="1">
        <f t="shared" si="109"/>
        <v>0.78261443112534468</v>
      </c>
      <c r="T327">
        <f>IF(A327&lt;D$4,F$4,0)</f>
        <v>0</v>
      </c>
      <c r="U327" s="5">
        <f t="shared" si="110"/>
        <v>1.3508194946799319</v>
      </c>
      <c r="V327" s="5">
        <f>L$6*SUM(U320:U326)</f>
        <v>1.3945715221735824</v>
      </c>
      <c r="W327" s="1">
        <f>H$5+((H$6-H$5)*(LOG(V327+J$5)-LOG(J$5))/(LOG(J$6)-LOG(J$5)))</f>
        <v>4.0022527325380515E-3</v>
      </c>
      <c r="X327" s="1">
        <f t="shared" si="111"/>
        <v>1.0472253130782041E-2</v>
      </c>
      <c r="Y327" s="1">
        <f t="shared" si="112"/>
        <v>2.6061174103962887</v>
      </c>
    </row>
    <row r="328" spans="1:25" x14ac:dyDescent="0.2">
      <c r="A328">
        <v>319</v>
      </c>
      <c r="B328" s="1">
        <f t="shared" si="104"/>
        <v>81202528.326064095</v>
      </c>
      <c r="C328" s="1">
        <f t="shared" si="105"/>
        <v>81202528.326064095</v>
      </c>
      <c r="D328" s="5">
        <f t="shared" si="106"/>
        <v>6.6863051960043691</v>
      </c>
      <c r="E328" s="1">
        <f t="shared" si="107"/>
        <v>164794935.42222136</v>
      </c>
      <c r="F328" s="1">
        <f t="shared" si="108"/>
        <v>14296808.983381236</v>
      </c>
      <c r="G328" s="5">
        <f t="shared" si="113"/>
        <v>150498113.75889516</v>
      </c>
      <c r="H328" s="5">
        <f t="shared" si="121"/>
        <v>0</v>
      </c>
      <c r="I328" s="5">
        <f t="shared" si="122"/>
        <v>0.49999997941472679</v>
      </c>
      <c r="J328" s="5">
        <f t="shared" si="123"/>
        <v>0.49999997941472679</v>
      </c>
      <c r="K328" s="20">
        <f t="shared" si="124"/>
        <v>4.1170546401443668E-8</v>
      </c>
      <c r="L328" s="20">
        <f t="shared" si="114"/>
        <v>76302528.52779977</v>
      </c>
      <c r="M328" s="20">
        <f t="shared" si="115"/>
        <v>76302528.52779977</v>
      </c>
      <c r="N328" s="20">
        <f t="shared" si="116"/>
        <v>6.2828338412702216</v>
      </c>
      <c r="O328" s="5">
        <f t="shared" si="117"/>
        <v>0.36628675764742274</v>
      </c>
      <c r="P328" s="5">
        <f t="shared" si="118"/>
        <v>0.36628675764742274</v>
      </c>
      <c r="Q328" s="5">
        <f t="shared" si="119"/>
        <v>-0.36628675764742274</v>
      </c>
      <c r="R328" s="5">
        <f t="shared" si="120"/>
        <v>-0.36628675764742274</v>
      </c>
      <c r="S328" s="1">
        <f t="shared" si="109"/>
        <v>0.73257351529484549</v>
      </c>
      <c r="T328">
        <f>IF(A328&lt;D$4,F$4,0)</f>
        <v>0</v>
      </c>
      <c r="U328" s="5">
        <f t="shared" si="110"/>
        <v>1.2393451184891695</v>
      </c>
      <c r="V328" s="5">
        <f>L$6*SUM(U321:U327)</f>
        <v>1.2679945052888684</v>
      </c>
      <c r="W328" s="1">
        <f>H$5+((H$6-H$5)*(LOG(V328+J$5)-LOG(J$5))/(LOG(J$6)-LOG(J$5)))</f>
        <v>4.0020482782781915E-3</v>
      </c>
      <c r="X328" s="1">
        <f t="shared" si="111"/>
        <v>9.4778996101106995E-3</v>
      </c>
      <c r="Y328" s="1">
        <f t="shared" si="112"/>
        <v>2.3587842879186196</v>
      </c>
    </row>
    <row r="329" spans="1:25" x14ac:dyDescent="0.2">
      <c r="A329">
        <v>320</v>
      </c>
      <c r="B329" s="1">
        <f t="shared" si="104"/>
        <v>81202527.95977734</v>
      </c>
      <c r="C329" s="1">
        <f t="shared" si="105"/>
        <v>81202527.95977734</v>
      </c>
      <c r="D329" s="5">
        <f t="shared" si="106"/>
        <v>6.2789555310172309</v>
      </c>
      <c r="E329" s="1">
        <f t="shared" si="107"/>
        <v>164794936.6615665</v>
      </c>
      <c r="F329" s="1">
        <f t="shared" si="108"/>
        <v>14296808.992859136</v>
      </c>
      <c r="G329" s="5">
        <f t="shared" si="113"/>
        <v>150498116.11767945</v>
      </c>
      <c r="H329" s="5">
        <f t="shared" si="121"/>
        <v>0</v>
      </c>
      <c r="I329" s="5">
        <f t="shared" si="122"/>
        <v>0.49999998066884299</v>
      </c>
      <c r="J329" s="5">
        <f t="shared" si="123"/>
        <v>0.49999998066884299</v>
      </c>
      <c r="K329" s="20">
        <f t="shared" si="124"/>
        <v>3.8662314129976855E-8</v>
      </c>
      <c r="L329" s="20">
        <f t="shared" si="114"/>
        <v>76302528.149222672</v>
      </c>
      <c r="M329" s="20">
        <f t="shared" si="115"/>
        <v>76302528.149222672</v>
      </c>
      <c r="N329" s="20">
        <f t="shared" si="116"/>
        <v>5.9000648525434576</v>
      </c>
      <c r="O329" s="5">
        <f t="shared" si="117"/>
        <v>0.3439714734821489</v>
      </c>
      <c r="P329" s="5">
        <f t="shared" si="118"/>
        <v>0.3439714734821489</v>
      </c>
      <c r="Q329" s="5">
        <f t="shared" si="119"/>
        <v>-0.3439714734821489</v>
      </c>
      <c r="R329" s="5">
        <f t="shared" si="120"/>
        <v>-0.3439714734821489</v>
      </c>
      <c r="S329" s="1">
        <f t="shared" si="109"/>
        <v>0.68794294696429781</v>
      </c>
      <c r="T329">
        <f>IF(A329&lt;D$4,F$4,0)</f>
        <v>0</v>
      </c>
      <c r="U329" s="5">
        <f t="shared" si="110"/>
        <v>1.1399231802819838</v>
      </c>
      <c r="V329" s="5">
        <f>L$6*SUM(U322:U328)</f>
        <v>1.1551027983849123</v>
      </c>
      <c r="W329" s="1">
        <f>H$5+((H$6-H$5)*(LOG(V329+J$5)-LOG(J$5))/(LOG(J$6)-LOG(J$5)))</f>
        <v>4.001865927111479E-3</v>
      </c>
      <c r="X329" s="1">
        <f t="shared" si="111"/>
        <v>8.5911396948257154E-3</v>
      </c>
      <c r="Y329" s="1">
        <f t="shared" si="112"/>
        <v>2.1381923486332663</v>
      </c>
    </row>
    <row r="330" spans="1:25" x14ac:dyDescent="0.2">
      <c r="A330">
        <v>321</v>
      </c>
      <c r="B330" s="1">
        <f t="shared" si="104"/>
        <v>81202527.615805864</v>
      </c>
      <c r="C330" s="1">
        <f t="shared" si="105"/>
        <v>81202527.615805864</v>
      </c>
      <c r="D330" s="5">
        <f t="shared" si="106"/>
        <v>5.9156478886911188</v>
      </c>
      <c r="E330" s="1">
        <f t="shared" si="107"/>
        <v>164794937.80148968</v>
      </c>
      <c r="F330" s="1">
        <f t="shared" si="108"/>
        <v>14296809.001450276</v>
      </c>
      <c r="G330" s="5">
        <f t="shared" si="113"/>
        <v>150498118.2558718</v>
      </c>
      <c r="H330" s="5">
        <f t="shared" si="121"/>
        <v>0</v>
      </c>
      <c r="I330" s="5">
        <f t="shared" si="122"/>
        <v>0.49999998178736593</v>
      </c>
      <c r="J330" s="5">
        <f t="shared" si="123"/>
        <v>0.49999998178736593</v>
      </c>
      <c r="K330" s="20">
        <f t="shared" si="124"/>
        <v>3.6425268072939843E-8</v>
      </c>
      <c r="L330" s="20">
        <f t="shared" si="114"/>
        <v>76302527.794289678</v>
      </c>
      <c r="M330" s="20">
        <f t="shared" si="115"/>
        <v>76302527.794289678</v>
      </c>
      <c r="N330" s="20">
        <f t="shared" si="116"/>
        <v>5.558680261576308</v>
      </c>
      <c r="O330" s="5">
        <f t="shared" si="117"/>
        <v>0.32406888383136895</v>
      </c>
      <c r="P330" s="5">
        <f t="shared" si="118"/>
        <v>0.32406888383136895</v>
      </c>
      <c r="Q330" s="5">
        <f t="shared" si="119"/>
        <v>-0.32406888383136895</v>
      </c>
      <c r="R330" s="5">
        <f t="shared" si="120"/>
        <v>-0.32406888383136895</v>
      </c>
      <c r="S330" s="1">
        <f t="shared" si="109"/>
        <v>0.6481377676627379</v>
      </c>
      <c r="T330">
        <f>IF(A330&lt;D$4,F$4,0)</f>
        <v>0</v>
      </c>
      <c r="U330" s="5">
        <f t="shared" si="110"/>
        <v>1.0512505892904103</v>
      </c>
      <c r="V330" s="5">
        <f>L$6*SUM(U323:U329)</f>
        <v>1.0544167675803016</v>
      </c>
      <c r="W330" s="1">
        <f>H$5+((H$6-H$5)*(LOG(V330+J$5)-LOG(J$5))/(LOG(J$6)-LOG(J$5)))</f>
        <v>4.0017032897332666E-3</v>
      </c>
      <c r="X330" s="1">
        <f t="shared" si="111"/>
        <v>7.8003230173925757E-3</v>
      </c>
      <c r="Y330" s="1">
        <f t="shared" si="112"/>
        <v>1.94145039664616</v>
      </c>
    </row>
    <row r="331" spans="1:25" x14ac:dyDescent="0.2">
      <c r="A331">
        <v>322</v>
      </c>
      <c r="B331" s="1">
        <f t="shared" si="104"/>
        <v>81202527.291736975</v>
      </c>
      <c r="C331" s="1">
        <f t="shared" si="105"/>
        <v>81202527.291736975</v>
      </c>
      <c r="D331" s="5">
        <f t="shared" si="106"/>
        <v>5.5916205135257098</v>
      </c>
      <c r="E331" s="1">
        <f t="shared" si="107"/>
        <v>164794938.85274026</v>
      </c>
      <c r="F331" s="1">
        <f t="shared" si="108"/>
        <v>14296809.0092506</v>
      </c>
      <c r="G331" s="5">
        <f t="shared" si="113"/>
        <v>150498120.19732219</v>
      </c>
      <c r="H331" s="5">
        <f t="shared" si="121"/>
        <v>0</v>
      </c>
      <c r="I331" s="5">
        <f t="shared" si="122"/>
        <v>0.49999998278495605</v>
      </c>
      <c r="J331" s="5">
        <f t="shared" si="123"/>
        <v>0.49999998278495605</v>
      </c>
      <c r="K331" s="20">
        <f t="shared" si="124"/>
        <v>3.4430088000319649E-8</v>
      </c>
      <c r="L331" s="20">
        <f t="shared" si="114"/>
        <v>76302527.460444406</v>
      </c>
      <c r="M331" s="20">
        <f t="shared" si="115"/>
        <v>76302527.460444406</v>
      </c>
      <c r="N331" s="20">
        <f t="shared" si="116"/>
        <v>5.254205651122577</v>
      </c>
      <c r="O331" s="5">
        <f t="shared" si="117"/>
        <v>0.3063181318594152</v>
      </c>
      <c r="P331" s="5">
        <f t="shared" si="118"/>
        <v>0.3063181318594152</v>
      </c>
      <c r="Q331" s="5">
        <f t="shared" si="119"/>
        <v>-0.3063181318594152</v>
      </c>
      <c r="R331" s="5">
        <f t="shared" si="120"/>
        <v>-0.3063181318594152</v>
      </c>
      <c r="S331" s="1">
        <f t="shared" si="109"/>
        <v>0.6126362637188304</v>
      </c>
      <c r="T331">
        <f>IF(A331&lt;D$4,F$4,0)</f>
        <v>0</v>
      </c>
      <c r="U331" s="5">
        <f t="shared" si="110"/>
        <v>0.97216514282814681</v>
      </c>
      <c r="V331" s="5">
        <f>L$6*SUM(U324:U330)</f>
        <v>0.96461675454298723</v>
      </c>
      <c r="W331" s="1">
        <f>H$5+((H$6-H$5)*(LOG(V331+J$5)-LOG(J$5))/(LOG(J$6)-LOG(J$5)))</f>
        <v>4.0015582350751795E-3</v>
      </c>
      <c r="X331" s="1">
        <f t="shared" si="111"/>
        <v>7.0950624116536496E-3</v>
      </c>
      <c r="Y331" s="1">
        <f t="shared" si="112"/>
        <v>1.7659798236321704</v>
      </c>
    </row>
    <row r="332" spans="1:25" x14ac:dyDescent="0.2">
      <c r="A332">
        <v>323</v>
      </c>
      <c r="B332" s="1">
        <f t="shared" si="104"/>
        <v>81202526.985418841</v>
      </c>
      <c r="C332" s="1">
        <f t="shared" si="105"/>
        <v>81202526.985418841</v>
      </c>
      <c r="D332" s="5">
        <f t="shared" si="106"/>
        <v>5.3026264835361214</v>
      </c>
      <c r="E332" s="1">
        <f t="shared" si="107"/>
        <v>164794939.8249054</v>
      </c>
      <c r="F332" s="1">
        <f t="shared" si="108"/>
        <v>14296809.016345663</v>
      </c>
      <c r="G332" s="5">
        <f t="shared" si="113"/>
        <v>150498121.96330202</v>
      </c>
      <c r="H332" s="5">
        <f t="shared" si="121"/>
        <v>0</v>
      </c>
      <c r="I332" s="5">
        <f t="shared" si="122"/>
        <v>0.49999998367468812</v>
      </c>
      <c r="J332" s="5">
        <f t="shared" si="123"/>
        <v>0.49999998367468812</v>
      </c>
      <c r="K332" s="20">
        <f t="shared" si="124"/>
        <v>3.2650623738311909E-8</v>
      </c>
      <c r="L332" s="20">
        <f t="shared" si="114"/>
        <v>76302527.145406902</v>
      </c>
      <c r="M332" s="20">
        <f t="shared" si="115"/>
        <v>76302527.145406902</v>
      </c>
      <c r="N332" s="20">
        <f t="shared" si="116"/>
        <v>4.9826503709006644</v>
      </c>
      <c r="O332" s="5">
        <f t="shared" si="117"/>
        <v>0.29048656416696189</v>
      </c>
      <c r="P332" s="5">
        <f t="shared" si="118"/>
        <v>0.29048656416696189</v>
      </c>
      <c r="Q332" s="5">
        <f t="shared" si="119"/>
        <v>-0.29048656416696189</v>
      </c>
      <c r="R332" s="5">
        <f t="shared" si="120"/>
        <v>-0.29048656416696189</v>
      </c>
      <c r="S332" s="1">
        <f t="shared" si="109"/>
        <v>0.58097312833392378</v>
      </c>
      <c r="T332">
        <f>IF(A332&lt;D$4,F$4,0)</f>
        <v>0</v>
      </c>
      <c r="U332" s="5">
        <f t="shared" si="110"/>
        <v>0.90163029370841841</v>
      </c>
      <c r="V332" s="5">
        <f>L$6*SUM(U325:U331)</f>
        <v>0.88452578022141948</v>
      </c>
      <c r="W332" s="1">
        <f>H$5+((H$6-H$5)*(LOG(V332+J$5)-LOG(J$5))/(LOG(J$6)-LOG(J$5)))</f>
        <v>4.0014288624038519E-3</v>
      </c>
      <c r="X332" s="1">
        <f t="shared" si="111"/>
        <v>6.4660966049576839E-3</v>
      </c>
      <c r="Y332" s="1">
        <f t="shared" si="112"/>
        <v>1.6094808131879574</v>
      </c>
    </row>
    <row r="333" spans="1:25" x14ac:dyDescent="0.2">
      <c r="A333">
        <v>324</v>
      </c>
      <c r="B333" s="1">
        <f t="shared" si="104"/>
        <v>81202526.694932282</v>
      </c>
      <c r="C333" s="1">
        <f t="shared" si="105"/>
        <v>81202526.694932282</v>
      </c>
      <c r="D333" s="5">
        <f t="shared" si="106"/>
        <v>5.0448780472892789</v>
      </c>
      <c r="E333" s="1">
        <f t="shared" si="107"/>
        <v>164794940.72653568</v>
      </c>
      <c r="F333" s="1">
        <f t="shared" si="108"/>
        <v>14296809.022811759</v>
      </c>
      <c r="G333" s="5">
        <f t="shared" si="113"/>
        <v>150498123.57278284</v>
      </c>
      <c r="H333" s="5">
        <f t="shared" si="121"/>
        <v>0</v>
      </c>
      <c r="I333" s="5">
        <f t="shared" si="122"/>
        <v>0.4999999844682238</v>
      </c>
      <c r="J333" s="5">
        <f t="shared" si="123"/>
        <v>0.4999999844682238</v>
      </c>
      <c r="K333" s="20">
        <f t="shared" si="124"/>
        <v>3.1063552428180094E-8</v>
      </c>
      <c r="L333" s="20">
        <f t="shared" si="114"/>
        <v>76302526.847143695</v>
      </c>
      <c r="M333" s="20">
        <f t="shared" si="115"/>
        <v>76302526.847143695</v>
      </c>
      <c r="N333" s="20">
        <f t="shared" si="116"/>
        <v>4.7404552334931136</v>
      </c>
      <c r="O333" s="5">
        <f t="shared" si="117"/>
        <v>0.2763666814802041</v>
      </c>
      <c r="P333" s="5">
        <f t="shared" si="118"/>
        <v>0.2763666814802041</v>
      </c>
      <c r="Q333" s="5">
        <f t="shared" si="119"/>
        <v>-0.2763666814802041</v>
      </c>
      <c r="R333" s="5">
        <f t="shared" si="120"/>
        <v>-0.2763666814802041</v>
      </c>
      <c r="S333" s="1">
        <f t="shared" si="109"/>
        <v>0.5527333629604082</v>
      </c>
      <c r="T333">
        <f>IF(A333&lt;D$4,F$4,0)</f>
        <v>0</v>
      </c>
      <c r="U333" s="5">
        <f t="shared" si="110"/>
        <v>0.8387215645807663</v>
      </c>
      <c r="V333" s="5">
        <f>L$6*SUM(U326:U332)</f>
        <v>0.81309411861296965</v>
      </c>
      <c r="W333" s="1">
        <f>H$5+((H$6-H$5)*(LOG(V333+J$5)-LOG(J$5))/(LOG(J$6)-LOG(J$5)))</f>
        <v>4.0013134764322637E-3</v>
      </c>
      <c r="X333" s="1">
        <f t="shared" si="111"/>
        <v>5.9051679056014699E-3</v>
      </c>
      <c r="Y333" s="1">
        <f t="shared" si="112"/>
        <v>1.4699021989460359</v>
      </c>
    </row>
    <row r="334" spans="1:25" x14ac:dyDescent="0.2">
      <c r="A334">
        <v>325</v>
      </c>
      <c r="B334" s="1">
        <f t="shared" si="104"/>
        <v>81202526.418565601</v>
      </c>
      <c r="C334" s="1">
        <f t="shared" si="105"/>
        <v>81202526.418565601</v>
      </c>
      <c r="D334" s="5">
        <f t="shared" si="106"/>
        <v>4.8149969791243423</v>
      </c>
      <c r="E334" s="1">
        <f t="shared" si="107"/>
        <v>164794941.56525725</v>
      </c>
      <c r="F334" s="1">
        <f t="shared" si="108"/>
        <v>14296809.028716927</v>
      </c>
      <c r="G334" s="5">
        <f t="shared" si="113"/>
        <v>150498125.04268503</v>
      </c>
      <c r="H334" s="5">
        <f t="shared" si="121"/>
        <v>0</v>
      </c>
      <c r="I334" s="5">
        <f t="shared" si="122"/>
        <v>0.49999998517596356</v>
      </c>
      <c r="J334" s="5">
        <f t="shared" si="123"/>
        <v>0.49999998517596356</v>
      </c>
      <c r="K334" s="20">
        <f t="shared" si="124"/>
        <v>2.9648072841660331E-8</v>
      </c>
      <c r="L334" s="20">
        <f t="shared" si="114"/>
        <v>76302526.563841164</v>
      </c>
      <c r="M334" s="20">
        <f t="shared" si="115"/>
        <v>76302526.563841164</v>
      </c>
      <c r="N334" s="20">
        <f t="shared" si="116"/>
        <v>4.5244458652760713</v>
      </c>
      <c r="O334" s="5">
        <f t="shared" si="117"/>
        <v>0.26377341902650425</v>
      </c>
      <c r="P334" s="5">
        <f t="shared" si="118"/>
        <v>0.26377341902650425</v>
      </c>
      <c r="Q334" s="5">
        <f t="shared" si="119"/>
        <v>-0.26377341902650425</v>
      </c>
      <c r="R334" s="5">
        <f t="shared" si="120"/>
        <v>-0.26377341902650425</v>
      </c>
      <c r="S334" s="1">
        <f t="shared" si="109"/>
        <v>0.5275468380530085</v>
      </c>
      <c r="T334">
        <f>IF(A334&lt;D$4,F$4,0)</f>
        <v>0</v>
      </c>
      <c r="U334" s="5">
        <f t="shared" si="110"/>
        <v>0.78261443112534468</v>
      </c>
      <c r="V334" s="5">
        <f>L$6*SUM(U327:U333)</f>
        <v>0.74938553838588273</v>
      </c>
      <c r="W334" s="1">
        <f>H$5+((H$6-H$5)*(LOG(V334+J$5)-LOG(J$5))/(LOG(J$6)-LOG(J$5)))</f>
        <v>4.0012105651191388E-3</v>
      </c>
      <c r="X334" s="1">
        <f t="shared" si="111"/>
        <v>5.4049132336822401E-3</v>
      </c>
      <c r="Y334" s="1">
        <f t="shared" si="112"/>
        <v>1.3454145814462497</v>
      </c>
    </row>
    <row r="335" spans="1:25" x14ac:dyDescent="0.2">
      <c r="A335">
        <v>326</v>
      </c>
      <c r="B335" s="1">
        <f t="shared" si="104"/>
        <v>81202526.154792175</v>
      </c>
      <c r="C335" s="1">
        <f t="shared" si="105"/>
        <v>81202526.154792175</v>
      </c>
      <c r="D335" s="5">
        <f t="shared" si="106"/>
        <v>4.6099703018825053</v>
      </c>
      <c r="E335" s="1">
        <f t="shared" si="107"/>
        <v>164794942.34787169</v>
      </c>
      <c r="F335" s="1">
        <f t="shared" si="108"/>
        <v>14296809.034121841</v>
      </c>
      <c r="G335" s="5">
        <f t="shared" si="113"/>
        <v>150498126.38809961</v>
      </c>
      <c r="H335" s="5">
        <f t="shared" si="121"/>
        <v>0</v>
      </c>
      <c r="I335" s="5">
        <f t="shared" si="122"/>
        <v>0.49999998580718363</v>
      </c>
      <c r="J335" s="5">
        <f t="shared" si="123"/>
        <v>0.49999998580718363</v>
      </c>
      <c r="K335" s="20">
        <f t="shared" si="124"/>
        <v>2.8385632746435951E-8</v>
      </c>
      <c r="L335" s="20">
        <f t="shared" si="114"/>
        <v>76302526.293881774</v>
      </c>
      <c r="M335" s="20">
        <f t="shared" si="115"/>
        <v>76302526.293881774</v>
      </c>
      <c r="N335" s="20">
        <f t="shared" si="116"/>
        <v>4.3317911009674326</v>
      </c>
      <c r="O335" s="5">
        <f t="shared" si="117"/>
        <v>0.25254172095138344</v>
      </c>
      <c r="P335" s="5">
        <f t="shared" si="118"/>
        <v>0.25254172095138344</v>
      </c>
      <c r="Q335" s="5">
        <f t="shared" si="119"/>
        <v>-0.25254172095138344</v>
      </c>
      <c r="R335" s="5">
        <f t="shared" si="120"/>
        <v>-0.25254172095138344</v>
      </c>
      <c r="S335" s="1">
        <f t="shared" si="109"/>
        <v>0.50508344190276688</v>
      </c>
      <c r="T335">
        <f>IF(A335&lt;D$4,F$4,0)</f>
        <v>0</v>
      </c>
      <c r="U335" s="5">
        <f t="shared" si="110"/>
        <v>0.73257351529484549</v>
      </c>
      <c r="V335" s="5">
        <f>L$6*SUM(U328:U334)</f>
        <v>0.69256503203042408</v>
      </c>
      <c r="W335" s="1">
        <f>H$5+((H$6-H$5)*(LOG(V335+J$5)-LOG(J$5))/(LOG(J$6)-LOG(J$5)))</f>
        <v>4.0011187798660672E-3</v>
      </c>
      <c r="X335" s="1">
        <f t="shared" si="111"/>
        <v>4.9587670283223525E-3</v>
      </c>
      <c r="Y335" s="1">
        <f t="shared" si="112"/>
        <v>1.2343863514608471</v>
      </c>
    </row>
    <row r="336" spans="1:25" x14ac:dyDescent="0.2">
      <c r="A336">
        <v>327</v>
      </c>
      <c r="B336" s="1">
        <f t="shared" si="104"/>
        <v>81202525.902250454</v>
      </c>
      <c r="C336" s="1">
        <f t="shared" si="105"/>
        <v>81202525.902250454</v>
      </c>
      <c r="D336" s="5">
        <f t="shared" si="106"/>
        <v>4.4271107968209744</v>
      </c>
      <c r="E336" s="1">
        <f t="shared" si="107"/>
        <v>164794943.0804452</v>
      </c>
      <c r="F336" s="1">
        <f t="shared" si="108"/>
        <v>14296809.039080609</v>
      </c>
      <c r="G336" s="5">
        <f t="shared" si="113"/>
        <v>150498127.62248597</v>
      </c>
      <c r="H336" s="5">
        <f t="shared" si="121"/>
        <v>0</v>
      </c>
      <c r="I336" s="5">
        <f t="shared" si="122"/>
        <v>0.49999998637015713</v>
      </c>
      <c r="J336" s="5">
        <f t="shared" si="123"/>
        <v>0.49999998637015713</v>
      </c>
      <c r="K336" s="20">
        <f t="shared" si="124"/>
        <v>2.7259685748375423E-8</v>
      </c>
      <c r="L336" s="20">
        <f t="shared" si="114"/>
        <v>76302526.035822913</v>
      </c>
      <c r="M336" s="20">
        <f t="shared" si="115"/>
        <v>76302526.035822913</v>
      </c>
      <c r="N336" s="20">
        <f t="shared" si="116"/>
        <v>4.1599658764868952</v>
      </c>
      <c r="O336" s="5">
        <f t="shared" si="117"/>
        <v>0.24252437698561755</v>
      </c>
      <c r="P336" s="5">
        <f t="shared" si="118"/>
        <v>0.24252437698561755</v>
      </c>
      <c r="Q336" s="5">
        <f t="shared" si="119"/>
        <v>-0.24252437698561755</v>
      </c>
      <c r="R336" s="5">
        <f t="shared" si="120"/>
        <v>-0.24252437698561755</v>
      </c>
      <c r="S336" s="1">
        <f t="shared" si="109"/>
        <v>0.48504875397123509</v>
      </c>
      <c r="T336">
        <f>IF(A336&lt;D$4,F$4,0)</f>
        <v>0</v>
      </c>
      <c r="U336" s="5">
        <f t="shared" si="110"/>
        <v>0.68794294696429781</v>
      </c>
      <c r="V336" s="5">
        <f>L$6*SUM(U329:U335)</f>
        <v>0.64188787171099171</v>
      </c>
      <c r="W336" s="1">
        <f>H$5+((H$6-H$5)*(LOG(V336+J$5)-LOG(J$5))/(LOG(J$6)-LOG(J$5)))</f>
        <v>4.0010369178538896E-3</v>
      </c>
      <c r="X336" s="1">
        <f t="shared" si="111"/>
        <v>4.5608747278256326E-3</v>
      </c>
      <c r="Y336" s="1">
        <f t="shared" si="112"/>
        <v>1.1353623055541582</v>
      </c>
    </row>
    <row r="337" spans="1:25" x14ac:dyDescent="0.2">
      <c r="A337">
        <v>328</v>
      </c>
      <c r="B337" s="1">
        <f t="shared" si="104"/>
        <v>81202525.659726083</v>
      </c>
      <c r="C337" s="1">
        <f t="shared" si="105"/>
        <v>81202525.659726083</v>
      </c>
      <c r="D337" s="5">
        <f t="shared" si="106"/>
        <v>4.2640217831294711</v>
      </c>
      <c r="E337" s="1">
        <f t="shared" si="107"/>
        <v>164794943.76838815</v>
      </c>
      <c r="F337" s="1">
        <f t="shared" si="108"/>
        <v>14296809.043641483</v>
      </c>
      <c r="G337" s="5">
        <f t="shared" si="113"/>
        <v>150498128.75784826</v>
      </c>
      <c r="H337" s="5">
        <f t="shared" si="121"/>
        <v>0</v>
      </c>
      <c r="I337" s="5">
        <f t="shared" si="122"/>
        <v>0.49999998687226277</v>
      </c>
      <c r="J337" s="5">
        <f t="shared" si="123"/>
        <v>0.49999998687226277</v>
      </c>
      <c r="K337" s="20">
        <f t="shared" si="124"/>
        <v>2.6255474423564498E-8</v>
      </c>
      <c r="L337" s="20">
        <f t="shared" si="114"/>
        <v>76302525.788377911</v>
      </c>
      <c r="M337" s="20">
        <f t="shared" si="115"/>
        <v>76302525.788377911</v>
      </c>
      <c r="N337" s="20">
        <f t="shared" si="116"/>
        <v>4.0067181337785387</v>
      </c>
      <c r="O337" s="5">
        <f t="shared" si="117"/>
        <v>0.23359009300840342</v>
      </c>
      <c r="P337" s="5">
        <f t="shared" si="118"/>
        <v>0.23359009300840342</v>
      </c>
      <c r="Q337" s="5">
        <f t="shared" si="119"/>
        <v>-0.23359009300840342</v>
      </c>
      <c r="R337" s="5">
        <f t="shared" si="120"/>
        <v>-0.23359009300840342</v>
      </c>
      <c r="S337" s="1">
        <f t="shared" si="109"/>
        <v>0.46718018601680683</v>
      </c>
      <c r="T337">
        <f>IF(A337&lt;D$4,F$4,0)</f>
        <v>0</v>
      </c>
      <c r="U337" s="5">
        <f t="shared" si="110"/>
        <v>0.6481377676627379</v>
      </c>
      <c r="V337" s="5">
        <f>L$6*SUM(U330:U336)</f>
        <v>0.5966898483792229</v>
      </c>
      <c r="W337" s="1">
        <f>H$5+((H$6-H$5)*(LOG(V337+J$5)-LOG(J$5))/(LOG(J$6)-LOG(J$5)))</f>
        <v>4.0009639062871579E-3</v>
      </c>
      <c r="X337" s="1">
        <f t="shared" si="111"/>
        <v>4.2060156642140367E-3</v>
      </c>
      <c r="Y337" s="1">
        <f t="shared" si="112"/>
        <v>1.0470445736261962</v>
      </c>
    </row>
    <row r="338" spans="1:25" x14ac:dyDescent="0.2">
      <c r="A338">
        <v>329</v>
      </c>
      <c r="B338" s="1">
        <f t="shared" si="104"/>
        <v>81202525.426135987</v>
      </c>
      <c r="C338" s="1">
        <f t="shared" si="105"/>
        <v>81202525.426135987</v>
      </c>
      <c r="D338" s="5">
        <f t="shared" si="106"/>
        <v>4.1185657054274483</v>
      </c>
      <c r="E338" s="1">
        <f t="shared" si="107"/>
        <v>164794944.41652593</v>
      </c>
      <c r="F338" s="1">
        <f t="shared" si="108"/>
        <v>14296809.047847498</v>
      </c>
      <c r="G338" s="5">
        <f t="shared" si="113"/>
        <v>150498129.80489284</v>
      </c>
      <c r="H338" s="5">
        <f t="shared" si="121"/>
        <v>0</v>
      </c>
      <c r="I338" s="5">
        <f t="shared" si="122"/>
        <v>0.49999998732008155</v>
      </c>
      <c r="J338" s="5">
        <f t="shared" si="123"/>
        <v>0.49999998732008155</v>
      </c>
      <c r="K338" s="20">
        <f t="shared" si="124"/>
        <v>2.5359836897730798E-8</v>
      </c>
      <c r="L338" s="20">
        <f t="shared" si="114"/>
        <v>76302525.550399184</v>
      </c>
      <c r="M338" s="20">
        <f t="shared" si="115"/>
        <v>76302525.550399184</v>
      </c>
      <c r="N338" s="20">
        <f t="shared" si="116"/>
        <v>3.8700393038296865</v>
      </c>
      <c r="O338" s="5">
        <f t="shared" si="117"/>
        <v>0.22562177021814922</v>
      </c>
      <c r="P338" s="5">
        <f t="shared" si="118"/>
        <v>0.22562177021814922</v>
      </c>
      <c r="Q338" s="5">
        <f t="shared" si="119"/>
        <v>-0.22562177021814922</v>
      </c>
      <c r="R338" s="5">
        <f t="shared" si="120"/>
        <v>-0.22562177021814922</v>
      </c>
      <c r="S338" s="1">
        <f t="shared" si="109"/>
        <v>0.45124354043629844</v>
      </c>
      <c r="T338">
        <f>IF(A338&lt;D$4,F$4,0)</f>
        <v>0</v>
      </c>
      <c r="U338" s="5">
        <f t="shared" si="110"/>
        <v>0.6126362637188304</v>
      </c>
      <c r="V338" s="5">
        <f>L$6*SUM(U331:U337)</f>
        <v>0.55637856621645576</v>
      </c>
      <c r="W338" s="1">
        <f>H$5+((H$6-H$5)*(LOG(V338+J$5)-LOG(J$5))/(LOG(J$6)-LOG(J$5)))</f>
        <v>4.0008987883409829E-3</v>
      </c>
      <c r="X338" s="1">
        <f t="shared" si="111"/>
        <v>3.8895343420084711E-3</v>
      </c>
      <c r="Y338" s="1">
        <f t="shared" si="112"/>
        <v>0.96827560848613836</v>
      </c>
    </row>
    <row r="339" spans="1:25" x14ac:dyDescent="0.2">
      <c r="A339">
        <v>330</v>
      </c>
      <c r="B339" s="1">
        <f t="shared" si="104"/>
        <v>81202525.200514212</v>
      </c>
      <c r="C339" s="1">
        <f t="shared" si="105"/>
        <v>81202525.200514212</v>
      </c>
      <c r="D339" s="5">
        <f t="shared" si="106"/>
        <v>3.9888361175298228</v>
      </c>
      <c r="E339" s="1">
        <f t="shared" si="107"/>
        <v>164794945.0291622</v>
      </c>
      <c r="F339" s="1">
        <f t="shared" si="108"/>
        <v>14296809.051737033</v>
      </c>
      <c r="G339" s="5">
        <f t="shared" si="113"/>
        <v>150498130.77316844</v>
      </c>
      <c r="H339" s="5">
        <f t="shared" si="121"/>
        <v>0</v>
      </c>
      <c r="I339" s="5">
        <f t="shared" si="122"/>
        <v>0.49999998771948284</v>
      </c>
      <c r="J339" s="5">
        <f t="shared" si="123"/>
        <v>0.49999998771948284</v>
      </c>
      <c r="K339" s="20">
        <f t="shared" si="124"/>
        <v>2.4561034337972921E-8</v>
      </c>
      <c r="L339" s="20">
        <f t="shared" si="114"/>
        <v>76302525.320863277</v>
      </c>
      <c r="M339" s="20">
        <f t="shared" si="115"/>
        <v>76302525.320863277</v>
      </c>
      <c r="N339" s="20">
        <f t="shared" si="116"/>
        <v>3.7481379810176882</v>
      </c>
      <c r="O339" s="5">
        <f t="shared" si="117"/>
        <v>0.21851497035657971</v>
      </c>
      <c r="P339" s="5">
        <f t="shared" si="118"/>
        <v>0.21851497035657971</v>
      </c>
      <c r="Q339" s="5">
        <f t="shared" si="119"/>
        <v>-0.21851497035657971</v>
      </c>
      <c r="R339" s="5">
        <f t="shared" si="120"/>
        <v>-0.21851497035657971</v>
      </c>
      <c r="S339" s="1">
        <f t="shared" si="109"/>
        <v>0.43702994071315943</v>
      </c>
      <c r="T339">
        <f>IF(A339&lt;D$4,F$4,0)</f>
        <v>0</v>
      </c>
      <c r="U339" s="5">
        <f t="shared" si="110"/>
        <v>0.58097312833392378</v>
      </c>
      <c r="V339" s="5">
        <f>L$6*SUM(U332:U338)</f>
        <v>0.520425678305524</v>
      </c>
      <c r="W339" s="1">
        <f>H$5+((H$6-H$5)*(LOG(V339+J$5)-LOG(J$5))/(LOG(J$6)-LOG(J$5)))</f>
        <v>4.0008407106262179E-3</v>
      </c>
      <c r="X339" s="1">
        <f t="shared" si="111"/>
        <v>3.6072791850025143E-3</v>
      </c>
      <c r="Y339" s="1">
        <f t="shared" si="112"/>
        <v>0.89802301452341593</v>
      </c>
    </row>
    <row r="340" spans="1:25" x14ac:dyDescent="0.2">
      <c r="A340">
        <v>331</v>
      </c>
      <c r="B340" s="1">
        <f t="shared" si="104"/>
        <v>81202524.981999248</v>
      </c>
      <c r="C340" s="1">
        <f t="shared" si="105"/>
        <v>81202524.981999248</v>
      </c>
      <c r="D340" s="5">
        <f t="shared" si="106"/>
        <v>3.8731326952825738</v>
      </c>
      <c r="E340" s="1">
        <f t="shared" si="107"/>
        <v>164794945.61013532</v>
      </c>
      <c r="F340" s="1">
        <f t="shared" si="108"/>
        <v>14296809.055344312</v>
      </c>
      <c r="G340" s="5">
        <f t="shared" si="113"/>
        <v>150498131.67119145</v>
      </c>
      <c r="H340" s="5">
        <f t="shared" si="121"/>
        <v>0</v>
      </c>
      <c r="I340" s="5">
        <f t="shared" si="122"/>
        <v>0.4999999880757014</v>
      </c>
      <c r="J340" s="5">
        <f t="shared" si="123"/>
        <v>0.4999999880757014</v>
      </c>
      <c r="K340" s="20">
        <f t="shared" si="124"/>
        <v>2.3848597095794607E-8</v>
      </c>
      <c r="L340" s="20">
        <f t="shared" si="114"/>
        <v>76302525.098857373</v>
      </c>
      <c r="M340" s="20">
        <f t="shared" si="115"/>
        <v>76302525.098857373</v>
      </c>
      <c r="N340" s="20">
        <f t="shared" si="116"/>
        <v>3.6394164437437868</v>
      </c>
      <c r="O340" s="5">
        <f t="shared" si="117"/>
        <v>0.21217654687038093</v>
      </c>
      <c r="P340" s="5">
        <f t="shared" si="118"/>
        <v>0.21217654687038093</v>
      </c>
      <c r="Q340" s="5">
        <f t="shared" si="119"/>
        <v>-0.21217654687038093</v>
      </c>
      <c r="R340" s="5">
        <f t="shared" si="120"/>
        <v>-0.21217654687038093</v>
      </c>
      <c r="S340" s="1">
        <f t="shared" si="109"/>
        <v>0.42435309374076186</v>
      </c>
      <c r="T340">
        <f>IF(A340&lt;D$4,F$4,0)</f>
        <v>0</v>
      </c>
      <c r="U340" s="5">
        <f t="shared" si="110"/>
        <v>0.5527333629604082</v>
      </c>
      <c r="V340" s="5">
        <f>L$6*SUM(U333:U339)</f>
        <v>0.48835996176807472</v>
      </c>
      <c r="W340" s="1">
        <f>H$5+((H$6-H$5)*(LOG(V340+J$5)-LOG(J$5))/(LOG(J$6)-LOG(J$5)))</f>
        <v>4.0007889120091964E-3</v>
      </c>
      <c r="X340" s="1">
        <f t="shared" si="111"/>
        <v>3.355547935837735E-3</v>
      </c>
      <c r="Y340" s="1">
        <f t="shared" si="112"/>
        <v>0.8353660166449286</v>
      </c>
    </row>
    <row r="341" spans="1:25" x14ac:dyDescent="0.2">
      <c r="A341">
        <v>332</v>
      </c>
      <c r="B341" s="1">
        <f t="shared" ref="B341:B374" si="125">B340+Q340</f>
        <v>81202524.769822702</v>
      </c>
      <c r="C341" s="1">
        <f t="shared" ref="C341:C374" si="126">C340+R340</f>
        <v>81202524.769822702</v>
      </c>
      <c r="D341" s="5">
        <f t="shared" ref="D341:D374" si="127">D340+S340-S334</f>
        <v>3.7699389509703272</v>
      </c>
      <c r="E341" s="1">
        <f t="shared" ref="E341:E374" si="128">E340+U340</f>
        <v>164794946.16286868</v>
      </c>
      <c r="F341" s="1">
        <f t="shared" ref="F341:F374" si="129">F340+X340</f>
        <v>14296809.058699859</v>
      </c>
      <c r="G341" s="5">
        <f t="shared" si="113"/>
        <v>150498132.50655746</v>
      </c>
      <c r="H341" s="5">
        <f t="shared" si="121"/>
        <v>0</v>
      </c>
      <c r="I341" s="5">
        <f t="shared" si="122"/>
        <v>0.49999998839340626</v>
      </c>
      <c r="J341" s="5">
        <f t="shared" si="123"/>
        <v>0.49999998839340626</v>
      </c>
      <c r="K341" s="20">
        <f t="shared" si="124"/>
        <v>2.3213187484898563E-8</v>
      </c>
      <c r="L341" s="20">
        <f t="shared" si="114"/>
        <v>76302524.883567318</v>
      </c>
      <c r="M341" s="20">
        <f t="shared" si="115"/>
        <v>76302524.883567318</v>
      </c>
      <c r="N341" s="20">
        <f t="shared" si="116"/>
        <v>3.5424497136183213</v>
      </c>
      <c r="O341" s="5">
        <f t="shared" si="117"/>
        <v>0.20652342406948951</v>
      </c>
      <c r="P341" s="5">
        <f t="shared" si="118"/>
        <v>0.20652342406948951</v>
      </c>
      <c r="Q341" s="5">
        <f t="shared" si="119"/>
        <v>-0.20652342406948951</v>
      </c>
      <c r="R341" s="5">
        <f t="shared" si="120"/>
        <v>-0.20652342406948951</v>
      </c>
      <c r="S341" s="1">
        <f t="shared" ref="S341:S374" si="130">O341+P341-T341*K341</f>
        <v>0.41304684813897902</v>
      </c>
      <c r="T341">
        <f>IF(A341&lt;D$4,F$4,0)</f>
        <v>0</v>
      </c>
      <c r="U341" s="5">
        <f t="shared" ref="U341:U374" si="131">S334+T334</f>
        <v>0.5275468380530085</v>
      </c>
      <c r="V341" s="5">
        <f>L$6*SUM(U334:U340)</f>
        <v>0.45976114160603887</v>
      </c>
      <c r="W341" s="1">
        <f>H$5+((H$6-H$5)*(LOG(V341+J$5)-LOG(J$5))/(LOG(J$6)-LOG(J$5)))</f>
        <v>4.0007427136395527E-3</v>
      </c>
      <c r="X341" s="1">
        <f t="shared" ref="X341:X374" si="132">U334*W341</f>
        <v>3.1310389829138862E-3</v>
      </c>
      <c r="Y341" s="1">
        <f t="shared" ref="Y341:Y374" si="133">U334*(1-W341)</f>
        <v>0.77948339214243079</v>
      </c>
    </row>
    <row r="342" spans="1:25" x14ac:dyDescent="0.2">
      <c r="A342">
        <v>333</v>
      </c>
      <c r="B342" s="1">
        <f t="shared" si="125"/>
        <v>81202524.563299283</v>
      </c>
      <c r="C342" s="1">
        <f t="shared" si="126"/>
        <v>81202524.563299283</v>
      </c>
      <c r="D342" s="5">
        <f t="shared" si="127"/>
        <v>3.6779023572065395</v>
      </c>
      <c r="E342" s="1">
        <f t="shared" si="128"/>
        <v>164794946.69041553</v>
      </c>
      <c r="F342" s="1">
        <f t="shared" si="129"/>
        <v>14296809.061830899</v>
      </c>
      <c r="G342" s="5">
        <f t="shared" si="113"/>
        <v>150498133.28604084</v>
      </c>
      <c r="H342" s="5">
        <f t="shared" si="121"/>
        <v>0</v>
      </c>
      <c r="I342" s="5">
        <f t="shared" si="122"/>
        <v>0.49999998867676126</v>
      </c>
      <c r="J342" s="5">
        <f t="shared" si="123"/>
        <v>0.49999998867676126</v>
      </c>
      <c r="K342" s="20">
        <f t="shared" si="124"/>
        <v>2.2646477395219376E-8</v>
      </c>
      <c r="L342" s="20">
        <f t="shared" si="114"/>
        <v>76302524.674267024</v>
      </c>
      <c r="M342" s="20">
        <f t="shared" si="115"/>
        <v>76302524.674267024</v>
      </c>
      <c r="N342" s="20">
        <f t="shared" si="116"/>
        <v>3.4559668787333897</v>
      </c>
      <c r="O342" s="5">
        <f t="shared" si="117"/>
        <v>0.20148150828087108</v>
      </c>
      <c r="P342" s="5">
        <f t="shared" si="118"/>
        <v>0.20148150828087108</v>
      </c>
      <c r="Q342" s="5">
        <f t="shared" si="119"/>
        <v>-0.20148150828087108</v>
      </c>
      <c r="R342" s="5">
        <f t="shared" si="120"/>
        <v>-0.20148150828087108</v>
      </c>
      <c r="S342" s="1">
        <f t="shared" si="130"/>
        <v>0.40296301656174216</v>
      </c>
      <c r="T342">
        <f>IF(A342&lt;D$4,F$4,0)</f>
        <v>0</v>
      </c>
      <c r="U342" s="5">
        <f t="shared" si="131"/>
        <v>0.50508344190276688</v>
      </c>
      <c r="V342" s="5">
        <f>L$6*SUM(U335:U341)</f>
        <v>0.4342543822988052</v>
      </c>
      <c r="W342" s="1">
        <f>H$5+((H$6-H$5)*(LOG(V342+J$5)-LOG(J$5))/(LOG(J$6)-LOG(J$5)))</f>
        <v>4.0007015100557656E-3</v>
      </c>
      <c r="X342" s="1">
        <f t="shared" si="132"/>
        <v>2.930807968866949E-3</v>
      </c>
      <c r="Y342" s="1">
        <f t="shared" si="133"/>
        <v>0.72964270732597858</v>
      </c>
    </row>
    <row r="343" spans="1:25" x14ac:dyDescent="0.2">
      <c r="A343">
        <v>334</v>
      </c>
      <c r="B343" s="1">
        <f t="shared" si="125"/>
        <v>81202524.361817777</v>
      </c>
      <c r="C343" s="1">
        <f t="shared" si="126"/>
        <v>81202524.361817777</v>
      </c>
      <c r="D343" s="5">
        <f t="shared" si="127"/>
        <v>3.5958166197970463</v>
      </c>
      <c r="E343" s="1">
        <f t="shared" si="128"/>
        <v>164794947.19549897</v>
      </c>
      <c r="F343" s="1">
        <f t="shared" si="129"/>
        <v>14296809.064761708</v>
      </c>
      <c r="G343" s="5">
        <f t="shared" si="113"/>
        <v>150498134.01568356</v>
      </c>
      <c r="H343" s="5">
        <f t="shared" si="121"/>
        <v>0</v>
      </c>
      <c r="I343" s="5">
        <f t="shared" si="122"/>
        <v>0.49999998892948044</v>
      </c>
      <c r="J343" s="5">
        <f t="shared" si="123"/>
        <v>0.49999998892948044</v>
      </c>
      <c r="K343" s="20">
        <f t="shared" si="124"/>
        <v>2.2141039139127539E-8</v>
      </c>
      <c r="L343" s="20">
        <f t="shared" si="114"/>
        <v>76302524.47030887</v>
      </c>
      <c r="M343" s="20">
        <f t="shared" si="115"/>
        <v>76302524.47030887</v>
      </c>
      <c r="N343" s="20">
        <f t="shared" si="116"/>
        <v>3.3788344362335963</v>
      </c>
      <c r="O343" s="5">
        <f t="shared" si="117"/>
        <v>0.19698471672664752</v>
      </c>
      <c r="P343" s="5">
        <f t="shared" si="118"/>
        <v>0.19698471672664752</v>
      </c>
      <c r="Q343" s="5">
        <f t="shared" si="119"/>
        <v>-0.19698471672664752</v>
      </c>
      <c r="R343" s="5">
        <f t="shared" si="120"/>
        <v>-0.19698471672664752</v>
      </c>
      <c r="S343" s="1">
        <f t="shared" si="130"/>
        <v>0.39396943345329505</v>
      </c>
      <c r="T343">
        <f>IF(A343&lt;D$4,F$4,0)</f>
        <v>0</v>
      </c>
      <c r="U343" s="5">
        <f t="shared" si="131"/>
        <v>0.48504875397123509</v>
      </c>
      <c r="V343" s="5">
        <f>L$6*SUM(U336:U342)</f>
        <v>0.41150537495959738</v>
      </c>
      <c r="W343" s="1">
        <f>H$5+((H$6-H$5)*(LOG(V343+J$5)-LOG(J$5))/(LOG(J$6)-LOG(J$5)))</f>
        <v>4.0006647612520199E-3</v>
      </c>
      <c r="X343" s="1">
        <f t="shared" si="132"/>
        <v>2.7522291056719336E-3</v>
      </c>
      <c r="Y343" s="1">
        <f t="shared" si="133"/>
        <v>0.68519071785862584</v>
      </c>
    </row>
    <row r="344" spans="1:25" x14ac:dyDescent="0.2">
      <c r="A344">
        <v>335</v>
      </c>
      <c r="B344" s="1">
        <f t="shared" si="125"/>
        <v>81202524.164833054</v>
      </c>
      <c r="C344" s="1">
        <f t="shared" si="126"/>
        <v>81202524.164833054</v>
      </c>
      <c r="D344" s="5">
        <f t="shared" si="127"/>
        <v>3.5226058672335347</v>
      </c>
      <c r="E344" s="1">
        <f t="shared" si="128"/>
        <v>164794947.68054771</v>
      </c>
      <c r="F344" s="1">
        <f t="shared" si="129"/>
        <v>14296809.067513937</v>
      </c>
      <c r="G344" s="5">
        <f t="shared" si="113"/>
        <v>150498134.70087427</v>
      </c>
      <c r="H344" s="5">
        <f t="shared" si="121"/>
        <v>0</v>
      </c>
      <c r="I344" s="5">
        <f t="shared" si="122"/>
        <v>0.49999998915487598</v>
      </c>
      <c r="J344" s="5">
        <f t="shared" si="123"/>
        <v>0.49999998915487598</v>
      </c>
      <c r="K344" s="20">
        <f t="shared" si="124"/>
        <v>2.1690248099164997E-8</v>
      </c>
      <c r="L344" s="20">
        <f t="shared" si="114"/>
        <v>76302524.271115273</v>
      </c>
      <c r="M344" s="20">
        <f t="shared" si="115"/>
        <v>76302524.271115273</v>
      </c>
      <c r="N344" s="20">
        <f t="shared" si="116"/>
        <v>3.3100414358617178</v>
      </c>
      <c r="O344" s="5">
        <f t="shared" si="117"/>
        <v>0.1929741113984077</v>
      </c>
      <c r="P344" s="5">
        <f t="shared" si="118"/>
        <v>0.1929741113984077</v>
      </c>
      <c r="Q344" s="5">
        <f t="shared" si="119"/>
        <v>-0.1929741113984077</v>
      </c>
      <c r="R344" s="5">
        <f t="shared" si="120"/>
        <v>-0.1929741113984077</v>
      </c>
      <c r="S344" s="1">
        <f t="shared" si="130"/>
        <v>0.3859482227968154</v>
      </c>
      <c r="T344">
        <f>IF(A344&lt;D$4,F$4,0)</f>
        <v>0</v>
      </c>
      <c r="U344" s="5">
        <f t="shared" si="131"/>
        <v>0.46718018601680683</v>
      </c>
      <c r="V344" s="5">
        <f>L$6*SUM(U337:U343)</f>
        <v>0.3912159556602911</v>
      </c>
      <c r="W344" s="1">
        <f>H$5+((H$6-H$5)*(LOG(V344+J$5)-LOG(J$5))/(LOG(J$6)-LOG(J$5)))</f>
        <v>4.0006319856024713E-3</v>
      </c>
      <c r="X344" s="1">
        <f t="shared" si="132"/>
        <v>2.5929606843885324E-3</v>
      </c>
      <c r="Y344" s="1">
        <f t="shared" si="133"/>
        <v>0.64554480697834937</v>
      </c>
    </row>
    <row r="345" spans="1:25" x14ac:dyDescent="0.2">
      <c r="A345">
        <v>336</v>
      </c>
      <c r="B345" s="1">
        <f t="shared" si="125"/>
        <v>81202523.971858948</v>
      </c>
      <c r="C345" s="1">
        <f t="shared" si="126"/>
        <v>81202523.971858948</v>
      </c>
      <c r="D345" s="5">
        <f t="shared" si="127"/>
        <v>3.4573105495940517</v>
      </c>
      <c r="E345" s="1">
        <f t="shared" si="128"/>
        <v>164794948.14772791</v>
      </c>
      <c r="F345" s="1">
        <f t="shared" si="129"/>
        <v>14296809.070106898</v>
      </c>
      <c r="G345" s="5">
        <f t="shared" si="113"/>
        <v>150498135.34641907</v>
      </c>
      <c r="H345" s="5">
        <f t="shared" si="121"/>
        <v>0</v>
      </c>
      <c r="I345" s="5">
        <f t="shared" si="122"/>
        <v>0.49999998935590201</v>
      </c>
      <c r="J345" s="5">
        <f t="shared" si="123"/>
        <v>0.49999998935590201</v>
      </c>
      <c r="K345" s="20">
        <f t="shared" si="124"/>
        <v>2.1288195901350872E-8</v>
      </c>
      <c r="L345" s="20">
        <f t="shared" si="114"/>
        <v>76302524.076171115</v>
      </c>
      <c r="M345" s="20">
        <f t="shared" si="115"/>
        <v>76302524.076171115</v>
      </c>
      <c r="N345" s="20">
        <f t="shared" si="116"/>
        <v>3.2486862297608132</v>
      </c>
      <c r="O345" s="5">
        <f t="shared" si="117"/>
        <v>0.18939712657568003</v>
      </c>
      <c r="P345" s="5">
        <f t="shared" si="118"/>
        <v>0.18939712657568003</v>
      </c>
      <c r="Q345" s="5">
        <f t="shared" si="119"/>
        <v>-0.18939712657568003</v>
      </c>
      <c r="R345" s="5">
        <f t="shared" si="120"/>
        <v>-0.18939712657568003</v>
      </c>
      <c r="S345" s="1">
        <f t="shared" si="130"/>
        <v>0.37879425315136006</v>
      </c>
      <c r="T345">
        <f>IF(A345&lt;D$4,F$4,0)</f>
        <v>0</v>
      </c>
      <c r="U345" s="5">
        <f t="shared" si="131"/>
        <v>0.45124354043629844</v>
      </c>
      <c r="V345" s="5">
        <f>L$6*SUM(U338:U344)</f>
        <v>0.37312019749569797</v>
      </c>
      <c r="W345" s="1">
        <f>H$5+((H$6-H$5)*(LOG(V345+J$5)-LOG(J$5))/(LOG(J$6)-LOG(J$5)))</f>
        <v>4.0006027535501735E-3</v>
      </c>
      <c r="X345" s="1">
        <f t="shared" si="132"/>
        <v>2.4509143235582429E-3</v>
      </c>
      <c r="Y345" s="1">
        <f t="shared" si="133"/>
        <v>0.61018534939527214</v>
      </c>
    </row>
    <row r="346" spans="1:25" x14ac:dyDescent="0.2">
      <c r="A346">
        <v>337</v>
      </c>
      <c r="B346" s="1">
        <f t="shared" si="125"/>
        <v>81202523.782461822</v>
      </c>
      <c r="C346" s="1">
        <f t="shared" si="126"/>
        <v>81202523.782461822</v>
      </c>
      <c r="D346" s="5">
        <f t="shared" si="127"/>
        <v>3.3990748620322524</v>
      </c>
      <c r="E346" s="1">
        <f t="shared" si="128"/>
        <v>164794948.59897146</v>
      </c>
      <c r="F346" s="1">
        <f t="shared" si="129"/>
        <v>14296809.072557813</v>
      </c>
      <c r="G346" s="5">
        <f t="shared" si="113"/>
        <v>150498135.95660442</v>
      </c>
      <c r="H346" s="5">
        <f t="shared" si="121"/>
        <v>0</v>
      </c>
      <c r="I346" s="5">
        <f t="shared" si="122"/>
        <v>0.49999998953519353</v>
      </c>
      <c r="J346" s="5">
        <f t="shared" si="123"/>
        <v>0.49999998953519353</v>
      </c>
      <c r="K346" s="20">
        <f t="shared" si="124"/>
        <v>2.0929612976050542E-8</v>
      </c>
      <c r="L346" s="20">
        <f t="shared" si="114"/>
        <v>76302523.885016918</v>
      </c>
      <c r="M346" s="20">
        <f t="shared" si="115"/>
        <v>76302523.885016918</v>
      </c>
      <c r="N346" s="20">
        <f t="shared" si="116"/>
        <v>3.1939646548669569</v>
      </c>
      <c r="O346" s="5">
        <f t="shared" si="117"/>
        <v>0.1862068798639103</v>
      </c>
      <c r="P346" s="5">
        <f t="shared" si="118"/>
        <v>0.1862068798639103</v>
      </c>
      <c r="Q346" s="5">
        <f t="shared" si="119"/>
        <v>-0.1862068798639103</v>
      </c>
      <c r="R346" s="5">
        <f t="shared" si="120"/>
        <v>-0.1862068798639103</v>
      </c>
      <c r="S346" s="1">
        <f t="shared" si="130"/>
        <v>0.37241375972782059</v>
      </c>
      <c r="T346">
        <f>IF(A346&lt;D$4,F$4,0)</f>
        <v>0</v>
      </c>
      <c r="U346" s="5">
        <f t="shared" si="131"/>
        <v>0.43702994071315943</v>
      </c>
      <c r="V346" s="5">
        <f>L$6*SUM(U339:U345)</f>
        <v>0.35698092516744478</v>
      </c>
      <c r="W346" s="1">
        <f>H$5+((H$6-H$5)*(LOG(V346+J$5)-LOG(J$5))/(LOG(J$6)-LOG(J$5)))</f>
        <v>4.0005766819782487E-3</v>
      </c>
      <c r="X346" s="1">
        <f t="shared" si="132"/>
        <v>2.324227550068652E-3</v>
      </c>
      <c r="Y346" s="1">
        <f t="shared" si="133"/>
        <v>0.57864890078385511</v>
      </c>
    </row>
    <row r="347" spans="1:25" x14ac:dyDescent="0.2">
      <c r="A347">
        <v>338</v>
      </c>
      <c r="B347" s="1">
        <f t="shared" si="125"/>
        <v>81202523.596254945</v>
      </c>
      <c r="C347" s="1">
        <f t="shared" si="126"/>
        <v>81202523.596254945</v>
      </c>
      <c r="D347" s="5">
        <f t="shared" si="127"/>
        <v>3.3471355280193111</v>
      </c>
      <c r="E347" s="1">
        <f t="shared" si="128"/>
        <v>164794949.03600138</v>
      </c>
      <c r="F347" s="1">
        <f t="shared" si="129"/>
        <v>14296809.07488204</v>
      </c>
      <c r="G347" s="5">
        <f t="shared" si="113"/>
        <v>150498136.53525332</v>
      </c>
      <c r="H347" s="5">
        <f t="shared" si="121"/>
        <v>0</v>
      </c>
      <c r="I347" s="5">
        <f t="shared" si="122"/>
        <v>0.49999998969510029</v>
      </c>
      <c r="J347" s="5">
        <f t="shared" si="123"/>
        <v>0.49999998969510029</v>
      </c>
      <c r="K347" s="20">
        <f t="shared" si="124"/>
        <v>2.0609799491440244E-8</v>
      </c>
      <c r="L347" s="20">
        <f t="shared" si="114"/>
        <v>76302523.69724296</v>
      </c>
      <c r="M347" s="20">
        <f t="shared" si="115"/>
        <v>76302523.69724296</v>
      </c>
      <c r="N347" s="20">
        <f t="shared" si="116"/>
        <v>3.145159493003197</v>
      </c>
      <c r="O347" s="5">
        <f t="shared" si="117"/>
        <v>0.18336155772194765</v>
      </c>
      <c r="P347" s="5">
        <f t="shared" si="118"/>
        <v>0.18336155772194765</v>
      </c>
      <c r="Q347" s="5">
        <f t="shared" si="119"/>
        <v>-0.18336155772194765</v>
      </c>
      <c r="R347" s="5">
        <f t="shared" si="120"/>
        <v>-0.18336155772194765</v>
      </c>
      <c r="S347" s="1">
        <f t="shared" si="130"/>
        <v>0.3667231154438953</v>
      </c>
      <c r="T347">
        <f>IF(A347&lt;D$4,F$4,0)</f>
        <v>0</v>
      </c>
      <c r="U347" s="5">
        <f t="shared" si="131"/>
        <v>0.42435309374076186</v>
      </c>
      <c r="V347" s="5">
        <f>L$6*SUM(U340:U346)</f>
        <v>0.34258660640536831</v>
      </c>
      <c r="W347" s="1">
        <f>H$5+((H$6-H$5)*(LOG(V347+J$5)-LOG(J$5))/(LOG(J$6)-LOG(J$5)))</f>
        <v>4.0005534291895177E-3</v>
      </c>
      <c r="X347" s="1">
        <f t="shared" si="132"/>
        <v>2.2112393506187153E-3</v>
      </c>
      <c r="Y347" s="1">
        <f t="shared" si="133"/>
        <v>0.55052212360978947</v>
      </c>
    </row>
    <row r="348" spans="1:25" x14ac:dyDescent="0.2">
      <c r="A348">
        <v>339</v>
      </c>
      <c r="B348" s="1">
        <f t="shared" si="125"/>
        <v>81202523.412893385</v>
      </c>
      <c r="C348" s="1">
        <f t="shared" si="126"/>
        <v>81202523.412893385</v>
      </c>
      <c r="D348" s="5">
        <f t="shared" si="127"/>
        <v>3.3008117953242273</v>
      </c>
      <c r="E348" s="1">
        <f t="shared" si="128"/>
        <v>164794949.46035448</v>
      </c>
      <c r="F348" s="1">
        <f t="shared" si="129"/>
        <v>14296809.077093279</v>
      </c>
      <c r="G348" s="5">
        <f t="shared" si="113"/>
        <v>150498137.08577543</v>
      </c>
      <c r="H348" s="5">
        <f t="shared" si="121"/>
        <v>0</v>
      </c>
      <c r="I348" s="5">
        <f t="shared" si="122"/>
        <v>0.4999999898377181</v>
      </c>
      <c r="J348" s="5">
        <f t="shared" si="123"/>
        <v>0.4999999898377181</v>
      </c>
      <c r="K348" s="20">
        <f t="shared" si="124"/>
        <v>2.032456375433625E-8</v>
      </c>
      <c r="L348" s="20">
        <f t="shared" si="114"/>
        <v>76302523.512483746</v>
      </c>
      <c r="M348" s="20">
        <f t="shared" si="115"/>
        <v>76302523.512483746</v>
      </c>
      <c r="N348" s="20">
        <f t="shared" si="116"/>
        <v>3.1016310705317323</v>
      </c>
      <c r="O348" s="5">
        <f t="shared" si="117"/>
        <v>0.18082386742534967</v>
      </c>
      <c r="P348" s="5">
        <f t="shared" si="118"/>
        <v>0.18082386742534967</v>
      </c>
      <c r="Q348" s="5">
        <f t="shared" si="119"/>
        <v>-0.18082386742534967</v>
      </c>
      <c r="R348" s="5">
        <f t="shared" si="120"/>
        <v>-0.18082386742534967</v>
      </c>
      <c r="S348" s="1">
        <f t="shared" si="130"/>
        <v>0.36164773485069934</v>
      </c>
      <c r="T348">
        <f>IF(A348&lt;D$4,F$4,0)</f>
        <v>0</v>
      </c>
      <c r="U348" s="5">
        <f t="shared" si="131"/>
        <v>0.41304684813897902</v>
      </c>
      <c r="V348" s="5">
        <f>L$6*SUM(U341:U347)</f>
        <v>0.32974857948340369</v>
      </c>
      <c r="W348" s="1">
        <f>H$5+((H$6-H$5)*(LOG(V348+J$5)-LOG(J$5))/(LOG(J$6)-LOG(J$5)))</f>
        <v>4.0005326904286771E-3</v>
      </c>
      <c r="X348" s="1">
        <f t="shared" si="132"/>
        <v>2.1104683713633436E-3</v>
      </c>
      <c r="Y348" s="1">
        <f t="shared" si="133"/>
        <v>0.5254363696816452</v>
      </c>
    </row>
    <row r="349" spans="1:25" x14ac:dyDescent="0.2">
      <c r="A349">
        <v>340</v>
      </c>
      <c r="B349" s="1">
        <f t="shared" si="125"/>
        <v>81202523.232069522</v>
      </c>
      <c r="C349" s="1">
        <f t="shared" si="126"/>
        <v>81202523.232069522</v>
      </c>
      <c r="D349" s="5">
        <f t="shared" si="127"/>
        <v>3.2594965136131844</v>
      </c>
      <c r="E349" s="1">
        <f t="shared" si="128"/>
        <v>164794949.87340131</v>
      </c>
      <c r="F349" s="1">
        <f t="shared" si="129"/>
        <v>14296809.079203747</v>
      </c>
      <c r="G349" s="5">
        <f t="shared" si="113"/>
        <v>150498137.61121181</v>
      </c>
      <c r="H349" s="5">
        <f t="shared" si="121"/>
        <v>0</v>
      </c>
      <c r="I349" s="5">
        <f t="shared" si="122"/>
        <v>0.4999999899649164</v>
      </c>
      <c r="J349" s="5">
        <f t="shared" si="123"/>
        <v>0.4999999899649164</v>
      </c>
      <c r="K349" s="20">
        <f t="shared" si="124"/>
        <v>2.0070167271029226E-8</v>
      </c>
      <c r="L349" s="20">
        <f t="shared" si="114"/>
        <v>76302523.330413342</v>
      </c>
      <c r="M349" s="20">
        <f t="shared" si="115"/>
        <v>76302523.330413342</v>
      </c>
      <c r="N349" s="20">
        <f t="shared" si="116"/>
        <v>3.0628088743570978</v>
      </c>
      <c r="O349" s="5">
        <f t="shared" si="117"/>
        <v>0.17856054828257142</v>
      </c>
      <c r="P349" s="5">
        <f t="shared" si="118"/>
        <v>0.17856054828257142</v>
      </c>
      <c r="Q349" s="5">
        <f t="shared" si="119"/>
        <v>-0.17856054828257142</v>
      </c>
      <c r="R349" s="5">
        <f t="shared" si="120"/>
        <v>-0.17856054828257142</v>
      </c>
      <c r="S349" s="1">
        <f t="shared" si="130"/>
        <v>0.35712109656514285</v>
      </c>
      <c r="T349">
        <f>IF(A349&lt;D$4,F$4,0)</f>
        <v>0</v>
      </c>
      <c r="U349" s="5">
        <f t="shared" si="131"/>
        <v>0.40296301656174216</v>
      </c>
      <c r="V349" s="5">
        <f>L$6*SUM(U342:U348)</f>
        <v>0.31829858049200077</v>
      </c>
      <c r="W349" s="1">
        <f>H$5+((H$6-H$5)*(LOG(V349+J$5)-LOG(J$5))/(LOG(J$6)-LOG(J$5)))</f>
        <v>4.0005141938886596E-3</v>
      </c>
      <c r="X349" s="1">
        <f t="shared" si="132"/>
        <v>2.0205934784301573E-3</v>
      </c>
      <c r="Y349" s="1">
        <f t="shared" si="133"/>
        <v>0.50306284842433668</v>
      </c>
    </row>
    <row r="350" spans="1:25" x14ac:dyDescent="0.2">
      <c r="A350">
        <v>341</v>
      </c>
      <c r="B350" s="1">
        <f t="shared" si="125"/>
        <v>81202523.053508967</v>
      </c>
      <c r="C350" s="1">
        <f t="shared" si="126"/>
        <v>81202523.053508967</v>
      </c>
      <c r="D350" s="5">
        <f t="shared" si="127"/>
        <v>3.2226481767250323</v>
      </c>
      <c r="E350" s="1">
        <f t="shared" si="128"/>
        <v>164794950.27636433</v>
      </c>
      <c r="F350" s="1">
        <f t="shared" si="129"/>
        <v>14296809.081224341</v>
      </c>
      <c r="G350" s="5">
        <f t="shared" si="113"/>
        <v>150498138.11427465</v>
      </c>
      <c r="H350" s="5">
        <f t="shared" si="121"/>
        <v>0</v>
      </c>
      <c r="I350" s="5">
        <f t="shared" si="122"/>
        <v>0.49999999007836216</v>
      </c>
      <c r="J350" s="5">
        <f t="shared" si="123"/>
        <v>0.49999999007836216</v>
      </c>
      <c r="K350" s="20">
        <f t="shared" si="124"/>
        <v>1.9843275748054956E-8</v>
      </c>
      <c r="L350" s="20">
        <f t="shared" si="114"/>
        <v>76302523.150741011</v>
      </c>
      <c r="M350" s="20">
        <f t="shared" si="115"/>
        <v>76302523.150741011</v>
      </c>
      <c r="N350" s="20">
        <f t="shared" si="116"/>
        <v>3.028184074394094</v>
      </c>
      <c r="O350" s="5">
        <f t="shared" si="117"/>
        <v>0.17654193569770829</v>
      </c>
      <c r="P350" s="5">
        <f t="shared" si="118"/>
        <v>0.17654193569770829</v>
      </c>
      <c r="Q350" s="5">
        <f t="shared" si="119"/>
        <v>-0.17654193569770829</v>
      </c>
      <c r="R350" s="5">
        <f t="shared" si="120"/>
        <v>-0.17654193569770829</v>
      </c>
      <c r="S350" s="1">
        <f t="shared" si="130"/>
        <v>0.35308387139541658</v>
      </c>
      <c r="T350">
        <f>IF(A350&lt;D$4,F$4,0)</f>
        <v>0</v>
      </c>
      <c r="U350" s="5">
        <f t="shared" si="131"/>
        <v>0.39396943345329505</v>
      </c>
      <c r="V350" s="5">
        <f>L$6*SUM(U343:U349)</f>
        <v>0.30808653795789831</v>
      </c>
      <c r="W350" s="1">
        <f>H$5+((H$6-H$5)*(LOG(V350+J$5)-LOG(J$5))/(LOG(J$6)-LOG(J$5)))</f>
        <v>4.0004976971484956E-3</v>
      </c>
      <c r="X350" s="1">
        <f t="shared" si="132"/>
        <v>1.9404364232666733E-3</v>
      </c>
      <c r="Y350" s="1">
        <f t="shared" si="133"/>
        <v>0.4831083175479684</v>
      </c>
    </row>
    <row r="351" spans="1:25" x14ac:dyDescent="0.2">
      <c r="A351">
        <v>342</v>
      </c>
      <c r="B351" s="1">
        <f t="shared" si="125"/>
        <v>81202522.876967028</v>
      </c>
      <c r="C351" s="1">
        <f t="shared" si="126"/>
        <v>81202522.876967028</v>
      </c>
      <c r="D351" s="5">
        <f t="shared" si="127"/>
        <v>3.1897838253236337</v>
      </c>
      <c r="E351" s="1">
        <f t="shared" si="128"/>
        <v>164794950.67033377</v>
      </c>
      <c r="F351" s="1">
        <f t="shared" si="129"/>
        <v>14296809.083164778</v>
      </c>
      <c r="G351" s="5">
        <f t="shared" si="113"/>
        <v>150498138.59738296</v>
      </c>
      <c r="H351" s="5">
        <f t="shared" si="121"/>
        <v>0</v>
      </c>
      <c r="I351" s="5">
        <f t="shared" si="122"/>
        <v>0.49999999017954233</v>
      </c>
      <c r="J351" s="5">
        <f t="shared" si="123"/>
        <v>0.49999999017954233</v>
      </c>
      <c r="K351" s="20">
        <f t="shared" si="124"/>
        <v>1.9640915390685089E-8</v>
      </c>
      <c r="L351" s="20">
        <f t="shared" si="114"/>
        <v>76302522.973207518</v>
      </c>
      <c r="M351" s="20">
        <f t="shared" si="115"/>
        <v>76302522.973207518</v>
      </c>
      <c r="N351" s="20">
        <f t="shared" si="116"/>
        <v>2.9973028544949196</v>
      </c>
      <c r="O351" s="5">
        <f t="shared" si="117"/>
        <v>0.17474157236610566</v>
      </c>
      <c r="P351" s="5">
        <f t="shared" si="118"/>
        <v>0.17474157236610566</v>
      </c>
      <c r="Q351" s="5">
        <f t="shared" si="119"/>
        <v>-0.17474157236610566</v>
      </c>
      <c r="R351" s="5">
        <f t="shared" si="120"/>
        <v>-0.17474157236610566</v>
      </c>
      <c r="S351" s="1">
        <f t="shared" si="130"/>
        <v>0.34948314473221131</v>
      </c>
      <c r="T351">
        <f>IF(A351&lt;D$4,F$4,0)</f>
        <v>0</v>
      </c>
      <c r="U351" s="5">
        <f t="shared" si="131"/>
        <v>0.3859482227968154</v>
      </c>
      <c r="V351" s="5">
        <f>L$6*SUM(U344:U350)</f>
        <v>0.29897860590610431</v>
      </c>
      <c r="W351" s="1">
        <f>H$5+((H$6-H$5)*(LOG(V351+J$5)-LOG(J$5))/(LOG(J$6)-LOG(J$5)))</f>
        <v>4.0004829839965358E-3</v>
      </c>
      <c r="X351" s="1">
        <f t="shared" si="132"/>
        <v>1.8689463846205722E-3</v>
      </c>
      <c r="Y351" s="1">
        <f t="shared" si="133"/>
        <v>0.46531123963218624</v>
      </c>
    </row>
    <row r="352" spans="1:25" x14ac:dyDescent="0.2">
      <c r="A352">
        <v>343</v>
      </c>
      <c r="B352" s="1">
        <f t="shared" si="125"/>
        <v>81202522.702225462</v>
      </c>
      <c r="C352" s="1">
        <f t="shared" si="126"/>
        <v>81202522.702225462</v>
      </c>
      <c r="D352" s="5">
        <f t="shared" si="127"/>
        <v>3.1604727169044851</v>
      </c>
      <c r="E352" s="1">
        <f t="shared" si="128"/>
        <v>164794951.05628198</v>
      </c>
      <c r="F352" s="1">
        <f t="shared" si="129"/>
        <v>14296809.085033724</v>
      </c>
      <c r="G352" s="5">
        <f t="shared" si="113"/>
        <v>150498139.06269419</v>
      </c>
      <c r="H352" s="5">
        <f t="shared" si="121"/>
        <v>0</v>
      </c>
      <c r="I352" s="5">
        <f t="shared" si="122"/>
        <v>0.49999999026978303</v>
      </c>
      <c r="J352" s="5">
        <f t="shared" si="123"/>
        <v>0.49999999026978303</v>
      </c>
      <c r="K352" s="20">
        <f t="shared" si="124"/>
        <v>1.946043392635693E-8</v>
      </c>
      <c r="L352" s="20">
        <f t="shared" si="114"/>
        <v>76302522.797581583</v>
      </c>
      <c r="M352" s="20">
        <f t="shared" si="115"/>
        <v>76302522.797581583</v>
      </c>
      <c r="N352" s="20">
        <f t="shared" si="116"/>
        <v>2.9697604644261872</v>
      </c>
      <c r="O352" s="5">
        <f t="shared" si="117"/>
        <v>0.17313586150690377</v>
      </c>
      <c r="P352" s="5">
        <f t="shared" si="118"/>
        <v>0.17313586150690377</v>
      </c>
      <c r="Q352" s="5">
        <f t="shared" si="119"/>
        <v>-0.17313586150690377</v>
      </c>
      <c r="R352" s="5">
        <f t="shared" si="120"/>
        <v>-0.17313586150690377</v>
      </c>
      <c r="S352" s="1">
        <f t="shared" si="130"/>
        <v>0.34627172301380754</v>
      </c>
      <c r="T352">
        <f>IF(A352&lt;D$4,F$4,0)</f>
        <v>0</v>
      </c>
      <c r="U352" s="5">
        <f t="shared" si="131"/>
        <v>0.37879425315136006</v>
      </c>
      <c r="V352" s="5">
        <f>L$6*SUM(U345:U351)</f>
        <v>0.29085540958410511</v>
      </c>
      <c r="W352" s="1">
        <f>H$5+((H$6-H$5)*(LOG(V352+J$5)-LOG(J$5))/(LOG(J$6)-LOG(J$5)))</f>
        <v>4.0004698615968403E-3</v>
      </c>
      <c r="X352" s="1">
        <f t="shared" si="132"/>
        <v>1.805186183755667E-3</v>
      </c>
      <c r="Y352" s="1">
        <f t="shared" si="133"/>
        <v>0.44943835425254275</v>
      </c>
    </row>
    <row r="353" spans="1:25" x14ac:dyDescent="0.2">
      <c r="A353">
        <v>344</v>
      </c>
      <c r="B353" s="1">
        <f t="shared" si="125"/>
        <v>81202522.5290896</v>
      </c>
      <c r="C353" s="1">
        <f t="shared" si="126"/>
        <v>81202522.5290896</v>
      </c>
      <c r="D353" s="5">
        <f t="shared" si="127"/>
        <v>3.1343306801904722</v>
      </c>
      <c r="E353" s="1">
        <f t="shared" si="128"/>
        <v>164794951.43507624</v>
      </c>
      <c r="F353" s="1">
        <f t="shared" si="129"/>
        <v>14296809.08683891</v>
      </c>
      <c r="G353" s="5">
        <f t="shared" si="113"/>
        <v>150498139.51213256</v>
      </c>
      <c r="H353" s="5">
        <f t="shared" si="121"/>
        <v>0</v>
      </c>
      <c r="I353" s="5">
        <f t="shared" si="122"/>
        <v>0.49999999035026704</v>
      </c>
      <c r="J353" s="5">
        <f t="shared" si="123"/>
        <v>0.49999999035026704</v>
      </c>
      <c r="K353" s="20">
        <f t="shared" si="124"/>
        <v>1.9299465842189427E-8</v>
      </c>
      <c r="L353" s="20">
        <f t="shared" si="114"/>
        <v>76302522.623656988</v>
      </c>
      <c r="M353" s="20">
        <f t="shared" si="115"/>
        <v>76302522.623656988</v>
      </c>
      <c r="N353" s="20">
        <f t="shared" si="116"/>
        <v>2.9451959149370159</v>
      </c>
      <c r="O353" s="5">
        <f t="shared" si="117"/>
        <v>0.17170375758754874</v>
      </c>
      <c r="P353" s="5">
        <f t="shared" si="118"/>
        <v>0.17170375758754874</v>
      </c>
      <c r="Q353" s="5">
        <f t="shared" si="119"/>
        <v>-0.17170375758754874</v>
      </c>
      <c r="R353" s="5">
        <f t="shared" si="120"/>
        <v>-0.17170375758754874</v>
      </c>
      <c r="S353" s="1">
        <f t="shared" si="130"/>
        <v>0.34340751517509749</v>
      </c>
      <c r="T353">
        <f>IF(A353&lt;D$4,F$4,0)</f>
        <v>0</v>
      </c>
      <c r="U353" s="5">
        <f t="shared" si="131"/>
        <v>0.37241375972782059</v>
      </c>
      <c r="V353" s="5">
        <f>L$6*SUM(U346:U352)</f>
        <v>0.2836104808556113</v>
      </c>
      <c r="W353" s="1">
        <f>H$5+((H$6-H$5)*(LOG(V353+J$5)-LOG(J$5))/(LOG(J$6)-LOG(J$5)))</f>
        <v>4.000458157961964E-3</v>
      </c>
      <c r="X353" s="1">
        <f t="shared" si="132"/>
        <v>1.7483199915995921E-3</v>
      </c>
      <c r="Y353" s="1">
        <f t="shared" si="133"/>
        <v>0.43528162072155979</v>
      </c>
    </row>
    <row r="354" spans="1:25" x14ac:dyDescent="0.2">
      <c r="A354">
        <v>345</v>
      </c>
      <c r="B354" s="1">
        <f t="shared" si="125"/>
        <v>81202522.357385844</v>
      </c>
      <c r="C354" s="1">
        <f t="shared" si="126"/>
        <v>81202522.357385844</v>
      </c>
      <c r="D354" s="5">
        <f t="shared" si="127"/>
        <v>3.1110150799216743</v>
      </c>
      <c r="E354" s="1">
        <f t="shared" si="128"/>
        <v>164794951.80748999</v>
      </c>
      <c r="F354" s="1">
        <f t="shared" si="129"/>
        <v>14296809.08858723</v>
      </c>
      <c r="G354" s="5">
        <f t="shared" si="113"/>
        <v>150498139.94741419</v>
      </c>
      <c r="H354" s="5">
        <f t="shared" si="121"/>
        <v>0</v>
      </c>
      <c r="I354" s="5">
        <f t="shared" si="122"/>
        <v>0.49999999042204929</v>
      </c>
      <c r="J354" s="5">
        <f t="shared" si="123"/>
        <v>0.49999999042204929</v>
      </c>
      <c r="K354" s="20">
        <f t="shared" si="124"/>
        <v>1.915590138096499E-8</v>
      </c>
      <c r="L354" s="20">
        <f t="shared" si="114"/>
        <v>76302522.451249763</v>
      </c>
      <c r="M354" s="20">
        <f t="shared" si="115"/>
        <v>76302522.451249763</v>
      </c>
      <c r="N354" s="20">
        <f t="shared" si="116"/>
        <v>2.9232872463882176</v>
      </c>
      <c r="O354" s="5">
        <f t="shared" si="117"/>
        <v>0.17042649048669703</v>
      </c>
      <c r="P354" s="5">
        <f t="shared" si="118"/>
        <v>0.17042649048669703</v>
      </c>
      <c r="Q354" s="5">
        <f t="shared" si="119"/>
        <v>-0.17042649048669703</v>
      </c>
      <c r="R354" s="5">
        <f t="shared" si="120"/>
        <v>-0.17042649048669703</v>
      </c>
      <c r="S354" s="1">
        <f t="shared" si="130"/>
        <v>0.34085298097339406</v>
      </c>
      <c r="T354">
        <f>IF(A354&lt;D$4,F$4,0)</f>
        <v>0</v>
      </c>
      <c r="U354" s="5">
        <f t="shared" si="131"/>
        <v>0.3667231154438953</v>
      </c>
      <c r="V354" s="5">
        <f>L$6*SUM(U347:U353)</f>
        <v>0.2771488627570774</v>
      </c>
      <c r="W354" s="1">
        <f>H$5+((H$6-H$5)*(LOG(V354+J$5)-LOG(J$5))/(LOG(J$6)-LOG(J$5)))</f>
        <v>4.0004477196990936E-3</v>
      </c>
      <c r="X354" s="1">
        <f t="shared" si="132"/>
        <v>1.6976023662024864E-3</v>
      </c>
      <c r="Y354" s="1">
        <f t="shared" si="133"/>
        <v>0.42265549137455938</v>
      </c>
    </row>
    <row r="355" spans="1:25" x14ac:dyDescent="0.2">
      <c r="A355">
        <v>346</v>
      </c>
      <c r="B355" s="1">
        <f t="shared" si="125"/>
        <v>81202522.186959356</v>
      </c>
      <c r="C355" s="1">
        <f t="shared" si="126"/>
        <v>81202522.186959356</v>
      </c>
      <c r="D355" s="5">
        <f t="shared" si="127"/>
        <v>3.0902203260443688</v>
      </c>
      <c r="E355" s="1">
        <f t="shared" si="128"/>
        <v>164794952.17421311</v>
      </c>
      <c r="F355" s="1">
        <f t="shared" si="129"/>
        <v>14296809.090284832</v>
      </c>
      <c r="G355" s="5">
        <f t="shared" si="113"/>
        <v>150498140.37006968</v>
      </c>
      <c r="H355" s="5">
        <f t="shared" si="121"/>
        <v>0</v>
      </c>
      <c r="I355" s="5">
        <f t="shared" si="122"/>
        <v>0.49999999048607052</v>
      </c>
      <c r="J355" s="5">
        <f t="shared" si="123"/>
        <v>0.49999999048607052</v>
      </c>
      <c r="K355" s="20">
        <f t="shared" si="124"/>
        <v>1.9027858889217873E-8</v>
      </c>
      <c r="L355" s="20">
        <f t="shared" si="114"/>
        <v>76302522.280195862</v>
      </c>
      <c r="M355" s="20">
        <f t="shared" si="115"/>
        <v>76302522.280195862</v>
      </c>
      <c r="N355" s="20">
        <f t="shared" si="116"/>
        <v>2.9037473089300336</v>
      </c>
      <c r="O355" s="5">
        <f t="shared" si="117"/>
        <v>0.16928731948020528</v>
      </c>
      <c r="P355" s="5">
        <f t="shared" si="118"/>
        <v>0.16928731948020528</v>
      </c>
      <c r="Q355" s="5">
        <f t="shared" si="119"/>
        <v>-0.16928731948020528</v>
      </c>
      <c r="R355" s="5">
        <f t="shared" si="120"/>
        <v>-0.16928731948020528</v>
      </c>
      <c r="S355" s="1">
        <f t="shared" si="130"/>
        <v>0.33857463896041057</v>
      </c>
      <c r="T355">
        <f>IF(A355&lt;D$4,F$4,0)</f>
        <v>0</v>
      </c>
      <c r="U355" s="5">
        <f t="shared" si="131"/>
        <v>0.36164773485069934</v>
      </c>
      <c r="V355" s="5">
        <f>L$6*SUM(U348:U354)</f>
        <v>0.27138586492739075</v>
      </c>
      <c r="W355" s="1">
        <f>H$5+((H$6-H$5)*(LOG(V355+J$5)-LOG(J$5))/(LOG(J$6)-LOG(J$5)))</f>
        <v>4.0004384099995502E-3</v>
      </c>
      <c r="X355" s="1">
        <f t="shared" si="132"/>
        <v>1.6523684764244229E-3</v>
      </c>
      <c r="Y355" s="1">
        <f t="shared" si="133"/>
        <v>0.4113944796625546</v>
      </c>
    </row>
    <row r="356" spans="1:25" x14ac:dyDescent="0.2">
      <c r="A356">
        <v>347</v>
      </c>
      <c r="B356" s="1">
        <f t="shared" si="125"/>
        <v>81202522.017672032</v>
      </c>
      <c r="C356" s="1">
        <f t="shared" si="126"/>
        <v>81202522.017672032</v>
      </c>
      <c r="D356" s="5">
        <f t="shared" si="127"/>
        <v>3.0716738684396367</v>
      </c>
      <c r="E356" s="1">
        <f t="shared" si="128"/>
        <v>164794952.53586084</v>
      </c>
      <c r="F356" s="1">
        <f t="shared" si="129"/>
        <v>14296809.091937201</v>
      </c>
      <c r="G356" s="5">
        <f t="shared" si="113"/>
        <v>150498140.78146416</v>
      </c>
      <c r="H356" s="5">
        <f t="shared" si="121"/>
        <v>0</v>
      </c>
      <c r="I356" s="5">
        <f t="shared" si="122"/>
        <v>0.4999999905431699</v>
      </c>
      <c r="J356" s="5">
        <f t="shared" si="123"/>
        <v>0.4999999905431699</v>
      </c>
      <c r="K356" s="20">
        <f t="shared" si="124"/>
        <v>1.8913660155004519E-8</v>
      </c>
      <c r="L356" s="20">
        <f t="shared" si="114"/>
        <v>76302522.11034897</v>
      </c>
      <c r="M356" s="20">
        <f t="shared" si="115"/>
        <v>76302522.11034897</v>
      </c>
      <c r="N356" s="20">
        <f t="shared" si="116"/>
        <v>2.8863199989205923</v>
      </c>
      <c r="O356" s="5">
        <f t="shared" si="117"/>
        <v>0.16827131382578003</v>
      </c>
      <c r="P356" s="5">
        <f t="shared" si="118"/>
        <v>0.16827131382578003</v>
      </c>
      <c r="Q356" s="5">
        <f t="shared" si="119"/>
        <v>-0.16827131382578003</v>
      </c>
      <c r="R356" s="5">
        <f t="shared" si="120"/>
        <v>-0.16827131382578003</v>
      </c>
      <c r="S356" s="1">
        <f t="shared" si="130"/>
        <v>0.33654262765156007</v>
      </c>
      <c r="T356">
        <f>IF(A356&lt;D$4,F$4,0)</f>
        <v>0</v>
      </c>
      <c r="U356" s="5">
        <f t="shared" si="131"/>
        <v>0.35712109656514285</v>
      </c>
      <c r="V356" s="5">
        <f>L$6*SUM(U349:U355)</f>
        <v>0.26624595359856279</v>
      </c>
      <c r="W356" s="1">
        <f>H$5+((H$6-H$5)*(LOG(V356+J$5)-LOG(J$5))/(LOG(J$6)-LOG(J$5)))</f>
        <v>4.0004301068459099E-3</v>
      </c>
      <c r="X356" s="1">
        <f t="shared" si="132"/>
        <v>1.6120253833990404E-3</v>
      </c>
      <c r="Y356" s="1">
        <f t="shared" si="133"/>
        <v>0.40135099117834311</v>
      </c>
    </row>
    <row r="357" spans="1:25" x14ac:dyDescent="0.2">
      <c r="A357">
        <v>348</v>
      </c>
      <c r="B357" s="1">
        <f t="shared" si="125"/>
        <v>81202521.849400714</v>
      </c>
      <c r="C357" s="1">
        <f t="shared" si="126"/>
        <v>81202521.849400714</v>
      </c>
      <c r="D357" s="5">
        <f t="shared" si="127"/>
        <v>3.0551326246957804</v>
      </c>
      <c r="E357" s="1">
        <f t="shared" si="128"/>
        <v>164794952.89298195</v>
      </c>
      <c r="F357" s="1">
        <f t="shared" si="129"/>
        <v>14296809.093549227</v>
      </c>
      <c r="G357" s="5">
        <f t="shared" si="113"/>
        <v>150498141.18281516</v>
      </c>
      <c r="H357" s="5">
        <f t="shared" si="121"/>
        <v>0</v>
      </c>
      <c r="I357" s="5">
        <f t="shared" si="122"/>
        <v>0.49999999059409578</v>
      </c>
      <c r="J357" s="5">
        <f t="shared" si="123"/>
        <v>0.49999999059409578</v>
      </c>
      <c r="K357" s="20">
        <f t="shared" si="124"/>
        <v>1.8811808412116193E-8</v>
      </c>
      <c r="L357" s="20">
        <f t="shared" si="114"/>
        <v>76302521.941578582</v>
      </c>
      <c r="M357" s="20">
        <f t="shared" si="115"/>
        <v>76302521.941578582</v>
      </c>
      <c r="N357" s="20">
        <f t="shared" si="116"/>
        <v>2.8707769022570417</v>
      </c>
      <c r="O357" s="5">
        <f t="shared" si="117"/>
        <v>0.16736515707048052</v>
      </c>
      <c r="P357" s="5">
        <f t="shared" si="118"/>
        <v>0.16736515707048052</v>
      </c>
      <c r="Q357" s="5">
        <f t="shared" si="119"/>
        <v>-0.16736515707048052</v>
      </c>
      <c r="R357" s="5">
        <f t="shared" si="120"/>
        <v>-0.16736515707048052</v>
      </c>
      <c r="S357" s="1">
        <f t="shared" si="130"/>
        <v>0.33473031414096105</v>
      </c>
      <c r="T357">
        <f>IF(A357&lt;D$4,F$4,0)</f>
        <v>0</v>
      </c>
      <c r="U357" s="5">
        <f t="shared" si="131"/>
        <v>0.35308387139541658</v>
      </c>
      <c r="V357" s="5">
        <f>L$6*SUM(U350:U356)</f>
        <v>0.26166176159890286</v>
      </c>
      <c r="W357" s="1">
        <f>H$5+((H$6-H$5)*(LOG(V357+J$5)-LOG(J$5))/(LOG(J$6)-LOG(J$5)))</f>
        <v>4.0004227014129277E-3</v>
      </c>
      <c r="X357" s="1">
        <f t="shared" si="132"/>
        <v>1.5760442652493513E-3</v>
      </c>
      <c r="Y357" s="1">
        <f t="shared" si="133"/>
        <v>0.39239338918804573</v>
      </c>
    </row>
    <row r="358" spans="1:25" x14ac:dyDescent="0.2">
      <c r="A358">
        <v>349</v>
      </c>
      <c r="B358" s="1">
        <f t="shared" si="125"/>
        <v>81202521.68203555</v>
      </c>
      <c r="C358" s="1">
        <f t="shared" si="126"/>
        <v>81202521.68203555</v>
      </c>
      <c r="D358" s="5">
        <f t="shared" si="127"/>
        <v>3.0403797941045303</v>
      </c>
      <c r="E358" s="1">
        <f t="shared" si="128"/>
        <v>164794953.24606583</v>
      </c>
      <c r="F358" s="1">
        <f t="shared" si="129"/>
        <v>14296809.095125271</v>
      </c>
      <c r="G358" s="5">
        <f t="shared" ref="G358:G374" si="134">G357+Y357-Y268*L$5</f>
        <v>150498141.57520854</v>
      </c>
      <c r="H358" s="5">
        <f t="shared" si="121"/>
        <v>0</v>
      </c>
      <c r="I358" s="5">
        <f t="shared" si="122"/>
        <v>0.49999999063951567</v>
      </c>
      <c r="J358" s="5">
        <f t="shared" si="123"/>
        <v>0.49999999063951567</v>
      </c>
      <c r="K358" s="20">
        <f t="shared" si="124"/>
        <v>1.872096872244239E-8</v>
      </c>
      <c r="L358" s="20">
        <f t="shared" ref="L358:L374" si="135">B358-F$6*I358*(F$5-H358)</f>
        <v>76302521.773768291</v>
      </c>
      <c r="M358" s="20">
        <f t="shared" ref="M358:M374" si="136">C358-F$6*J358*(F$5-H358)</f>
        <v>76302521.773768291</v>
      </c>
      <c r="N358" s="20">
        <f t="shared" ref="N358:N374" si="137">D358-(F$6*K358*(F$5-H358))+((1-F$6)*H358)</f>
        <v>2.8569143006245947</v>
      </c>
      <c r="O358" s="5">
        <f t="shared" ref="O358:O374" si="138">P$5*L358*N358</f>
        <v>0.16655697251619664</v>
      </c>
      <c r="P358" s="5">
        <f t="shared" ref="P358:P374" si="139">P$6*M358*N358</f>
        <v>0.16655697251619664</v>
      </c>
      <c r="Q358" s="5">
        <f t="shared" ref="Q358:Q374" si="140">-O358-T358*I358+0.5*Y268*L$5</f>
        <v>-0.16655697251619664</v>
      </c>
      <c r="R358" s="5">
        <f t="shared" ref="R358:R374" si="141">-P358-T358*J358+0.5*Y268*L$5</f>
        <v>-0.16655697251619664</v>
      </c>
      <c r="S358" s="1">
        <f t="shared" si="130"/>
        <v>0.33311394503239328</v>
      </c>
      <c r="T358">
        <f>IF(A358&lt;D$4,F$4,0)</f>
        <v>0</v>
      </c>
      <c r="U358" s="5">
        <f t="shared" si="131"/>
        <v>0.34948314473221131</v>
      </c>
      <c r="V358" s="5">
        <f>L$6*SUM(U351:U357)</f>
        <v>0.25757320539311501</v>
      </c>
      <c r="W358" s="1">
        <f>H$5+((H$6-H$5)*(LOG(V358+J$5)-LOG(J$5))/(LOG(J$6)-LOG(J$5)))</f>
        <v>4.0004160966411167E-3</v>
      </c>
      <c r="X358" s="1">
        <f t="shared" si="132"/>
        <v>1.5439534829464123E-3</v>
      </c>
      <c r="Y358" s="1">
        <f t="shared" si="133"/>
        <v>0.38440426931386895</v>
      </c>
    </row>
    <row r="359" spans="1:25" x14ac:dyDescent="0.2">
      <c r="A359">
        <v>350</v>
      </c>
      <c r="B359" s="1">
        <f t="shared" si="125"/>
        <v>81202521.515478581</v>
      </c>
      <c r="C359" s="1">
        <f t="shared" si="126"/>
        <v>81202521.515478581</v>
      </c>
      <c r="D359" s="5">
        <f t="shared" si="127"/>
        <v>3.0272220161231158</v>
      </c>
      <c r="E359" s="1">
        <f t="shared" si="128"/>
        <v>164794953.59554896</v>
      </c>
      <c r="F359" s="1">
        <f t="shared" si="129"/>
        <v>14296809.096669225</v>
      </c>
      <c r="G359" s="5">
        <f t="shared" si="134"/>
        <v>150498141.95961282</v>
      </c>
      <c r="H359" s="5">
        <f t="shared" ref="H359:H374" si="142">SUM(T352:T358)</f>
        <v>0</v>
      </c>
      <c r="I359" s="5">
        <f t="shared" ref="I359:I374" si="143">B359/(B359+C359+D359)</f>
        <v>0.49999999068002476</v>
      </c>
      <c r="J359" s="5">
        <f t="shared" ref="J359:J374" si="144">C359/(B359+C359+D359)</f>
        <v>0.49999999068002476</v>
      </c>
      <c r="K359" s="20">
        <f t="shared" ref="K359:K374" si="145">D359/(B359+C359+D359)</f>
        <v>1.8639950479362932E-8</v>
      </c>
      <c r="L359" s="20">
        <f t="shared" si="135"/>
        <v>76302521.60681434</v>
      </c>
      <c r="M359" s="20">
        <f t="shared" si="136"/>
        <v>76302521.60681434</v>
      </c>
      <c r="N359" s="20">
        <f t="shared" si="137"/>
        <v>2.8445505014253589</v>
      </c>
      <c r="O359" s="5">
        <f t="shared" si="138"/>
        <v>0.1658361675555341</v>
      </c>
      <c r="P359" s="5">
        <f t="shared" si="139"/>
        <v>0.1658361675555341</v>
      </c>
      <c r="Q359" s="5">
        <f t="shared" si="140"/>
        <v>-0.1658361675555341</v>
      </c>
      <c r="R359" s="5">
        <f t="shared" si="141"/>
        <v>-0.1658361675555341</v>
      </c>
      <c r="S359" s="1">
        <f t="shared" si="130"/>
        <v>0.33167233511106819</v>
      </c>
      <c r="T359">
        <f>IF(A359&lt;D$4,F$4,0)</f>
        <v>0</v>
      </c>
      <c r="U359" s="5">
        <f t="shared" si="131"/>
        <v>0.34627172301380754</v>
      </c>
      <c r="V359" s="5">
        <f>L$6*SUM(U352:U358)</f>
        <v>0.25392669758665459</v>
      </c>
      <c r="W359" s="1">
        <f>H$5+((H$6-H$5)*(LOG(V359+J$5)-LOG(J$5))/(LOG(J$6)-LOG(J$5)))</f>
        <v>4.0004102059647802E-3</v>
      </c>
      <c r="X359" s="1">
        <f t="shared" si="132"/>
        <v>1.5153323962675074E-3</v>
      </c>
      <c r="Y359" s="1">
        <f t="shared" si="133"/>
        <v>0.37727892075509256</v>
      </c>
    </row>
    <row r="360" spans="1:25" x14ac:dyDescent="0.2">
      <c r="A360">
        <v>351</v>
      </c>
      <c r="B360" s="1">
        <f t="shared" si="125"/>
        <v>81202521.349642411</v>
      </c>
      <c r="C360" s="1">
        <f t="shared" si="126"/>
        <v>81202521.349642411</v>
      </c>
      <c r="D360" s="5">
        <f t="shared" si="127"/>
        <v>3.015486836059087</v>
      </c>
      <c r="E360" s="1">
        <f t="shared" si="128"/>
        <v>164794953.94182068</v>
      </c>
      <c r="F360" s="1">
        <f t="shared" si="129"/>
        <v>14296809.098184558</v>
      </c>
      <c r="G360" s="5">
        <f t="shared" si="134"/>
        <v>150498142.33689174</v>
      </c>
      <c r="H360" s="5">
        <f t="shared" si="142"/>
        <v>0</v>
      </c>
      <c r="I360" s="5">
        <f t="shared" si="143"/>
        <v>0.49999999071615409</v>
      </c>
      <c r="J360" s="5">
        <f t="shared" si="144"/>
        <v>0.49999999071615409</v>
      </c>
      <c r="K360" s="20">
        <f t="shared" si="145"/>
        <v>1.8567691802846562E-8</v>
      </c>
      <c r="L360" s="20">
        <f t="shared" si="135"/>
        <v>76302521.440624103</v>
      </c>
      <c r="M360" s="20">
        <f t="shared" si="136"/>
        <v>76302521.440624103</v>
      </c>
      <c r="N360" s="20">
        <f t="shared" si="137"/>
        <v>2.8335234563911906</v>
      </c>
      <c r="O360" s="5">
        <f t="shared" si="138"/>
        <v>0.16519329483786685</v>
      </c>
      <c r="P360" s="5">
        <f t="shared" si="139"/>
        <v>0.16519329483786685</v>
      </c>
      <c r="Q360" s="5">
        <f t="shared" si="140"/>
        <v>-0.16519329483786685</v>
      </c>
      <c r="R360" s="5">
        <f t="shared" si="141"/>
        <v>-0.16519329483786685</v>
      </c>
      <c r="S360" s="1">
        <f t="shared" si="130"/>
        <v>0.3303865896757337</v>
      </c>
      <c r="T360">
        <f>IF(A360&lt;D$4,F$4,0)</f>
        <v>0</v>
      </c>
      <c r="U360" s="5">
        <f t="shared" si="131"/>
        <v>0.34340751517509749</v>
      </c>
      <c r="V360" s="5">
        <f>L$6*SUM(U353:U359)</f>
        <v>0.25067444457289939</v>
      </c>
      <c r="W360" s="1">
        <f>H$5+((H$6-H$5)*(LOG(V360+J$5)-LOG(J$5))/(LOG(J$6)-LOG(J$5)))</f>
        <v>4.0004049521774549E-3</v>
      </c>
      <c r="X360" s="1">
        <f t="shared" si="132"/>
        <v>1.4898058486741983E-3</v>
      </c>
      <c r="Y360" s="1">
        <f t="shared" si="133"/>
        <v>0.3709239538791464</v>
      </c>
    </row>
    <row r="361" spans="1:25" x14ac:dyDescent="0.2">
      <c r="A361">
        <v>352</v>
      </c>
      <c r="B361" s="1">
        <f t="shared" si="125"/>
        <v>81202521.184449121</v>
      </c>
      <c r="C361" s="1">
        <f t="shared" si="126"/>
        <v>81202521.184449121</v>
      </c>
      <c r="D361" s="5">
        <f t="shared" si="127"/>
        <v>3.0050204447614268</v>
      </c>
      <c r="E361" s="1">
        <f t="shared" si="128"/>
        <v>164794954.28522819</v>
      </c>
      <c r="F361" s="1">
        <f t="shared" si="129"/>
        <v>14296809.099674363</v>
      </c>
      <c r="G361" s="5">
        <f t="shared" si="134"/>
        <v>150498142.70781571</v>
      </c>
      <c r="H361" s="5">
        <f t="shared" si="142"/>
        <v>0</v>
      </c>
      <c r="I361" s="5">
        <f t="shared" si="143"/>
        <v>0.4999999907483772</v>
      </c>
      <c r="J361" s="5">
        <f t="shared" si="144"/>
        <v>0.4999999907483772</v>
      </c>
      <c r="K361" s="20">
        <f t="shared" si="145"/>
        <v>1.8503245621727562E-8</v>
      </c>
      <c r="L361" s="20">
        <f t="shared" si="135"/>
        <v>76302521.275115028</v>
      </c>
      <c r="M361" s="20">
        <f t="shared" si="136"/>
        <v>76302521.275115028</v>
      </c>
      <c r="N361" s="20">
        <f t="shared" si="137"/>
        <v>2.8236886376684969</v>
      </c>
      <c r="O361" s="5">
        <f t="shared" si="138"/>
        <v>0.16461992844590545</v>
      </c>
      <c r="P361" s="5">
        <f t="shared" si="139"/>
        <v>0.16461992844590545</v>
      </c>
      <c r="Q361" s="5">
        <f t="shared" si="140"/>
        <v>-0.16461992844590545</v>
      </c>
      <c r="R361" s="5">
        <f t="shared" si="141"/>
        <v>-0.16461992844590545</v>
      </c>
      <c r="S361" s="1">
        <f t="shared" si="130"/>
        <v>0.3292398568918109</v>
      </c>
      <c r="T361">
        <f>IF(A361&lt;D$4,F$4,0)</f>
        <v>0</v>
      </c>
      <c r="U361" s="5">
        <f t="shared" si="131"/>
        <v>0.34085298097339406</v>
      </c>
      <c r="V361" s="5">
        <f>L$6*SUM(U354:U360)</f>
        <v>0.24777382011762708</v>
      </c>
      <c r="W361" s="1">
        <f>H$5+((H$6-H$5)*(LOG(V361+J$5)-LOG(J$5))/(LOG(J$6)-LOG(J$5)))</f>
        <v>4.0004002664200478E-3</v>
      </c>
      <c r="X361" s="1">
        <f t="shared" si="132"/>
        <v>1.4670392487241488E-3</v>
      </c>
      <c r="Y361" s="1">
        <f t="shared" si="133"/>
        <v>0.36525607619517114</v>
      </c>
    </row>
    <row r="362" spans="1:25" x14ac:dyDescent="0.2">
      <c r="A362">
        <v>353</v>
      </c>
      <c r="B362" s="1">
        <f t="shared" si="125"/>
        <v>81202521.019829199</v>
      </c>
      <c r="C362" s="1">
        <f t="shared" si="126"/>
        <v>81202521.019829199</v>
      </c>
      <c r="D362" s="5">
        <f t="shared" si="127"/>
        <v>2.9956856626928272</v>
      </c>
      <c r="E362" s="1">
        <f t="shared" si="128"/>
        <v>164794954.62608117</v>
      </c>
      <c r="F362" s="1">
        <f t="shared" si="129"/>
        <v>14296809.101141402</v>
      </c>
      <c r="G362" s="5">
        <f t="shared" si="134"/>
        <v>150498143.07307178</v>
      </c>
      <c r="H362" s="5">
        <f t="shared" si="142"/>
        <v>0</v>
      </c>
      <c r="I362" s="5">
        <f t="shared" si="143"/>
        <v>0.49999999077711638</v>
      </c>
      <c r="J362" s="5">
        <f t="shared" si="144"/>
        <v>0.49999999077711638</v>
      </c>
      <c r="K362" s="20">
        <f t="shared" si="145"/>
        <v>1.8445767260745372E-8</v>
      </c>
      <c r="L362" s="20">
        <f t="shared" si="135"/>
        <v>76302521.110213459</v>
      </c>
      <c r="M362" s="20">
        <f t="shared" si="136"/>
        <v>76302521.110213459</v>
      </c>
      <c r="N362" s="20">
        <f t="shared" si="137"/>
        <v>2.8149171435375226</v>
      </c>
      <c r="O362" s="5">
        <f t="shared" si="138"/>
        <v>0.16410855345986675</v>
      </c>
      <c r="P362" s="5">
        <f t="shared" si="139"/>
        <v>0.16410855345986675</v>
      </c>
      <c r="Q362" s="5">
        <f t="shared" si="140"/>
        <v>-0.16410855345986675</v>
      </c>
      <c r="R362" s="5">
        <f t="shared" si="141"/>
        <v>-0.16410855345986675</v>
      </c>
      <c r="S362" s="1">
        <f t="shared" si="130"/>
        <v>0.32821710691973349</v>
      </c>
      <c r="T362">
        <f>IF(A362&lt;D$4,F$4,0)</f>
        <v>0</v>
      </c>
      <c r="U362" s="5">
        <f t="shared" si="131"/>
        <v>0.33857463896041057</v>
      </c>
      <c r="V362" s="5">
        <f>L$6*SUM(U355:U361)</f>
        <v>0.24518680667057691</v>
      </c>
      <c r="W362" s="1">
        <f>H$5+((H$6-H$5)*(LOG(V362+J$5)-LOG(J$5))/(LOG(J$6)-LOG(J$5)))</f>
        <v>4.0003960872783042E-3</v>
      </c>
      <c r="X362" s="1">
        <f t="shared" si="132"/>
        <v>1.4467341834697993E-3</v>
      </c>
      <c r="Y362" s="1">
        <f t="shared" si="133"/>
        <v>0.36020100066722954</v>
      </c>
    </row>
    <row r="363" spans="1:25" x14ac:dyDescent="0.2">
      <c r="A363">
        <v>354</v>
      </c>
      <c r="B363" s="1">
        <f t="shared" si="125"/>
        <v>81202520.855720639</v>
      </c>
      <c r="C363" s="1">
        <f t="shared" si="126"/>
        <v>81202520.855720639</v>
      </c>
      <c r="D363" s="5">
        <f t="shared" si="127"/>
        <v>2.9873601419610005</v>
      </c>
      <c r="E363" s="1">
        <f t="shared" si="128"/>
        <v>164794954.96465582</v>
      </c>
      <c r="F363" s="1">
        <f t="shared" si="129"/>
        <v>14296809.102588138</v>
      </c>
      <c r="G363" s="5">
        <f t="shared" si="134"/>
        <v>150498143.43327278</v>
      </c>
      <c r="H363" s="5">
        <f t="shared" si="142"/>
        <v>0</v>
      </c>
      <c r="I363" s="5">
        <f t="shared" si="143"/>
        <v>0.49999999080274832</v>
      </c>
      <c r="J363" s="5">
        <f t="shared" si="144"/>
        <v>0.49999999080274832</v>
      </c>
      <c r="K363" s="20">
        <f t="shared" si="145"/>
        <v>1.8394503369654549E-8</v>
      </c>
      <c r="L363" s="20">
        <f t="shared" si="135"/>
        <v>76302520.94585371</v>
      </c>
      <c r="M363" s="20">
        <f t="shared" si="136"/>
        <v>76302520.94585371</v>
      </c>
      <c r="N363" s="20">
        <f t="shared" si="137"/>
        <v>2.8070940089383858</v>
      </c>
      <c r="O363" s="5">
        <f t="shared" si="138"/>
        <v>0.16365246746179835</v>
      </c>
      <c r="P363" s="5">
        <f t="shared" si="139"/>
        <v>0.16365246746179835</v>
      </c>
      <c r="Q363" s="5">
        <f t="shared" si="140"/>
        <v>-0.16365246746179835</v>
      </c>
      <c r="R363" s="5">
        <f t="shared" si="141"/>
        <v>-0.16365246746179835</v>
      </c>
      <c r="S363" s="1">
        <f t="shared" si="130"/>
        <v>0.32730493492359669</v>
      </c>
      <c r="T363">
        <f>IF(A363&lt;D$4,F$4,0)</f>
        <v>0</v>
      </c>
      <c r="U363" s="5">
        <f t="shared" si="131"/>
        <v>0.33654262765156007</v>
      </c>
      <c r="V363" s="5">
        <f>L$6*SUM(U356:U362)</f>
        <v>0.24287949708154805</v>
      </c>
      <c r="W363" s="1">
        <f>H$5+((H$6-H$5)*(LOG(V363+J$5)-LOG(J$5))/(LOG(J$6)-LOG(J$5)))</f>
        <v>4.000392359977901E-3</v>
      </c>
      <c r="X363" s="1">
        <f t="shared" si="132"/>
        <v>1.4286245062861277E-3</v>
      </c>
      <c r="Y363" s="1">
        <f t="shared" si="133"/>
        <v>0.35569247205885668</v>
      </c>
    </row>
    <row r="364" spans="1:25" x14ac:dyDescent="0.2">
      <c r="A364">
        <v>355</v>
      </c>
      <c r="B364" s="1">
        <f t="shared" si="125"/>
        <v>81202520.692068174</v>
      </c>
      <c r="C364" s="1">
        <f t="shared" si="126"/>
        <v>81202520.692068174</v>
      </c>
      <c r="D364" s="5">
        <f t="shared" si="127"/>
        <v>2.9799347627436359</v>
      </c>
      <c r="E364" s="1">
        <f t="shared" si="128"/>
        <v>164794955.30119845</v>
      </c>
      <c r="F364" s="1">
        <f t="shared" si="129"/>
        <v>14296809.104016762</v>
      </c>
      <c r="G364" s="5">
        <f t="shared" si="134"/>
        <v>150498143.78896526</v>
      </c>
      <c r="H364" s="5">
        <f t="shared" si="142"/>
        <v>0</v>
      </c>
      <c r="I364" s="5">
        <f t="shared" si="143"/>
        <v>0.49999999082560903</v>
      </c>
      <c r="J364" s="5">
        <f t="shared" si="144"/>
        <v>0.49999999082560903</v>
      </c>
      <c r="K364" s="20">
        <f t="shared" si="145"/>
        <v>1.834878204930245E-8</v>
      </c>
      <c r="L364" s="20">
        <f t="shared" si="135"/>
        <v>76302520.781977206</v>
      </c>
      <c r="M364" s="20">
        <f t="shared" si="136"/>
        <v>76302520.781977206</v>
      </c>
      <c r="N364" s="20">
        <f t="shared" si="137"/>
        <v>2.8001166986604717</v>
      </c>
      <c r="O364" s="5">
        <f t="shared" si="138"/>
        <v>0.1632456926891061</v>
      </c>
      <c r="P364" s="5">
        <f t="shared" si="139"/>
        <v>0.1632456926891061</v>
      </c>
      <c r="Q364" s="5">
        <f t="shared" si="140"/>
        <v>-0.1632456926891061</v>
      </c>
      <c r="R364" s="5">
        <f t="shared" si="141"/>
        <v>-0.1632456926891061</v>
      </c>
      <c r="S364" s="1">
        <f t="shared" si="130"/>
        <v>0.32649138537821221</v>
      </c>
      <c r="T364">
        <f>IF(A364&lt;D$4,F$4,0)</f>
        <v>0</v>
      </c>
      <c r="U364" s="5">
        <f t="shared" si="131"/>
        <v>0.33473031414096105</v>
      </c>
      <c r="V364" s="5">
        <f>L$6*SUM(U357:U363)</f>
        <v>0.24082165019018978</v>
      </c>
      <c r="W364" s="1">
        <f>H$5+((H$6-H$5)*(LOG(V364+J$5)-LOG(J$5))/(LOG(J$6)-LOG(J$5)))</f>
        <v>4.000389035666691E-3</v>
      </c>
      <c r="X364" s="1">
        <f t="shared" si="132"/>
        <v>1.4124728478009726E-3</v>
      </c>
      <c r="Y364" s="1">
        <f t="shared" si="133"/>
        <v>0.35167139854761559</v>
      </c>
    </row>
    <row r="365" spans="1:25" x14ac:dyDescent="0.2">
      <c r="A365">
        <v>356</v>
      </c>
      <c r="B365" s="1">
        <f t="shared" si="125"/>
        <v>81202520.528822482</v>
      </c>
      <c r="C365" s="1">
        <f t="shared" si="126"/>
        <v>81202520.528822482</v>
      </c>
      <c r="D365" s="5">
        <f t="shared" si="127"/>
        <v>2.973312203089455</v>
      </c>
      <c r="E365" s="1">
        <f t="shared" si="128"/>
        <v>164794955.63592878</v>
      </c>
      <c r="F365" s="1">
        <f t="shared" si="129"/>
        <v>14296809.105429236</v>
      </c>
      <c r="G365" s="5">
        <f t="shared" si="134"/>
        <v>150498144.14063665</v>
      </c>
      <c r="H365" s="5">
        <f t="shared" si="142"/>
        <v>0</v>
      </c>
      <c r="I365" s="5">
        <f t="shared" si="143"/>
        <v>0.499999990845998</v>
      </c>
      <c r="J365" s="5">
        <f t="shared" si="144"/>
        <v>0.499999990845998</v>
      </c>
      <c r="K365" s="20">
        <f t="shared" si="145"/>
        <v>1.8308004045260387E-8</v>
      </c>
      <c r="L365" s="20">
        <f t="shared" si="135"/>
        <v>76302520.618531704</v>
      </c>
      <c r="M365" s="20">
        <f t="shared" si="136"/>
        <v>76302520.618531704</v>
      </c>
      <c r="N365" s="20">
        <f t="shared" si="137"/>
        <v>2.7938937634459031</v>
      </c>
      <c r="O365" s="5">
        <f t="shared" si="138"/>
        <v>0.16288289768590936</v>
      </c>
      <c r="P365" s="5">
        <f t="shared" si="139"/>
        <v>0.16288289768590936</v>
      </c>
      <c r="Q365" s="5">
        <f t="shared" si="140"/>
        <v>-0.16288289768590936</v>
      </c>
      <c r="R365" s="5">
        <f t="shared" si="141"/>
        <v>-0.16288289768590936</v>
      </c>
      <c r="S365" s="1">
        <f t="shared" si="130"/>
        <v>0.32576579537181871</v>
      </c>
      <c r="T365">
        <f>IF(A365&lt;D$4,F$4,0)</f>
        <v>0</v>
      </c>
      <c r="U365" s="5">
        <f t="shared" si="131"/>
        <v>0.33311394503239328</v>
      </c>
      <c r="V365" s="5">
        <f>L$6*SUM(U358:U364)</f>
        <v>0.2389862944647442</v>
      </c>
      <c r="W365" s="1">
        <f>H$5+((H$6-H$5)*(LOG(V365+J$5)-LOG(J$5))/(LOG(J$6)-LOG(J$5)))</f>
        <v>4.0003860707741659E-3</v>
      </c>
      <c r="X365" s="1">
        <f t="shared" si="132"/>
        <v>1.39806750415709E-3</v>
      </c>
      <c r="Y365" s="1">
        <f t="shared" si="133"/>
        <v>0.34808507722805426</v>
      </c>
    </row>
    <row r="366" spans="1:25" x14ac:dyDescent="0.2">
      <c r="A366">
        <v>357</v>
      </c>
      <c r="B366" s="1">
        <f t="shared" si="125"/>
        <v>81202520.365939587</v>
      </c>
      <c r="C366" s="1">
        <f t="shared" si="126"/>
        <v>81202520.365939587</v>
      </c>
      <c r="D366" s="5">
        <f t="shared" si="127"/>
        <v>2.9674056633502053</v>
      </c>
      <c r="E366" s="1">
        <f t="shared" si="128"/>
        <v>164794955.96904272</v>
      </c>
      <c r="F366" s="1">
        <f t="shared" si="129"/>
        <v>14296809.106827304</v>
      </c>
      <c r="G366" s="5">
        <f t="shared" si="134"/>
        <v>150498144.48872173</v>
      </c>
      <c r="H366" s="5">
        <f t="shared" si="142"/>
        <v>0</v>
      </c>
      <c r="I366" s="5">
        <f t="shared" si="143"/>
        <v>0.49999999086418251</v>
      </c>
      <c r="J366" s="5">
        <f t="shared" si="144"/>
        <v>0.49999999086418251</v>
      </c>
      <c r="K366" s="20">
        <f t="shared" si="145"/>
        <v>1.8271634893585956E-8</v>
      </c>
      <c r="L366" s="20">
        <f t="shared" si="135"/>
        <v>76302520.455470592</v>
      </c>
      <c r="M366" s="20">
        <f t="shared" si="136"/>
        <v>76302520.455470592</v>
      </c>
      <c r="N366" s="20">
        <f t="shared" si="137"/>
        <v>2.7883436413930629</v>
      </c>
      <c r="O366" s="5">
        <f t="shared" si="138"/>
        <v>0.16255932742533277</v>
      </c>
      <c r="P366" s="5">
        <f t="shared" si="139"/>
        <v>0.16255932742533277</v>
      </c>
      <c r="Q366" s="5">
        <f t="shared" si="140"/>
        <v>-0.16255932742533277</v>
      </c>
      <c r="R366" s="5">
        <f t="shared" si="141"/>
        <v>-0.16255932742533277</v>
      </c>
      <c r="S366" s="1">
        <f t="shared" si="130"/>
        <v>0.32511865485066554</v>
      </c>
      <c r="T366">
        <f>IF(A366&lt;D$4,F$4,0)</f>
        <v>0</v>
      </c>
      <c r="U366" s="5">
        <f t="shared" si="131"/>
        <v>0.33167233511106819</v>
      </c>
      <c r="V366" s="5">
        <f>L$6*SUM(U359:U365)</f>
        <v>0.2373493744947624</v>
      </c>
      <c r="W366" s="1">
        <f>H$5+((H$6-H$5)*(LOG(V366+J$5)-LOG(J$5))/(LOG(J$6)-LOG(J$5)))</f>
        <v>4.0003834264406828E-3</v>
      </c>
      <c r="X366" s="1">
        <f t="shared" si="132"/>
        <v>1.3852196617894945E-3</v>
      </c>
      <c r="Y366" s="1">
        <f t="shared" si="133"/>
        <v>0.34488650335201804</v>
      </c>
    </row>
    <row r="367" spans="1:25" x14ac:dyDescent="0.2">
      <c r="A367">
        <v>358</v>
      </c>
      <c r="B367" s="1">
        <f t="shared" si="125"/>
        <v>81202520.203380257</v>
      </c>
      <c r="C367" s="1">
        <f t="shared" si="126"/>
        <v>81202520.203380257</v>
      </c>
      <c r="D367" s="5">
        <f t="shared" si="127"/>
        <v>2.9621377285251369</v>
      </c>
      <c r="E367" s="1">
        <f t="shared" si="128"/>
        <v>164794956.30071506</v>
      </c>
      <c r="F367" s="1">
        <f t="shared" si="129"/>
        <v>14296809.108212523</v>
      </c>
      <c r="G367" s="5">
        <f t="shared" si="134"/>
        <v>150498144.83360824</v>
      </c>
      <c r="H367" s="5">
        <f t="shared" si="142"/>
        <v>0</v>
      </c>
      <c r="I367" s="5">
        <f t="shared" si="143"/>
        <v>0.49999999088040104</v>
      </c>
      <c r="J367" s="5">
        <f t="shared" si="144"/>
        <v>0.49999999088040104</v>
      </c>
      <c r="K367" s="20">
        <f t="shared" si="145"/>
        <v>1.8239197915773643E-8</v>
      </c>
      <c r="L367" s="20">
        <f t="shared" si="135"/>
        <v>76302520.292752326</v>
      </c>
      <c r="M367" s="20">
        <f t="shared" si="136"/>
        <v>76302520.292752326</v>
      </c>
      <c r="N367" s="20">
        <f t="shared" si="137"/>
        <v>2.7833935889505552</v>
      </c>
      <c r="O367" s="5">
        <f t="shared" si="138"/>
        <v>0.16227074098687078</v>
      </c>
      <c r="P367" s="5">
        <f t="shared" si="139"/>
        <v>0.16227074098687078</v>
      </c>
      <c r="Q367" s="5">
        <f t="shared" si="140"/>
        <v>-0.16227074098687078</v>
      </c>
      <c r="R367" s="5">
        <f t="shared" si="141"/>
        <v>-0.16227074098687078</v>
      </c>
      <c r="S367" s="1">
        <f t="shared" si="130"/>
        <v>0.32454148197374155</v>
      </c>
      <c r="T367">
        <f>IF(A367&lt;D$4,F$4,0)</f>
        <v>0</v>
      </c>
      <c r="U367" s="5">
        <f t="shared" si="131"/>
        <v>0.3303865896757337</v>
      </c>
      <c r="V367" s="5">
        <f>L$6*SUM(U360:U366)</f>
        <v>0.23588943570448848</v>
      </c>
      <c r="W367" s="1">
        <f>H$5+((H$6-H$5)*(LOG(V367+J$5)-LOG(J$5))/(LOG(J$6)-LOG(J$5)))</f>
        <v>4.0003810680079568E-3</v>
      </c>
      <c r="X367" s="1">
        <f t="shared" si="132"/>
        <v>1.373760922318115E-3</v>
      </c>
      <c r="Y367" s="1">
        <f t="shared" si="133"/>
        <v>0.34203375425277938</v>
      </c>
    </row>
    <row r="368" spans="1:25" x14ac:dyDescent="0.2">
      <c r="A368">
        <v>359</v>
      </c>
      <c r="B368" s="1">
        <f t="shared" si="125"/>
        <v>81202520.041109517</v>
      </c>
      <c r="C368" s="1">
        <f t="shared" si="126"/>
        <v>81202520.041109517</v>
      </c>
      <c r="D368" s="5">
        <f t="shared" si="127"/>
        <v>2.9574393536070671</v>
      </c>
      <c r="E368" s="1">
        <f t="shared" si="128"/>
        <v>164794956.63110164</v>
      </c>
      <c r="F368" s="1">
        <f t="shared" si="129"/>
        <v>14296809.109586284</v>
      </c>
      <c r="G368" s="5">
        <f t="shared" si="134"/>
        <v>150498145.17564198</v>
      </c>
      <c r="H368" s="5">
        <f t="shared" si="142"/>
        <v>0</v>
      </c>
      <c r="I368" s="5">
        <f t="shared" si="143"/>
        <v>0.49999999089486596</v>
      </c>
      <c r="J368" s="5">
        <f t="shared" si="144"/>
        <v>0.49999999089486596</v>
      </c>
      <c r="K368" s="20">
        <f t="shared" si="145"/>
        <v>1.8210267971080659E-8</v>
      </c>
      <c r="L368" s="20">
        <f t="shared" si="135"/>
        <v>76302520.130339831</v>
      </c>
      <c r="M368" s="20">
        <f t="shared" si="136"/>
        <v>76302520.130339831</v>
      </c>
      <c r="N368" s="20">
        <f t="shared" si="137"/>
        <v>2.7789787274904767</v>
      </c>
      <c r="O368" s="5">
        <f t="shared" si="138"/>
        <v>0.16201335597198066</v>
      </c>
      <c r="P368" s="5">
        <f t="shared" si="139"/>
        <v>0.16201335597198066</v>
      </c>
      <c r="Q368" s="5">
        <f t="shared" si="140"/>
        <v>-0.16201335597198066</v>
      </c>
      <c r="R368" s="5">
        <f t="shared" si="141"/>
        <v>-0.16201335597198066</v>
      </c>
      <c r="S368" s="1">
        <f t="shared" si="130"/>
        <v>0.32402671194396132</v>
      </c>
      <c r="T368">
        <f>IF(A368&lt;D$4,F$4,0)</f>
        <v>0</v>
      </c>
      <c r="U368" s="5">
        <f t="shared" si="131"/>
        <v>0.3292398568918109</v>
      </c>
      <c r="V368" s="5">
        <f>L$6*SUM(U361:U367)</f>
        <v>0.23458734315455212</v>
      </c>
      <c r="W368" s="1">
        <f>H$5+((H$6-H$5)*(LOG(V368+J$5)-LOG(J$5))/(LOG(J$6)-LOG(J$5)))</f>
        <v>4.0003789645649164E-3</v>
      </c>
      <c r="X368" s="1">
        <f t="shared" si="132"/>
        <v>1.3635410950952112E-3</v>
      </c>
      <c r="Y368" s="1">
        <f t="shared" si="133"/>
        <v>0.33948943987829883</v>
      </c>
    </row>
    <row r="369" spans="1:25" x14ac:dyDescent="0.2">
      <c r="A369">
        <v>360</v>
      </c>
      <c r="B369" s="1">
        <f t="shared" si="125"/>
        <v>81202519.879096165</v>
      </c>
      <c r="C369" s="1">
        <f t="shared" si="126"/>
        <v>81202519.879096165</v>
      </c>
      <c r="D369" s="5">
        <f t="shared" si="127"/>
        <v>2.9532489586312951</v>
      </c>
      <c r="E369" s="1">
        <f t="shared" si="128"/>
        <v>164794956.96034148</v>
      </c>
      <c r="F369" s="1">
        <f t="shared" si="129"/>
        <v>14296809.110949825</v>
      </c>
      <c r="G369" s="5">
        <f t="shared" si="134"/>
        <v>150498145.51513141</v>
      </c>
      <c r="H369" s="5">
        <f t="shared" si="142"/>
        <v>0</v>
      </c>
      <c r="I369" s="5">
        <f t="shared" si="143"/>
        <v>0.49999999090776709</v>
      </c>
      <c r="J369" s="5">
        <f t="shared" si="144"/>
        <v>0.49999999090776709</v>
      </c>
      <c r="K369" s="20">
        <f t="shared" si="145"/>
        <v>1.8184465884341912E-8</v>
      </c>
      <c r="L369" s="20">
        <f t="shared" si="135"/>
        <v>76302519.968200043</v>
      </c>
      <c r="M369" s="20">
        <f t="shared" si="136"/>
        <v>76302519.968200043</v>
      </c>
      <c r="N369" s="20">
        <f t="shared" si="137"/>
        <v>2.7750411929647445</v>
      </c>
      <c r="O369" s="5">
        <f t="shared" si="138"/>
        <v>0.16178379892937814</v>
      </c>
      <c r="P369" s="5">
        <f t="shared" si="139"/>
        <v>0.16178379892937814</v>
      </c>
      <c r="Q369" s="5">
        <f t="shared" si="140"/>
        <v>-0.16178379892937814</v>
      </c>
      <c r="R369" s="5">
        <f t="shared" si="141"/>
        <v>-0.16178379892937814</v>
      </c>
      <c r="S369" s="1">
        <f t="shared" si="130"/>
        <v>0.32356759785875627</v>
      </c>
      <c r="T369">
        <f>IF(A369&lt;D$4,F$4,0)</f>
        <v>0</v>
      </c>
      <c r="U369" s="5">
        <f t="shared" si="131"/>
        <v>0.32821710691973349</v>
      </c>
      <c r="V369" s="5">
        <f>L$6*SUM(U362:U368)</f>
        <v>0.23342603074639376</v>
      </c>
      <c r="W369" s="1">
        <f>H$5+((H$6-H$5)*(LOG(V369+J$5)-LOG(J$5))/(LOG(J$6)-LOG(J$5)))</f>
        <v>4.0003770885424922E-3</v>
      </c>
      <c r="X369" s="1">
        <f t="shared" si="132"/>
        <v>1.3544262284587727E-3</v>
      </c>
      <c r="Y369" s="1">
        <f t="shared" si="133"/>
        <v>0.3372202127319518</v>
      </c>
    </row>
    <row r="370" spans="1:25" x14ac:dyDescent="0.2">
      <c r="A370">
        <v>361</v>
      </c>
      <c r="B370" s="1">
        <f t="shared" si="125"/>
        <v>81202519.717312366</v>
      </c>
      <c r="C370" s="1">
        <f t="shared" si="126"/>
        <v>81202519.717312366</v>
      </c>
      <c r="D370" s="5">
        <f t="shared" si="127"/>
        <v>2.949511621566455</v>
      </c>
      <c r="E370" s="1">
        <f t="shared" si="128"/>
        <v>164794957.2885586</v>
      </c>
      <c r="F370" s="1">
        <f t="shared" si="129"/>
        <v>14296809.112304252</v>
      </c>
      <c r="G370" s="5">
        <f t="shared" si="134"/>
        <v>150498145.85235164</v>
      </c>
      <c r="H370" s="5">
        <f t="shared" si="142"/>
        <v>0</v>
      </c>
      <c r="I370" s="5">
        <f t="shared" si="143"/>
        <v>0.49999999091927327</v>
      </c>
      <c r="J370" s="5">
        <f t="shared" si="144"/>
        <v>0.49999999091927327</v>
      </c>
      <c r="K370" s="20">
        <f t="shared" si="145"/>
        <v>1.8161453476241093E-8</v>
      </c>
      <c r="L370" s="20">
        <f t="shared" si="135"/>
        <v>76302519.806303486</v>
      </c>
      <c r="M370" s="20">
        <f t="shared" si="136"/>
        <v>76302519.806303486</v>
      </c>
      <c r="N370" s="20">
        <f t="shared" si="137"/>
        <v>2.7715293774992924</v>
      </c>
      <c r="O370" s="5">
        <f t="shared" si="138"/>
        <v>0.16157906114027487</v>
      </c>
      <c r="P370" s="5">
        <f t="shared" si="139"/>
        <v>0.16157906114027487</v>
      </c>
      <c r="Q370" s="5">
        <f t="shared" si="140"/>
        <v>-0.16157906114027487</v>
      </c>
      <c r="R370" s="5">
        <f t="shared" si="141"/>
        <v>-0.16157906114027487</v>
      </c>
      <c r="S370" s="1">
        <f t="shared" si="130"/>
        <v>0.32315812228054974</v>
      </c>
      <c r="T370">
        <f>IF(A370&lt;D$4,F$4,0)</f>
        <v>0</v>
      </c>
      <c r="U370" s="5">
        <f t="shared" si="131"/>
        <v>0.32730493492359669</v>
      </c>
      <c r="V370" s="5">
        <f>L$6*SUM(U363:U369)</f>
        <v>0.23239027754232608</v>
      </c>
      <c r="W370" s="1">
        <f>H$5+((H$6-H$5)*(LOG(V370+J$5)-LOG(J$5))/(LOG(J$6)-LOG(J$5)))</f>
        <v>4.000375415352378E-3</v>
      </c>
      <c r="X370" s="1">
        <f t="shared" si="132"/>
        <v>1.3462968538753902E-3</v>
      </c>
      <c r="Y370" s="1">
        <f t="shared" si="133"/>
        <v>0.33519633079768468</v>
      </c>
    </row>
    <row r="371" spans="1:25" x14ac:dyDescent="0.2">
      <c r="A371">
        <v>362</v>
      </c>
      <c r="B371" s="1">
        <f t="shared" si="125"/>
        <v>81202519.555733308</v>
      </c>
      <c r="C371" s="1">
        <f t="shared" si="126"/>
        <v>81202519.555733308</v>
      </c>
      <c r="D371" s="5">
        <f t="shared" si="127"/>
        <v>2.9461783584687926</v>
      </c>
      <c r="E371" s="1">
        <f t="shared" si="128"/>
        <v>164794957.61586353</v>
      </c>
      <c r="F371" s="1">
        <f t="shared" si="129"/>
        <v>14296809.113650549</v>
      </c>
      <c r="G371" s="5">
        <f t="shared" si="134"/>
        <v>150498146.18754795</v>
      </c>
      <c r="H371" s="5">
        <f t="shared" si="142"/>
        <v>0</v>
      </c>
      <c r="I371" s="5">
        <f t="shared" si="143"/>
        <v>0.49999999092953545</v>
      </c>
      <c r="J371" s="5">
        <f t="shared" si="144"/>
        <v>0.49999999092953545</v>
      </c>
      <c r="K371" s="20">
        <f t="shared" si="145"/>
        <v>1.8140929130901362E-8</v>
      </c>
      <c r="L371" s="20">
        <f t="shared" si="135"/>
        <v>76302519.644623861</v>
      </c>
      <c r="M371" s="20">
        <f t="shared" si="136"/>
        <v>76302519.644623861</v>
      </c>
      <c r="N371" s="20">
        <f t="shared" si="137"/>
        <v>2.7683972529859591</v>
      </c>
      <c r="O371" s="5">
        <f t="shared" si="138"/>
        <v>0.16139645918404941</v>
      </c>
      <c r="P371" s="5">
        <f t="shared" si="139"/>
        <v>0.16139645918404941</v>
      </c>
      <c r="Q371" s="5">
        <f t="shared" si="140"/>
        <v>-0.16139645918404941</v>
      </c>
      <c r="R371" s="5">
        <f t="shared" si="141"/>
        <v>-0.16139645918404941</v>
      </c>
      <c r="S371" s="1">
        <f t="shared" si="130"/>
        <v>0.32279291836809881</v>
      </c>
      <c r="T371">
        <f>IF(A371&lt;D$4,F$4,0)</f>
        <v>0</v>
      </c>
      <c r="U371" s="5">
        <f t="shared" si="131"/>
        <v>0.32649138537821221</v>
      </c>
      <c r="V371" s="5">
        <f>L$6*SUM(U364:U370)</f>
        <v>0.23146650826952975</v>
      </c>
      <c r="W371" s="1">
        <f>H$5+((H$6-H$5)*(LOG(V371+J$5)-LOG(J$5))/(LOG(J$6)-LOG(J$5)))</f>
        <v>4.0003739230646774E-3</v>
      </c>
      <c r="X371" s="1">
        <f t="shared" si="132"/>
        <v>1.3390464199487483E-3</v>
      </c>
      <c r="Y371" s="1">
        <f t="shared" si="133"/>
        <v>0.3333912677210123</v>
      </c>
    </row>
    <row r="372" spans="1:25" x14ac:dyDescent="0.2">
      <c r="A372">
        <v>363</v>
      </c>
      <c r="B372" s="1">
        <f t="shared" si="125"/>
        <v>81202519.394336849</v>
      </c>
      <c r="C372" s="1">
        <f t="shared" si="126"/>
        <v>81202519.394336849</v>
      </c>
      <c r="D372" s="5">
        <f t="shared" si="127"/>
        <v>2.9432054814650725</v>
      </c>
      <c r="E372" s="1">
        <f t="shared" si="128"/>
        <v>164794957.94235492</v>
      </c>
      <c r="F372" s="1">
        <f t="shared" si="129"/>
        <v>14296809.114989595</v>
      </c>
      <c r="G372" s="5">
        <f t="shared" si="134"/>
        <v>150498146.52093923</v>
      </c>
      <c r="H372" s="5">
        <f t="shared" si="142"/>
        <v>0</v>
      </c>
      <c r="I372" s="5">
        <f t="shared" si="143"/>
        <v>0.49999999093868808</v>
      </c>
      <c r="J372" s="5">
        <f t="shared" si="144"/>
        <v>0.49999999093868808</v>
      </c>
      <c r="K372" s="20">
        <f t="shared" si="145"/>
        <v>1.8122623842701418E-8</v>
      </c>
      <c r="L372" s="20">
        <f t="shared" si="135"/>
        <v>76302519.483137712</v>
      </c>
      <c r="M372" s="20">
        <f t="shared" si="136"/>
        <v>76302519.483137712</v>
      </c>
      <c r="N372" s="20">
        <f t="shared" si="137"/>
        <v>2.7656037678065988</v>
      </c>
      <c r="O372" s="5">
        <f t="shared" si="138"/>
        <v>0.16123359976749851</v>
      </c>
      <c r="P372" s="5">
        <f t="shared" si="139"/>
        <v>0.16123359976749851</v>
      </c>
      <c r="Q372" s="5">
        <f t="shared" si="140"/>
        <v>-0.16123359976749851</v>
      </c>
      <c r="R372" s="5">
        <f t="shared" si="141"/>
        <v>-0.16123359976749851</v>
      </c>
      <c r="S372" s="1">
        <f t="shared" si="130"/>
        <v>0.32246719953499703</v>
      </c>
      <c r="T372">
        <f>IF(A372&lt;D$4,F$4,0)</f>
        <v>0</v>
      </c>
      <c r="U372" s="5">
        <f t="shared" si="131"/>
        <v>0.32576579537181871</v>
      </c>
      <c r="V372" s="5">
        <f>L$6*SUM(U365:U371)</f>
        <v>0.23064261539325487</v>
      </c>
      <c r="W372" s="1">
        <f>H$5+((H$6-H$5)*(LOG(V372+J$5)-LOG(J$5))/(LOG(J$6)-LOG(J$5)))</f>
        <v>4.0003725921205395E-3</v>
      </c>
      <c r="X372" s="1">
        <f t="shared" si="132"/>
        <v>1.332579895760734E-3</v>
      </c>
      <c r="Y372" s="1">
        <f t="shared" si="133"/>
        <v>0.33178136513663253</v>
      </c>
    </row>
    <row r="373" spans="1:25" x14ac:dyDescent="0.2">
      <c r="A373">
        <v>364</v>
      </c>
      <c r="B373" s="1">
        <f t="shared" si="125"/>
        <v>81202519.233103245</v>
      </c>
      <c r="C373" s="1">
        <f t="shared" si="126"/>
        <v>81202519.233103245</v>
      </c>
      <c r="D373" s="5">
        <f t="shared" si="127"/>
        <v>2.9405540261494041</v>
      </c>
      <c r="E373" s="1">
        <f t="shared" si="128"/>
        <v>164794958.26812071</v>
      </c>
      <c r="F373" s="1">
        <f t="shared" si="129"/>
        <v>14296809.116322175</v>
      </c>
      <c r="G373" s="5">
        <f t="shared" si="134"/>
        <v>150498146.85272059</v>
      </c>
      <c r="H373" s="5">
        <f t="shared" si="142"/>
        <v>0</v>
      </c>
      <c r="I373" s="5">
        <f t="shared" si="143"/>
        <v>0.49999999094685116</v>
      </c>
      <c r="J373" s="5">
        <f t="shared" si="144"/>
        <v>0.49999999094685116</v>
      </c>
      <c r="K373" s="20">
        <f t="shared" si="145"/>
        <v>1.8106297690503815E-8</v>
      </c>
      <c r="L373" s="20">
        <f t="shared" si="135"/>
        <v>76302519.321824104</v>
      </c>
      <c r="M373" s="20">
        <f t="shared" si="136"/>
        <v>76302519.321824104</v>
      </c>
      <c r="N373" s="20">
        <f t="shared" si="137"/>
        <v>2.7631123087824667</v>
      </c>
      <c r="O373" s="5">
        <f t="shared" si="138"/>
        <v>0.16108834835669636</v>
      </c>
      <c r="P373" s="5">
        <f t="shared" si="139"/>
        <v>0.16108834835669636</v>
      </c>
      <c r="Q373" s="5">
        <f t="shared" si="140"/>
        <v>-0.16108834835669636</v>
      </c>
      <c r="R373" s="5">
        <f t="shared" si="141"/>
        <v>-0.16108834835669636</v>
      </c>
      <c r="S373" s="1">
        <f t="shared" si="130"/>
        <v>0.32217669671339272</v>
      </c>
      <c r="T373">
        <f>IF(A373&lt;D$4,F$4,0)</f>
        <v>0</v>
      </c>
      <c r="U373" s="5">
        <f t="shared" si="131"/>
        <v>0.32511865485066554</v>
      </c>
      <c r="V373" s="5">
        <f>L$6*SUM(U366:U372)</f>
        <v>0.22990780042719741</v>
      </c>
      <c r="W373" s="1">
        <f>H$5+((H$6-H$5)*(LOG(V373+J$5)-LOG(J$5))/(LOG(J$6)-LOG(J$5)))</f>
        <v>4.0003714050757169E-3</v>
      </c>
      <c r="X373" s="1">
        <f t="shared" si="132"/>
        <v>1.3268125252330078E-3</v>
      </c>
      <c r="Y373" s="1">
        <f t="shared" si="133"/>
        <v>0.33034552258583522</v>
      </c>
    </row>
    <row r="374" spans="1:25" x14ac:dyDescent="0.2">
      <c r="A374">
        <v>365</v>
      </c>
      <c r="B374" s="1">
        <f t="shared" si="125"/>
        <v>81202519.072014898</v>
      </c>
      <c r="C374" s="1">
        <f t="shared" si="126"/>
        <v>81202519.072014898</v>
      </c>
      <c r="D374" s="5">
        <f t="shared" si="127"/>
        <v>2.9381892408890549</v>
      </c>
      <c r="E374" s="1">
        <f t="shared" si="128"/>
        <v>164794958.59323937</v>
      </c>
      <c r="F374" s="1">
        <f t="shared" si="129"/>
        <v>14296809.117648987</v>
      </c>
      <c r="G374" s="5">
        <f t="shared" si="134"/>
        <v>150498147.1830661</v>
      </c>
      <c r="H374" s="5">
        <f t="shared" si="142"/>
        <v>0</v>
      </c>
      <c r="I374" s="5">
        <f t="shared" si="143"/>
        <v>0.49999999095413167</v>
      </c>
      <c r="J374" s="5">
        <f t="shared" si="144"/>
        <v>0.49999999095413167</v>
      </c>
      <c r="K374" s="20">
        <f t="shared" si="145"/>
        <v>1.8091736693084358E-8</v>
      </c>
      <c r="L374" s="20">
        <f t="shared" si="135"/>
        <v>76302519.160664409</v>
      </c>
      <c r="M374" s="20">
        <f t="shared" si="136"/>
        <v>76302519.160664409</v>
      </c>
      <c r="N374" s="20">
        <f t="shared" si="137"/>
        <v>2.7608902212968283</v>
      </c>
      <c r="O374" s="5">
        <f t="shared" si="138"/>
        <v>0.16095880120033026</v>
      </c>
      <c r="P374" s="5">
        <f t="shared" si="139"/>
        <v>0.16095880120033026</v>
      </c>
      <c r="Q374" s="5">
        <f t="shared" si="140"/>
        <v>-0.16095880120033026</v>
      </c>
      <c r="R374" s="5">
        <f t="shared" si="141"/>
        <v>-0.16095880120033026</v>
      </c>
      <c r="S374" s="1">
        <f t="shared" si="130"/>
        <v>0.32191760240066053</v>
      </c>
      <c r="T374">
        <f>IF(A374&lt;D$4,F$4,0)</f>
        <v>0</v>
      </c>
      <c r="U374" s="5">
        <f t="shared" si="131"/>
        <v>0.32454148197374155</v>
      </c>
      <c r="V374" s="5">
        <f>L$6*SUM(U367:U373)</f>
        <v>0.22925243240115711</v>
      </c>
      <c r="W374" s="1">
        <f>H$5+((H$6-H$5)*(LOG(V374+J$5)-LOG(J$5))/(LOG(J$6)-LOG(J$5)))</f>
        <v>4.0003703463721068E-3</v>
      </c>
      <c r="X374" s="1">
        <f t="shared" si="132"/>
        <v>1.3216687161778139E-3</v>
      </c>
      <c r="Y374" s="1">
        <f t="shared" si="133"/>
        <v>0.32906492095955586</v>
      </c>
    </row>
    <row r="375" spans="1:25" x14ac:dyDescent="0.2">
      <c r="E375"/>
      <c r="F375"/>
      <c r="G375"/>
      <c r="H375"/>
    </row>
    <row r="376" spans="1:25" x14ac:dyDescent="0.2">
      <c r="E376"/>
      <c r="F376"/>
      <c r="G376"/>
      <c r="H3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B1A4-2942-3C41-9D03-64DD014A1AB2}">
  <dimension ref="A1:Y376"/>
  <sheetViews>
    <sheetView zoomScale="177" zoomScaleNormal="162" workbookViewId="0">
      <pane ySplit="6380" topLeftCell="A347"/>
      <selection activeCell="P2" sqref="P2"/>
      <selection pane="bottomLeft" activeCell="G100" sqref="G100:R374"/>
    </sheetView>
  </sheetViews>
  <sheetFormatPr baseColWidth="10" defaultRowHeight="16" x14ac:dyDescent="0.2"/>
  <cols>
    <col min="2" max="2" width="11.33203125" bestFit="1" customWidth="1"/>
    <col min="3" max="3" width="11.33203125" customWidth="1"/>
    <col min="5" max="5" width="12.83203125" style="1" bestFit="1" customWidth="1"/>
    <col min="6" max="6" width="11" style="1" bestFit="1" customWidth="1"/>
    <col min="7" max="8" width="11" style="1" customWidth="1"/>
    <col min="11" max="14" width="10.83203125" style="16"/>
    <col min="21" max="22" width="11" customWidth="1"/>
  </cols>
  <sheetData>
    <row r="1" spans="1:25" x14ac:dyDescent="0.2">
      <c r="A1" t="s">
        <v>14</v>
      </c>
    </row>
    <row r="2" spans="1:25" x14ac:dyDescent="0.2">
      <c r="A2" t="s">
        <v>40</v>
      </c>
      <c r="P2" s="21">
        <f>(1 - B4/Baseline!B4)</f>
        <v>0.16441814960976386</v>
      </c>
    </row>
    <row r="3" spans="1:25" x14ac:dyDescent="0.2">
      <c r="A3" t="s">
        <v>15</v>
      </c>
      <c r="H3" s="16" t="s">
        <v>34</v>
      </c>
      <c r="J3" s="1" t="s">
        <v>46</v>
      </c>
    </row>
    <row r="4" spans="1:25" x14ac:dyDescent="0.2">
      <c r="A4" s="11" t="s">
        <v>16</v>
      </c>
      <c r="B4" s="15">
        <f>F374</f>
        <v>11946154.21720114</v>
      </c>
      <c r="C4" s="11" t="s">
        <v>41</v>
      </c>
      <c r="D4" s="10">
        <v>0</v>
      </c>
      <c r="E4" s="2" t="s">
        <v>13</v>
      </c>
      <c r="F4">
        <v>1100000</v>
      </c>
      <c r="M4" t="s">
        <v>44</v>
      </c>
    </row>
    <row r="5" spans="1:25" x14ac:dyDescent="0.2">
      <c r="A5" s="11" t="s">
        <v>1</v>
      </c>
      <c r="B5" s="6">
        <v>0.23749999999999999</v>
      </c>
      <c r="C5" s="2" t="s">
        <v>48</v>
      </c>
      <c r="D5" s="1">
        <v>327200000</v>
      </c>
      <c r="E5" s="2" t="s">
        <v>47</v>
      </c>
      <c r="F5" s="1">
        <v>10000000</v>
      </c>
      <c r="G5" s="8" t="s">
        <v>10</v>
      </c>
      <c r="H5">
        <v>4.0000000000000001E-3</v>
      </c>
      <c r="I5" s="2" t="s">
        <v>42</v>
      </c>
      <c r="J5" s="12">
        <v>10000</v>
      </c>
      <c r="K5" s="16" t="s">
        <v>49</v>
      </c>
      <c r="L5" s="16">
        <v>0</v>
      </c>
      <c r="M5" s="2" t="s">
        <v>37</v>
      </c>
      <c r="N5" s="6">
        <v>7</v>
      </c>
      <c r="O5" s="13" t="s">
        <v>25</v>
      </c>
      <c r="P5" s="1">
        <f>(B$5+B$6)/D$5</f>
        <v>7.2585574572127139E-10</v>
      </c>
    </row>
    <row r="6" spans="1:25" x14ac:dyDescent="0.2">
      <c r="A6" s="14" t="s">
        <v>22</v>
      </c>
      <c r="B6" s="10">
        <v>0</v>
      </c>
      <c r="C6" s="2" t="s">
        <v>7</v>
      </c>
      <c r="D6" s="3">
        <v>1</v>
      </c>
      <c r="E6" s="2" t="s">
        <v>17</v>
      </c>
      <c r="F6">
        <v>0.98</v>
      </c>
      <c r="G6" s="8" t="s">
        <v>11</v>
      </c>
      <c r="H6">
        <v>0.03</v>
      </c>
      <c r="I6" s="2" t="s">
        <v>43</v>
      </c>
      <c r="J6" s="12">
        <f>J5*5</f>
        <v>50000</v>
      </c>
      <c r="K6" s="2" t="s">
        <v>18</v>
      </c>
      <c r="L6">
        <v>0.1</v>
      </c>
      <c r="M6" s="16" t="s">
        <v>39</v>
      </c>
      <c r="N6" s="19">
        <v>90</v>
      </c>
      <c r="O6" s="13" t="s">
        <v>26</v>
      </c>
      <c r="P6" s="1">
        <f>(B$5-B$6)/D$5</f>
        <v>7.2585574572127139E-10</v>
      </c>
    </row>
    <row r="7" spans="1:25" x14ac:dyDescent="0.2">
      <c r="A7" s="2"/>
      <c r="B7" s="1" t="s">
        <v>4</v>
      </c>
      <c r="C7" s="1"/>
      <c r="D7" s="2"/>
      <c r="F7" s="8"/>
      <c r="G7" s="8"/>
      <c r="H7" s="8"/>
      <c r="I7" t="s">
        <v>45</v>
      </c>
      <c r="O7" t="s">
        <v>8</v>
      </c>
    </row>
    <row r="8" spans="1:25" s="7" customFormat="1" x14ac:dyDescent="0.2">
      <c r="A8" s="7" t="s">
        <v>0</v>
      </c>
      <c r="B8" s="7" t="s">
        <v>20</v>
      </c>
      <c r="C8" s="7" t="s">
        <v>19</v>
      </c>
      <c r="D8" s="7" t="s">
        <v>30</v>
      </c>
      <c r="E8" s="9" t="s">
        <v>5</v>
      </c>
      <c r="F8" s="9" t="s">
        <v>3</v>
      </c>
      <c r="G8" s="9" t="s">
        <v>36</v>
      </c>
      <c r="H8" s="9" t="s">
        <v>38</v>
      </c>
      <c r="I8" s="7" t="s">
        <v>31</v>
      </c>
      <c r="J8" s="7" t="s">
        <v>32</v>
      </c>
      <c r="K8" s="17" t="s">
        <v>33</v>
      </c>
      <c r="L8" s="17" t="s">
        <v>27</v>
      </c>
      <c r="M8" s="17" t="s">
        <v>28</v>
      </c>
      <c r="N8" s="17" t="s">
        <v>29</v>
      </c>
      <c r="O8" s="11" t="s">
        <v>23</v>
      </c>
      <c r="P8" s="11" t="s">
        <v>24</v>
      </c>
      <c r="Q8" s="7" t="s">
        <v>20</v>
      </c>
      <c r="R8" s="7" t="s">
        <v>21</v>
      </c>
      <c r="S8" s="7" t="s">
        <v>35</v>
      </c>
      <c r="T8" s="7" t="s">
        <v>9</v>
      </c>
      <c r="U8" s="7" t="s">
        <v>2</v>
      </c>
      <c r="V8" s="7" t="s">
        <v>12</v>
      </c>
      <c r="W8" s="7" t="s">
        <v>6</v>
      </c>
      <c r="X8" s="7" t="s">
        <v>3</v>
      </c>
      <c r="Y8" s="7" t="s">
        <v>36</v>
      </c>
    </row>
    <row r="9" spans="1:25" x14ac:dyDescent="0.2">
      <c r="A9">
        <v>0</v>
      </c>
      <c r="B9" s="4">
        <f>(D$5-D$6)/2</f>
        <v>163599999.5</v>
      </c>
      <c r="C9" s="4">
        <f>(D$5-D$6)/2</f>
        <v>163599999.5</v>
      </c>
      <c r="D9" s="10">
        <f>D$6</f>
        <v>1</v>
      </c>
      <c r="E9" s="6">
        <v>0</v>
      </c>
      <c r="F9" s="6">
        <v>0</v>
      </c>
      <c r="G9" s="6">
        <v>0</v>
      </c>
      <c r="H9" s="6">
        <v>0</v>
      </c>
      <c r="I9" s="1">
        <f>B9/(B9+C9+D9)</f>
        <v>0.49999999847188265</v>
      </c>
      <c r="J9" s="1">
        <f>C9/(B9+C9+D9)</f>
        <v>0.49999999847188265</v>
      </c>
      <c r="K9" s="18">
        <f>D9/(B9+C9+D9)</f>
        <v>3.0562347188264059E-9</v>
      </c>
      <c r="L9" s="18">
        <f>B9-F$6*I9*(F$5-H9)</f>
        <v>158699999.51497555</v>
      </c>
      <c r="M9" s="18">
        <f>C9-F$6*J9*(F$5-H9)</f>
        <v>158699999.51497555</v>
      </c>
      <c r="N9" s="18">
        <f>D9-(F$6*K9*(F$5-H9))+((1-F$6)*H9)</f>
        <v>0.97004889975550124</v>
      </c>
      <c r="O9" s="1">
        <f>P$5*L9*N9</f>
        <v>0.11174314022361367</v>
      </c>
      <c r="P9" s="1">
        <f>P$6*M9*N9</f>
        <v>0.11174314022361367</v>
      </c>
      <c r="Q9" s="1">
        <f>-O9-T9*I9</f>
        <v>-0.11174314022361367</v>
      </c>
      <c r="R9" s="1">
        <f>-P9-T9*J9</f>
        <v>-0.11174314022361367</v>
      </c>
      <c r="S9" s="1">
        <f>O9+P9-T9*K9</f>
        <v>0.22348628044722735</v>
      </c>
      <c r="T9">
        <f>IF(A9&lt;D$4,F$4,0)</f>
        <v>0</v>
      </c>
      <c r="U9">
        <v>0</v>
      </c>
      <c r="V9">
        <v>0</v>
      </c>
      <c r="W9" s="1">
        <f>H$5+((H$6-H$5)*(LOG(V9+J$5)-LOG(J$5))/(LOG(J$6)-LOG(J$5)))</f>
        <v>4.0000000000000001E-3</v>
      </c>
      <c r="X9">
        <v>0</v>
      </c>
      <c r="Y9">
        <v>0</v>
      </c>
    </row>
    <row r="10" spans="1:25" x14ac:dyDescent="0.2">
      <c r="A10">
        <v>1</v>
      </c>
      <c r="B10" s="1">
        <f>B9+Q9</f>
        <v>163599999.38825685</v>
      </c>
      <c r="C10" s="1">
        <f>C9+R9</f>
        <v>163599999.38825685</v>
      </c>
      <c r="D10" s="1">
        <f>D9+S9</f>
        <v>1.2234862804472273</v>
      </c>
      <c r="E10" s="3">
        <f>E9+U9</f>
        <v>0</v>
      </c>
      <c r="F10" s="3">
        <f>F9+X9</f>
        <v>0</v>
      </c>
      <c r="G10" s="3">
        <f>G9+Y9</f>
        <v>0</v>
      </c>
      <c r="H10" s="4">
        <f>SUM(T$8:T9)</f>
        <v>0</v>
      </c>
      <c r="I10" s="1">
        <f t="shared" ref="I10:I73" si="0">B10/(B10+C10+D10)</f>
        <v>0.49999999813036933</v>
      </c>
      <c r="J10" s="1">
        <f t="shared" ref="J10:J73" si="1">C10/(B10+C10+D10)</f>
        <v>0.49999999813036933</v>
      </c>
      <c r="K10" s="18">
        <f t="shared" ref="K10:K73" si="2">D10/(B10+C10+D10)</f>
        <v>3.7392612483105971E-9</v>
      </c>
      <c r="L10" s="18">
        <f>B10-F$6*I10*(F$5-H10)</f>
        <v>158699999.40657923</v>
      </c>
      <c r="M10" s="18">
        <f>C10-F$6*J10*(F$5-H10)</f>
        <v>158699999.40657923</v>
      </c>
      <c r="N10" s="18">
        <f>D10-(F$6*K10*(F$5-H10))+((1-F$6)*H10)</f>
        <v>1.1868415202137834</v>
      </c>
      <c r="O10" s="1">
        <f>P$5*L10*N10</f>
        <v>0.13671619890430123</v>
      </c>
      <c r="P10" s="1">
        <f>P$6*M10*N10</f>
        <v>0.13671619890430123</v>
      </c>
      <c r="Q10" s="1">
        <f t="shared" ref="Q10:Q73" si="3">-O10-T10*I10</f>
        <v>-0.13671619890430123</v>
      </c>
      <c r="R10" s="1">
        <f>-P10-T10*J10</f>
        <v>-0.13671619890430123</v>
      </c>
      <c r="S10" s="1">
        <f>O10+P10-T10*K10</f>
        <v>0.27343239780860246</v>
      </c>
      <c r="T10">
        <f>IF(A10&lt;D$4,F$4,0)</f>
        <v>0</v>
      </c>
      <c r="U10">
        <v>0</v>
      </c>
      <c r="V10">
        <v>0</v>
      </c>
      <c r="W10" s="1">
        <f>H$5+((H$6-H$5)*(LOG(V10+J$5)-LOG(J$5))/(LOG(J$6)-LOG(J$5)))</f>
        <v>4.0000000000000001E-3</v>
      </c>
      <c r="X10">
        <v>0</v>
      </c>
      <c r="Y10">
        <v>0</v>
      </c>
    </row>
    <row r="11" spans="1:25" x14ac:dyDescent="0.2">
      <c r="A11">
        <v>2</v>
      </c>
      <c r="B11" s="1">
        <f>B10+Q10</f>
        <v>163599999.25154066</v>
      </c>
      <c r="C11" s="1">
        <f>C10+R10</f>
        <v>163599999.25154066</v>
      </c>
      <c r="D11" s="1">
        <f>D10+S10</f>
        <v>1.4969186782558297</v>
      </c>
      <c r="E11" s="3">
        <f>E10+U10</f>
        <v>0</v>
      </c>
      <c r="F11" s="3">
        <f>F10+X10</f>
        <v>0</v>
      </c>
      <c r="G11" s="3">
        <f t="shared" ref="G11:G74" si="4">G10+Y10</f>
        <v>0</v>
      </c>
      <c r="H11" s="4">
        <f>SUM(T$8:T10)</f>
        <v>0</v>
      </c>
      <c r="I11" s="1">
        <f t="shared" si="0"/>
        <v>0.49999999771253256</v>
      </c>
      <c r="J11" s="1">
        <f t="shared" si="1"/>
        <v>0.49999999771253256</v>
      </c>
      <c r="K11" s="18">
        <f t="shared" si="2"/>
        <v>4.574934835745201E-9</v>
      </c>
      <c r="L11" s="18">
        <f>B11-F$6*I11*(F$5-H11)</f>
        <v>158699999.27395785</v>
      </c>
      <c r="M11" s="18">
        <f>C11-F$6*J11*(F$5-H11)</f>
        <v>158699999.27395785</v>
      </c>
      <c r="N11" s="18">
        <f>D11-(F$6*K11*(F$5-H11))+((1-F$6)*H11)</f>
        <v>1.4520843168655266</v>
      </c>
      <c r="O11" s="1">
        <f>P$5*L11*N11</f>
        <v>0.16727039351365405</v>
      </c>
      <c r="P11" s="1">
        <f>P$6*M11*N11</f>
        <v>0.16727039351365405</v>
      </c>
      <c r="Q11" s="1">
        <f t="shared" si="3"/>
        <v>-0.16727039351365405</v>
      </c>
      <c r="R11" s="1">
        <f>-P11-T11*J11</f>
        <v>-0.16727039351365405</v>
      </c>
      <c r="S11" s="1">
        <f>O11+P11-T11*K11</f>
        <v>0.33454078702730811</v>
      </c>
      <c r="T11">
        <f>IF(A11&lt;D$4,F$4,0)</f>
        <v>0</v>
      </c>
      <c r="U11">
        <v>0</v>
      </c>
      <c r="V11">
        <v>0</v>
      </c>
      <c r="W11" s="1">
        <f>H$5+((H$6-H$5)*(LOG(V11+J$5)-LOG(J$5))/(LOG(J$6)-LOG(J$5)))</f>
        <v>4.0000000000000001E-3</v>
      </c>
      <c r="X11">
        <v>0</v>
      </c>
      <c r="Y11">
        <v>0</v>
      </c>
    </row>
    <row r="12" spans="1:25" x14ac:dyDescent="0.2">
      <c r="A12">
        <v>3</v>
      </c>
      <c r="B12" s="1">
        <f>B11+Q11</f>
        <v>163599999.08427027</v>
      </c>
      <c r="C12" s="1">
        <f>C11+R11</f>
        <v>163599999.08427027</v>
      </c>
      <c r="D12" s="1">
        <f>D11+S11</f>
        <v>1.8314594652831377</v>
      </c>
      <c r="E12" s="3">
        <f>E11+U11</f>
        <v>0</v>
      </c>
      <c r="F12" s="3">
        <f>F11+X11</f>
        <v>0</v>
      </c>
      <c r="G12" s="3">
        <f t="shared" si="4"/>
        <v>0</v>
      </c>
      <c r="H12" s="4">
        <f>SUM(T$8:T11)</f>
        <v>0</v>
      </c>
      <c r="I12" s="1">
        <f t="shared" si="0"/>
        <v>0.49999999720131499</v>
      </c>
      <c r="J12" s="1">
        <f t="shared" si="1"/>
        <v>0.49999999720131499</v>
      </c>
      <c r="K12" s="18">
        <f t="shared" si="2"/>
        <v>5.5973700039215699E-9</v>
      </c>
      <c r="L12" s="18">
        <f>B12-F$6*I12*(F$5-H12)</f>
        <v>158699999.11169738</v>
      </c>
      <c r="M12" s="18">
        <f>C12-F$6*J12*(F$5-H12)</f>
        <v>158699999.11169738</v>
      </c>
      <c r="N12" s="18">
        <f>D12-(F$6*K12*(F$5-H12))+((1-F$6)*H12)</f>
        <v>1.7766052392447063</v>
      </c>
      <c r="O12" s="1">
        <f>P$5*L12*N12</f>
        <v>0.20465303132294713</v>
      </c>
      <c r="P12" s="1">
        <f>P$6*M12*N12</f>
        <v>0.20465303132294713</v>
      </c>
      <c r="Q12" s="1">
        <f t="shared" si="3"/>
        <v>-0.20465303132294713</v>
      </c>
      <c r="R12" s="1">
        <f>-P12-T12*J12</f>
        <v>-0.20465303132294713</v>
      </c>
      <c r="S12" s="1">
        <f>O12+P12-T12*K12</f>
        <v>0.40930606264589425</v>
      </c>
      <c r="T12">
        <f>IF(A12&lt;D$4,F$4,0)</f>
        <v>0</v>
      </c>
      <c r="U12">
        <v>0</v>
      </c>
      <c r="V12">
        <v>0</v>
      </c>
      <c r="W12" s="1">
        <f>H$5+((H$6-H$5)*(LOG(V12+J$5)-LOG(J$5))/(LOG(J$6)-LOG(J$5)))</f>
        <v>4.0000000000000001E-3</v>
      </c>
      <c r="X12">
        <v>0</v>
      </c>
      <c r="Y12">
        <v>0</v>
      </c>
    </row>
    <row r="13" spans="1:25" x14ac:dyDescent="0.2">
      <c r="A13">
        <v>4</v>
      </c>
      <c r="B13" s="1">
        <f>B12+Q12</f>
        <v>163599998.87961724</v>
      </c>
      <c r="C13" s="1">
        <f>C12+R12</f>
        <v>163599998.87961724</v>
      </c>
      <c r="D13" s="1">
        <f>D12+S12</f>
        <v>2.2407655279290322</v>
      </c>
      <c r="E13" s="3">
        <f>E12+U12</f>
        <v>0</v>
      </c>
      <c r="F13" s="3">
        <f>F12+X12</f>
        <v>0</v>
      </c>
      <c r="G13" s="3">
        <f t="shared" si="4"/>
        <v>0</v>
      </c>
      <c r="H13" s="4">
        <f>SUM(T$8:T12)</f>
        <v>0</v>
      </c>
      <c r="I13" s="1">
        <f t="shared" si="0"/>
        <v>0.49999999657584732</v>
      </c>
      <c r="J13" s="1">
        <f t="shared" si="1"/>
        <v>0.49999999657584732</v>
      </c>
      <c r="K13" s="18">
        <f t="shared" si="2"/>
        <v>6.8483054032060884E-9</v>
      </c>
      <c r="L13" s="18">
        <f>B13-F$6*I13*(F$5-H13)</f>
        <v>158699998.91317394</v>
      </c>
      <c r="M13" s="18">
        <f>C13-F$6*J13*(F$5-H13)</f>
        <v>158699998.91317394</v>
      </c>
      <c r="N13" s="18">
        <f>D13-(F$6*K13*(F$5-H13))+((1-F$6)*H13)</f>
        <v>2.1736521349776123</v>
      </c>
      <c r="O13" s="1">
        <f>P$5*L13*N13</f>
        <v>0.25039017564611632</v>
      </c>
      <c r="P13" s="1">
        <f>P$6*M13*N13</f>
        <v>0.25039017564611632</v>
      </c>
      <c r="Q13" s="1">
        <f t="shared" si="3"/>
        <v>-0.25039017564611632</v>
      </c>
      <c r="R13" s="1">
        <f>-P13-T13*J13</f>
        <v>-0.25039017564611632</v>
      </c>
      <c r="S13" s="1">
        <f>O13+P13-T13*K13</f>
        <v>0.50078035129223264</v>
      </c>
      <c r="T13">
        <f>IF(A13&lt;D$4,F$4,0)</f>
        <v>0</v>
      </c>
      <c r="U13">
        <v>0</v>
      </c>
      <c r="V13">
        <v>0</v>
      </c>
      <c r="W13" s="1">
        <f>H$5+((H$6-H$5)*(LOG(V13+J$5)-LOG(J$5))/(LOG(J$6)-LOG(J$5)))</f>
        <v>4.0000000000000001E-3</v>
      </c>
      <c r="X13">
        <v>0</v>
      </c>
      <c r="Y13">
        <v>0</v>
      </c>
    </row>
    <row r="14" spans="1:25" x14ac:dyDescent="0.2">
      <c r="A14">
        <v>5</v>
      </c>
      <c r="B14" s="1">
        <f>B13+Q13</f>
        <v>163599998.62922707</v>
      </c>
      <c r="C14" s="1">
        <f>C13+R13</f>
        <v>163599998.62922707</v>
      </c>
      <c r="D14" s="1">
        <f>D13+S13</f>
        <v>2.741545879221265</v>
      </c>
      <c r="E14" s="3">
        <f>E13+U13</f>
        <v>0</v>
      </c>
      <c r="F14" s="3">
        <f>F13+X13</f>
        <v>0</v>
      </c>
      <c r="G14" s="3">
        <f t="shared" si="4"/>
        <v>0</v>
      </c>
      <c r="H14" s="4">
        <f>SUM(T$8:T13)</f>
        <v>0</v>
      </c>
      <c r="I14" s="1">
        <f t="shared" si="0"/>
        <v>0.49999999581059618</v>
      </c>
      <c r="J14" s="1">
        <f t="shared" si="1"/>
        <v>0.49999999581059618</v>
      </c>
      <c r="K14" s="18">
        <f t="shared" si="2"/>
        <v>8.3788076993314942E-9</v>
      </c>
      <c r="L14" s="18">
        <f>B14-F$6*I14*(F$5-H14)</f>
        <v>158699998.67028323</v>
      </c>
      <c r="M14" s="18">
        <f>C14-F$6*J14*(F$5-H14)</f>
        <v>158699998.67028323</v>
      </c>
      <c r="N14" s="18">
        <f>D14-(F$6*K14*(F$5-H14))+((1-F$6)*H14)</f>
        <v>2.6594335637678164</v>
      </c>
      <c r="O14" s="1">
        <f>P$5*L14*N14</f>
        <v>0.30634894398072743</v>
      </c>
      <c r="P14" s="1">
        <f>P$6*M14*N14</f>
        <v>0.30634894398072743</v>
      </c>
      <c r="Q14" s="1">
        <f t="shared" si="3"/>
        <v>-0.30634894398072743</v>
      </c>
      <c r="R14" s="1">
        <f>-P14-T14*J14</f>
        <v>-0.30634894398072743</v>
      </c>
      <c r="S14" s="1">
        <f>O14+P14-T14*K14</f>
        <v>0.61269788796145486</v>
      </c>
      <c r="T14">
        <f>IF(A14&lt;D$4,F$4,0)</f>
        <v>0</v>
      </c>
      <c r="U14">
        <v>0</v>
      </c>
      <c r="V14">
        <v>0</v>
      </c>
      <c r="W14" s="1">
        <f>H$5+((H$6-H$5)*(LOG(V14+J$5)-LOG(J$5))/(LOG(J$6)-LOG(J$5)))</f>
        <v>4.0000000000000001E-3</v>
      </c>
      <c r="X14">
        <v>0</v>
      </c>
      <c r="Y14">
        <v>0</v>
      </c>
    </row>
    <row r="15" spans="1:25" x14ac:dyDescent="0.2">
      <c r="A15">
        <v>6</v>
      </c>
      <c r="B15" s="1">
        <f>B14+Q14</f>
        <v>163599998.32287812</v>
      </c>
      <c r="C15" s="1">
        <f>C14+R14</f>
        <v>163599998.32287812</v>
      </c>
      <c r="D15" s="1">
        <f>D14+S14</f>
        <v>3.3542437671827199</v>
      </c>
      <c r="E15" s="3">
        <f>E14+U14</f>
        <v>0</v>
      </c>
      <c r="F15" s="3">
        <f>F14+X14</f>
        <v>0</v>
      </c>
      <c r="G15" s="3">
        <f t="shared" si="4"/>
        <v>0</v>
      </c>
      <c r="H15" s="4">
        <f>SUM(T$8:T14)</f>
        <v>0</v>
      </c>
      <c r="I15" s="1">
        <f t="shared" si="0"/>
        <v>0.4999999948743219</v>
      </c>
      <c r="J15" s="1">
        <f t="shared" si="1"/>
        <v>0.4999999948743219</v>
      </c>
      <c r="K15" s="18">
        <f t="shared" si="2"/>
        <v>1.0251356256670904E-8</v>
      </c>
      <c r="L15" s="18">
        <f>B15-F$6*I15*(F$5-H15)</f>
        <v>158699998.37310976</v>
      </c>
      <c r="M15" s="18">
        <f>C15-F$6*J15*(F$5-H15)</f>
        <v>158699998.37310976</v>
      </c>
      <c r="N15" s="18">
        <f>D15-(F$6*K15*(F$5-H15))+((1-F$6)*H15)</f>
        <v>3.253780475867345</v>
      </c>
      <c r="O15" s="1">
        <f>P$5*L15*N15</f>
        <v>0.3748137289236505</v>
      </c>
      <c r="P15" s="1">
        <f>P$6*M15*N15</f>
        <v>0.3748137289236505</v>
      </c>
      <c r="Q15" s="1">
        <f t="shared" si="3"/>
        <v>-0.3748137289236505</v>
      </c>
      <c r="R15" s="1">
        <f>-P15-T15*J15</f>
        <v>-0.3748137289236505</v>
      </c>
      <c r="S15" s="1">
        <f>O15+P15-T15*K15</f>
        <v>0.749627457847301</v>
      </c>
      <c r="T15">
        <f>IF(A15&lt;D$4,F$4,0)</f>
        <v>0</v>
      </c>
      <c r="U15">
        <v>0</v>
      </c>
      <c r="V15">
        <v>0</v>
      </c>
      <c r="W15" s="1">
        <f>H$5+((H$6-H$5)*(LOG(V15+J$5)-LOG(J$5))/(LOG(J$6)-LOG(J$5)))</f>
        <v>4.0000000000000001E-3</v>
      </c>
      <c r="X15">
        <v>0</v>
      </c>
      <c r="Y15">
        <v>0</v>
      </c>
    </row>
    <row r="16" spans="1:25" x14ac:dyDescent="0.2">
      <c r="A16">
        <v>7</v>
      </c>
      <c r="B16" s="1">
        <f>B15+Q15</f>
        <v>163599997.94806439</v>
      </c>
      <c r="C16" s="1">
        <f>C15+R15</f>
        <v>163599997.94806439</v>
      </c>
      <c r="D16" s="4">
        <f>D15+S15-S9</f>
        <v>3.8803849445827936</v>
      </c>
      <c r="E16" s="3">
        <f>E15+U15</f>
        <v>0</v>
      </c>
      <c r="F16" s="3">
        <f>F15+X15</f>
        <v>0</v>
      </c>
      <c r="G16" s="3">
        <f t="shared" si="4"/>
        <v>0</v>
      </c>
      <c r="H16" s="1">
        <f>SUM(T9:T15)</f>
        <v>0</v>
      </c>
      <c r="I16" s="1">
        <f t="shared" si="0"/>
        <v>0.49999999407031642</v>
      </c>
      <c r="J16" s="1">
        <f t="shared" si="1"/>
        <v>0.49999999407031642</v>
      </c>
      <c r="K16" s="18">
        <f t="shared" si="2"/>
        <v>1.1859367198145476E-8</v>
      </c>
      <c r="L16" s="18">
        <f>B16-F$6*I16*(F$5-H16)</f>
        <v>158699998.00617528</v>
      </c>
      <c r="M16" s="18">
        <f>C16-F$6*J16*(F$5-H16)</f>
        <v>158699998.00617528</v>
      </c>
      <c r="N16" s="18">
        <f>D16-(F$6*K16*(F$5-H16))+((1-F$6)*H16)</f>
        <v>3.7641631460409681</v>
      </c>
      <c r="O16" s="1">
        <f>P$5*L16*N16</f>
        <v>0.43360639485256652</v>
      </c>
      <c r="P16" s="1">
        <f>P$6*M16*N16</f>
        <v>0.43360639485256652</v>
      </c>
      <c r="Q16" s="1">
        <f t="shared" si="3"/>
        <v>-0.43360639485256652</v>
      </c>
      <c r="R16" s="1">
        <f>-P16-T16*J16</f>
        <v>-0.43360639485256652</v>
      </c>
      <c r="S16" s="1">
        <f>O16+P16-T16*K16</f>
        <v>0.86721278970513305</v>
      </c>
      <c r="T16">
        <f>IF(A16&lt;D$4,F$4,0)</f>
        <v>0</v>
      </c>
      <c r="U16" s="4">
        <f>S9+T9</f>
        <v>0.22348628044722735</v>
      </c>
      <c r="V16" s="4">
        <f>L$6*SUM(U9:U15)</f>
        <v>0</v>
      </c>
      <c r="W16" s="1">
        <f>H$5+((H$6-H$5)*(LOG(V16+J$5)-LOG(J$5))/(LOG(J$6)-LOG(J$5)))</f>
        <v>4.0000000000000001E-3</v>
      </c>
      <c r="X16" s="1">
        <f>U9*W16</f>
        <v>0</v>
      </c>
      <c r="Y16" s="1">
        <f>U9*(1-W16)</f>
        <v>0</v>
      </c>
    </row>
    <row r="17" spans="1:25" x14ac:dyDescent="0.2">
      <c r="A17">
        <v>8</v>
      </c>
      <c r="B17" s="1">
        <f>B16+Q16</f>
        <v>163599997.514458</v>
      </c>
      <c r="C17" s="1">
        <f>C16+R16</f>
        <v>163599997.514458</v>
      </c>
      <c r="D17" s="5">
        <f>D16+S16-S10</f>
        <v>4.4741653364793237</v>
      </c>
      <c r="E17" s="1">
        <f>E16+U16</f>
        <v>0.22348628044722735</v>
      </c>
      <c r="F17" s="1">
        <f>F16+X16</f>
        <v>0</v>
      </c>
      <c r="G17" s="3">
        <f t="shared" si="4"/>
        <v>0</v>
      </c>
      <c r="H17" s="1">
        <f>SUM(T10:T16)</f>
        <v>0</v>
      </c>
      <c r="I17" s="1">
        <f t="shared" si="0"/>
        <v>0.4999999931629503</v>
      </c>
      <c r="J17" s="1">
        <f t="shared" si="1"/>
        <v>0.4999999931629503</v>
      </c>
      <c r="K17" s="18">
        <f t="shared" si="2"/>
        <v>1.3674099459884593E-8</v>
      </c>
      <c r="L17" s="18">
        <f>B17-F$6*I17*(F$5-H17)</f>
        <v>158699997.5814611</v>
      </c>
      <c r="M17" s="18">
        <f>C17-F$6*J17*(F$5-H17)</f>
        <v>158699997.5814611</v>
      </c>
      <c r="N17" s="18">
        <f>D17-(F$6*K17*(F$5-H17))+((1-F$6)*H17)</f>
        <v>4.3401591617724549</v>
      </c>
      <c r="O17" s="1">
        <f>P$5*L17*N17</f>
        <v>0.49995727846318966</v>
      </c>
      <c r="P17" s="1">
        <f>P$6*M17*N17</f>
        <v>0.49995727846318966</v>
      </c>
      <c r="Q17" s="1">
        <f>-O17-T17*I17</f>
        <v>-0.49995727846318966</v>
      </c>
      <c r="R17" s="1">
        <f>-P17-T17*J17</f>
        <v>-0.49995727846318966</v>
      </c>
      <c r="S17" s="1">
        <f>O17+P17-T17*K17</f>
        <v>0.99991455692637932</v>
      </c>
      <c r="T17">
        <f>IF(A17&lt;D$4,F$4,0)</f>
        <v>0</v>
      </c>
      <c r="U17" s="5">
        <f>S10+T10</f>
        <v>0.27343239780860246</v>
      </c>
      <c r="V17" s="5">
        <f>L$6*SUM(U10:U16)</f>
        <v>2.2348628044722735E-2</v>
      </c>
      <c r="W17" s="1">
        <f>H$5+((H$6-H$5)*(LOG(V17+J$5)-LOG(J$5))/(LOG(J$6)-LOG(J$5)))</f>
        <v>4.000036103516352E-3</v>
      </c>
      <c r="X17" s="1">
        <f t="shared" ref="X17:X80" si="5">U10*W17</f>
        <v>0</v>
      </c>
      <c r="Y17" s="1">
        <f t="shared" ref="Y17:Y80" si="6">U10*(1-W17)</f>
        <v>0</v>
      </c>
    </row>
    <row r="18" spans="1:25" x14ac:dyDescent="0.2">
      <c r="A18">
        <v>9</v>
      </c>
      <c r="B18" s="1">
        <f>B17+Q17</f>
        <v>163599997.01450071</v>
      </c>
      <c r="C18" s="1">
        <f>C17+R17</f>
        <v>163599997.01450071</v>
      </c>
      <c r="D18" s="5">
        <f>D17+S17-S11</f>
        <v>5.1395391063783951</v>
      </c>
      <c r="E18" s="1">
        <f>E17+U17</f>
        <v>0.4969186782558298</v>
      </c>
      <c r="F18" s="1">
        <f>F17+X17</f>
        <v>0</v>
      </c>
      <c r="G18" s="3">
        <f t="shared" si="4"/>
        <v>0</v>
      </c>
      <c r="H18" s="1">
        <f>SUM(T11:T17)</f>
        <v>0</v>
      </c>
      <c r="I18" s="1">
        <f t="shared" si="0"/>
        <v>0.49999999214618102</v>
      </c>
      <c r="J18" s="1">
        <f t="shared" si="1"/>
        <v>0.49999999214618102</v>
      </c>
      <c r="K18" s="18">
        <f t="shared" si="2"/>
        <v>1.5707637895594925E-8</v>
      </c>
      <c r="L18" s="18">
        <f>B18-F$6*I18*(F$5-H18)</f>
        <v>158699997.09146813</v>
      </c>
      <c r="M18" s="18">
        <f>C18-F$6*J18*(F$5-H18)</f>
        <v>158699997.09146813</v>
      </c>
      <c r="N18" s="18">
        <f>D18-(F$6*K18*(F$5-H18))+((1-F$6)*H18)</f>
        <v>4.9856042550015651</v>
      </c>
      <c r="O18" s="1">
        <f>P$5*L18*N18</f>
        <v>0.57430823023346689</v>
      </c>
      <c r="P18" s="1">
        <f>P$6*M18*N18</f>
        <v>0.57430823023346689</v>
      </c>
      <c r="Q18" s="1">
        <f t="shared" si="3"/>
        <v>-0.57430823023346689</v>
      </c>
      <c r="R18" s="1">
        <f>-P18-T18*J18</f>
        <v>-0.57430823023346689</v>
      </c>
      <c r="S18" s="1">
        <f>O18+P18-T18*K18</f>
        <v>1.1486164604669338</v>
      </c>
      <c r="T18">
        <f>IF(A18&lt;D$4,F$4,0)</f>
        <v>0</v>
      </c>
      <c r="U18" s="5">
        <f>S11+T11</f>
        <v>0.33454078702730811</v>
      </c>
      <c r="V18" s="5">
        <f>L$6*SUM(U11:U17)</f>
        <v>4.9691867825582985E-2</v>
      </c>
      <c r="W18" s="1">
        <f>H$5+((H$6-H$5)*(LOG(V18+J$5)-LOG(J$5))/(LOG(J$6)-LOG(J$5)))</f>
        <v>4.0000802755634883E-3</v>
      </c>
      <c r="X18" s="1">
        <f t="shared" si="5"/>
        <v>0</v>
      </c>
      <c r="Y18" s="1">
        <f t="shared" si="6"/>
        <v>0</v>
      </c>
    </row>
    <row r="19" spans="1:25" x14ac:dyDescent="0.2">
      <c r="A19">
        <v>10</v>
      </c>
      <c r="B19" s="1">
        <f>B18+Q18</f>
        <v>163599996.44019249</v>
      </c>
      <c r="C19" s="1">
        <f>C18+R18</f>
        <v>163599996.44019249</v>
      </c>
      <c r="D19" s="5">
        <f>D18+S18-S12</f>
        <v>5.878849504199434</v>
      </c>
      <c r="E19" s="1">
        <f>E18+U18</f>
        <v>0.83145946528313797</v>
      </c>
      <c r="F19" s="1">
        <f>F18+X18</f>
        <v>0</v>
      </c>
      <c r="G19" s="3">
        <f t="shared" si="4"/>
        <v>0</v>
      </c>
      <c r="H19" s="1">
        <f>SUM(T12:T18)</f>
        <v>0</v>
      </c>
      <c r="I19" s="1">
        <f t="shared" si="0"/>
        <v>0.499999991016428</v>
      </c>
      <c r="J19" s="1">
        <f t="shared" si="1"/>
        <v>0.499999991016428</v>
      </c>
      <c r="K19" s="18">
        <f t="shared" si="2"/>
        <v>1.7967144029622391E-8</v>
      </c>
      <c r="L19" s="18">
        <f>B19-F$6*I19*(F$5-H19)</f>
        <v>158699996.5282315</v>
      </c>
      <c r="M19" s="18">
        <f>C19-F$6*J19*(F$5-H19)</f>
        <v>158699996.5282315</v>
      </c>
      <c r="N19" s="18">
        <f>D19-(F$6*K19*(F$5-H19))+((1-F$6)*H19)</f>
        <v>5.7027714927091342</v>
      </c>
      <c r="O19" s="1">
        <f>P$5*L19*N19</f>
        <v>0.65692109206106764</v>
      </c>
      <c r="P19" s="1">
        <f>P$6*M19*N19</f>
        <v>0.65692109206106764</v>
      </c>
      <c r="Q19" s="1">
        <f t="shared" si="3"/>
        <v>-0.65692109206106764</v>
      </c>
      <c r="R19" s="1">
        <f>-P19-T19*J19</f>
        <v>-0.65692109206106764</v>
      </c>
      <c r="S19" s="1">
        <f>O19+P19-T19*K19</f>
        <v>1.3138421841221353</v>
      </c>
      <c r="T19">
        <f>IF(A19&lt;D$4,F$4,0)</f>
        <v>0</v>
      </c>
      <c r="U19" s="5">
        <f>S12+T12</f>
        <v>0.40930606264589425</v>
      </c>
      <c r="V19" s="5">
        <f>L$6*SUM(U12:U18)</f>
        <v>8.3145946528313808E-2</v>
      </c>
      <c r="W19" s="1">
        <f>H$5+((H$6-H$5)*(LOG(V19+J$5)-LOG(J$5))/(LOG(J$6)-LOG(J$5)))</f>
        <v>4.0001343192928264E-3</v>
      </c>
      <c r="X19" s="1">
        <f t="shared" si="5"/>
        <v>0</v>
      </c>
      <c r="Y19" s="1">
        <f t="shared" si="6"/>
        <v>0</v>
      </c>
    </row>
    <row r="20" spans="1:25" x14ac:dyDescent="0.2">
      <c r="A20">
        <v>11</v>
      </c>
      <c r="B20" s="1">
        <f>B19+Q19</f>
        <v>163599995.7832714</v>
      </c>
      <c r="C20" s="1">
        <f>C19+R19</f>
        <v>163599995.7832714</v>
      </c>
      <c r="D20" s="5">
        <f>D19+S19-S13</f>
        <v>6.691911337029337</v>
      </c>
      <c r="E20" s="1">
        <f>E19+U19</f>
        <v>1.2407655279290322</v>
      </c>
      <c r="F20" s="1">
        <f>F19+X19</f>
        <v>0</v>
      </c>
      <c r="G20" s="3">
        <f t="shared" si="4"/>
        <v>0</v>
      </c>
      <c r="H20" s="1">
        <f>SUM(T13:T19)</f>
        <v>0</v>
      </c>
      <c r="I20" s="1">
        <f t="shared" si="0"/>
        <v>0.49999998977397409</v>
      </c>
      <c r="J20" s="1">
        <f t="shared" si="1"/>
        <v>0.49999998977397409</v>
      </c>
      <c r="K20" s="18">
        <f t="shared" si="2"/>
        <v>2.0452051872394632E-8</v>
      </c>
      <c r="L20" s="18">
        <f>B20-F$6*I20*(F$5-H20)</f>
        <v>158699995.88348645</v>
      </c>
      <c r="M20" s="18">
        <f>C20-F$6*J20*(F$5-H20)</f>
        <v>158699995.88348645</v>
      </c>
      <c r="N20" s="18">
        <f>D20-(F$6*K20*(F$5-H20))+((1-F$6)*H20)</f>
        <v>6.49148122867987</v>
      </c>
      <c r="O20" s="1">
        <f>P$5*L20*N20</f>
        <v>0.74777516966363367</v>
      </c>
      <c r="P20" s="1">
        <f>P$6*M20*N20</f>
        <v>0.74777516966363367</v>
      </c>
      <c r="Q20" s="1">
        <f t="shared" si="3"/>
        <v>-0.74777516966363367</v>
      </c>
      <c r="R20" s="1">
        <f>-P20-T20*J20</f>
        <v>-0.74777516966363367</v>
      </c>
      <c r="S20" s="1">
        <f>O20+P20-T20*K20</f>
        <v>1.4955503393272673</v>
      </c>
      <c r="T20">
        <f>IF(A20&lt;D$4,F$4,0)</f>
        <v>0</v>
      </c>
      <c r="U20" s="5">
        <f>S13+T13</f>
        <v>0.50078035129223264</v>
      </c>
      <c r="V20" s="5">
        <f>L$6*SUM(U13:U19)</f>
        <v>0.12407655279290322</v>
      </c>
      <c r="W20" s="1">
        <f>H$5+((H$6-H$5)*(LOG(V20+J$5)-LOG(J$5))/(LOG(J$6)-LOG(J$5)))</f>
        <v>4.0002004408082048E-3</v>
      </c>
      <c r="X20" s="1">
        <f t="shared" si="5"/>
        <v>0</v>
      </c>
      <c r="Y20" s="1">
        <f t="shared" si="6"/>
        <v>0</v>
      </c>
    </row>
    <row r="21" spans="1:25" x14ac:dyDescent="0.2">
      <c r="A21">
        <v>12</v>
      </c>
      <c r="B21" s="1">
        <f t="shared" ref="B21:C84" si="7">B20+Q20</f>
        <v>163599995.03549623</v>
      </c>
      <c r="C21" s="1">
        <f t="shared" si="7"/>
        <v>163599995.03549623</v>
      </c>
      <c r="D21" s="5">
        <f t="shared" ref="D21:D84" si="8">D20+S20-S14</f>
        <v>7.5747637883951509</v>
      </c>
      <c r="E21" s="1">
        <f t="shared" ref="E21:E84" si="9">E20+U20</f>
        <v>1.7415458792212648</v>
      </c>
      <c r="F21" s="1">
        <f t="shared" ref="F21:G84" si="10">F20+X20</f>
        <v>0</v>
      </c>
      <c r="G21" s="3">
        <f t="shared" si="4"/>
        <v>0</v>
      </c>
      <c r="H21" s="1">
        <f t="shared" ref="H21:H84" si="11">SUM(T14:T20)</f>
        <v>0</v>
      </c>
      <c r="I21" s="1">
        <f t="shared" si="0"/>
        <v>0.49999998842487192</v>
      </c>
      <c r="J21" s="1">
        <f t="shared" si="1"/>
        <v>0.49999998842487192</v>
      </c>
      <c r="K21" s="18">
        <f t="shared" si="2"/>
        <v>2.3150256243571201E-8</v>
      </c>
      <c r="L21" s="18">
        <f>B21-F$6*I21*(F$5-H21)</f>
        <v>158699995.14893249</v>
      </c>
      <c r="M21" s="18">
        <f>C21-F$6*J21*(F$5-H21)</f>
        <v>158699995.14893249</v>
      </c>
      <c r="N21" s="18">
        <f>D21-(F$6*K21*(F$5-H21))+((1-F$6)*H21)</f>
        <v>7.347891277208153</v>
      </c>
      <c r="O21" s="1">
        <f>P$5*L21*N21</f>
        <v>0.84642786869302133</v>
      </c>
      <c r="P21" s="1">
        <f>P$6*M21*N21</f>
        <v>0.84642786869302133</v>
      </c>
      <c r="Q21" s="1">
        <f t="shared" si="3"/>
        <v>-0.84642786869302133</v>
      </c>
      <c r="R21" s="1">
        <f t="shared" ref="R21:R84" si="12">-P21-T21*J21</f>
        <v>-0.84642786869302133</v>
      </c>
      <c r="S21" s="1">
        <f t="shared" ref="S21:S84" si="13">O21+P21-T21*K21</f>
        <v>1.6928557373860427</v>
      </c>
      <c r="T21">
        <f>IF(A21&lt;D$4,F$4,0)</f>
        <v>0</v>
      </c>
      <c r="U21" s="5">
        <f t="shared" ref="U21:U84" si="14">S14+T14</f>
        <v>0.61269788796145486</v>
      </c>
      <c r="V21" s="5">
        <f>L$6*SUM(U14:U20)</f>
        <v>0.17415458792212649</v>
      </c>
      <c r="W21" s="1">
        <f>H$5+((H$6-H$5)*(LOG(V21+J$5)-LOG(J$5))/(LOG(J$6)-LOG(J$5)))</f>
        <v>4.0002813392068584E-3</v>
      </c>
      <c r="X21" s="1">
        <f t="shared" si="5"/>
        <v>0</v>
      </c>
      <c r="Y21" s="1">
        <f t="shared" si="6"/>
        <v>0</v>
      </c>
    </row>
    <row r="22" spans="1:25" x14ac:dyDescent="0.2">
      <c r="A22">
        <v>13</v>
      </c>
      <c r="B22" s="1">
        <f t="shared" si="7"/>
        <v>163599994.18906838</v>
      </c>
      <c r="C22" s="1">
        <f t="shared" si="7"/>
        <v>163599994.18906838</v>
      </c>
      <c r="D22" s="5">
        <f t="shared" si="8"/>
        <v>8.517992067933891</v>
      </c>
      <c r="E22" s="1">
        <f t="shared" si="9"/>
        <v>2.3542437671827194</v>
      </c>
      <c r="F22" s="1">
        <f t="shared" si="10"/>
        <v>0</v>
      </c>
      <c r="G22" s="3">
        <f t="shared" si="4"/>
        <v>0</v>
      </c>
      <c r="H22" s="1">
        <f t="shared" si="11"/>
        <v>0</v>
      </c>
      <c r="I22" s="1">
        <f t="shared" si="0"/>
        <v>0.49999998698350834</v>
      </c>
      <c r="J22" s="1">
        <f t="shared" si="1"/>
        <v>0.49999998698350834</v>
      </c>
      <c r="K22" s="18">
        <f t="shared" si="2"/>
        <v>2.6032983339660506E-8</v>
      </c>
      <c r="L22" s="18">
        <f>B22-F$6*I22*(F$5-H22)</f>
        <v>158699994.31663001</v>
      </c>
      <c r="M22" s="18">
        <f>C22-F$6*J22*(F$5-H22)</f>
        <v>158699994.31663001</v>
      </c>
      <c r="N22" s="18">
        <f>D22-(F$6*K22*(F$5-H22))+((1-F$6)*H22)</f>
        <v>8.2628688312052176</v>
      </c>
      <c r="O22" s="1">
        <f>P$5*L22*N22</f>
        <v>0.95182715061412049</v>
      </c>
      <c r="P22" s="1">
        <f>P$6*M22*N22</f>
        <v>0.95182715061412049</v>
      </c>
      <c r="Q22" s="1">
        <f t="shared" si="3"/>
        <v>-0.95182715061412049</v>
      </c>
      <c r="R22" s="1">
        <f t="shared" si="12"/>
        <v>-0.95182715061412049</v>
      </c>
      <c r="S22" s="1">
        <f t="shared" si="13"/>
        <v>1.903654301228241</v>
      </c>
      <c r="T22">
        <f>IF(A22&lt;D$4,F$4,0)</f>
        <v>0</v>
      </c>
      <c r="U22" s="5">
        <f t="shared" si="14"/>
        <v>0.749627457847301</v>
      </c>
      <c r="V22" s="5">
        <f>L$6*SUM(U15:U21)</f>
        <v>0.23542437671827196</v>
      </c>
      <c r="W22" s="1">
        <f>H$5+((H$6-H$5)*(LOG(V22+J$5)-LOG(J$5))/(LOG(J$6)-LOG(J$5)))</f>
        <v>4.0003803167364613E-3</v>
      </c>
      <c r="X22" s="1">
        <f t="shared" si="5"/>
        <v>0</v>
      </c>
      <c r="Y22" s="1">
        <f t="shared" si="6"/>
        <v>0</v>
      </c>
    </row>
    <row r="23" spans="1:25" x14ac:dyDescent="0.2">
      <c r="A23">
        <v>14</v>
      </c>
      <c r="B23" s="1">
        <f t="shared" si="7"/>
        <v>163599993.23724124</v>
      </c>
      <c r="C23" s="1">
        <f t="shared" si="7"/>
        <v>163599993.23724124</v>
      </c>
      <c r="D23" s="5">
        <f t="shared" si="8"/>
        <v>9.5544335794569992</v>
      </c>
      <c r="E23" s="1">
        <f t="shared" si="9"/>
        <v>3.1038712250300202</v>
      </c>
      <c r="F23" s="1">
        <f t="shared" si="10"/>
        <v>0</v>
      </c>
      <c r="G23" s="3">
        <f t="shared" si="4"/>
        <v>0</v>
      </c>
      <c r="H23" s="1">
        <f t="shared" si="11"/>
        <v>0</v>
      </c>
      <c r="I23" s="1">
        <f t="shared" si="0"/>
        <v>0.49999998539970403</v>
      </c>
      <c r="J23" s="1">
        <f t="shared" si="1"/>
        <v>0.49999998539970403</v>
      </c>
      <c r="K23" s="18">
        <f t="shared" si="2"/>
        <v>2.9200591978652202E-8</v>
      </c>
      <c r="L23" s="18">
        <f>B23-F$6*I23*(F$5-H23)</f>
        <v>158699993.38032413</v>
      </c>
      <c r="M23" s="18">
        <f>C23-F$6*J23*(F$5-H23)</f>
        <v>158699993.38032413</v>
      </c>
      <c r="N23" s="18">
        <f>D23-(F$6*K23*(F$5-H23))+((1-F$6)*H23)</f>
        <v>9.2682677780662068</v>
      </c>
      <c r="O23" s="1">
        <f>P$5*L23*N23</f>
        <v>1.0676423695559822</v>
      </c>
      <c r="P23" s="1">
        <f>P$6*M23*N23</f>
        <v>1.0676423695559822</v>
      </c>
      <c r="Q23" s="1">
        <f t="shared" si="3"/>
        <v>-1.0676423695559822</v>
      </c>
      <c r="R23" s="1">
        <f t="shared" si="12"/>
        <v>-1.0676423695559822</v>
      </c>
      <c r="S23" s="1">
        <f t="shared" si="13"/>
        <v>2.1352847391119645</v>
      </c>
      <c r="T23">
        <f>IF(A23&lt;D$4,F$4,0)</f>
        <v>0</v>
      </c>
      <c r="U23" s="5">
        <f t="shared" si="14"/>
        <v>0.86721278970513305</v>
      </c>
      <c r="V23" s="5">
        <f>L$6*SUM(U16:U22)</f>
        <v>0.31038712250300204</v>
      </c>
      <c r="W23" s="1">
        <f>H$5+((H$6-H$5)*(LOG(V23+J$5)-LOG(J$5))/(LOG(J$6)-LOG(J$5)))</f>
        <v>4.0005014135607976E-3</v>
      </c>
      <c r="X23" s="1">
        <f t="shared" si="5"/>
        <v>8.9405718084057783E-4</v>
      </c>
      <c r="Y23" s="1">
        <f t="shared" si="6"/>
        <v>0.22259222326638678</v>
      </c>
    </row>
    <row r="24" spans="1:25" x14ac:dyDescent="0.2">
      <c r="A24">
        <v>15</v>
      </c>
      <c r="B24" s="1">
        <f t="shared" si="7"/>
        <v>163599992.16959888</v>
      </c>
      <c r="C24" s="1">
        <f t="shared" si="7"/>
        <v>163599992.16959888</v>
      </c>
      <c r="D24" s="5">
        <f t="shared" si="8"/>
        <v>10.689803761642585</v>
      </c>
      <c r="E24" s="1">
        <f t="shared" si="9"/>
        <v>3.9710840147351534</v>
      </c>
      <c r="F24" s="1">
        <f t="shared" si="10"/>
        <v>8.9405718084057783E-4</v>
      </c>
      <c r="G24" s="1">
        <f t="shared" si="4"/>
        <v>0.22259222326638678</v>
      </c>
      <c r="H24" s="1">
        <f t="shared" si="11"/>
        <v>0</v>
      </c>
      <c r="I24" s="1">
        <f t="shared" si="0"/>
        <v>0.49999998366472503</v>
      </c>
      <c r="J24" s="1">
        <f t="shared" si="1"/>
        <v>0.49999998366472503</v>
      </c>
      <c r="K24" s="18">
        <f t="shared" si="2"/>
        <v>3.2670549890121758E-8</v>
      </c>
      <c r="L24" s="18">
        <f>B24-F$6*I24*(F$5-H24)</f>
        <v>158699992.32968459</v>
      </c>
      <c r="M24" s="18">
        <f>C24-F$6*J24*(F$5-H24)</f>
        <v>158699992.32968459</v>
      </c>
      <c r="N24" s="18">
        <f>D24-(F$6*K24*(F$5-H24))+((1-F$6)*H24)</f>
        <v>10.369632372719392</v>
      </c>
      <c r="O24" s="1">
        <f>P$5*L24*N24</f>
        <v>1.1945121860571559</v>
      </c>
      <c r="P24" s="1">
        <f>P$6*M24*N24</f>
        <v>1.1945121860571559</v>
      </c>
      <c r="Q24" s="1">
        <f t="shared" si="3"/>
        <v>-1.1945121860571559</v>
      </c>
      <c r="R24" s="1">
        <f t="shared" si="12"/>
        <v>-1.1945121860571559</v>
      </c>
      <c r="S24" s="1">
        <f t="shared" si="13"/>
        <v>2.3890243721143118</v>
      </c>
      <c r="T24">
        <f>IF(A24&lt;D$4,F$4,0)</f>
        <v>0</v>
      </c>
      <c r="U24" s="5">
        <f t="shared" si="14"/>
        <v>0.99991455692637932</v>
      </c>
      <c r="V24" s="5">
        <f>L$6*SUM(U17:U23)</f>
        <v>0.37475977342879269</v>
      </c>
      <c r="W24" s="1">
        <f>H$5+((H$6-H$5)*(LOG(V24+J$5)-LOG(J$5))/(LOG(J$6)-LOG(J$5)))</f>
        <v>4.0006054021382367E-3</v>
      </c>
      <c r="X24" s="1">
        <f t="shared" si="5"/>
        <v>1.0938951277927064E-3</v>
      </c>
      <c r="Y24" s="1">
        <f t="shared" si="6"/>
        <v>0.27233850268080978</v>
      </c>
    </row>
    <row r="25" spans="1:25" x14ac:dyDescent="0.2">
      <c r="A25">
        <v>16</v>
      </c>
      <c r="B25" s="1">
        <f t="shared" si="7"/>
        <v>163599990.97508669</v>
      </c>
      <c r="C25" s="1">
        <f t="shared" si="7"/>
        <v>163599990.97508669</v>
      </c>
      <c r="D25" s="5">
        <f t="shared" si="8"/>
        <v>11.930211673289962</v>
      </c>
      <c r="E25" s="1">
        <f t="shared" si="9"/>
        <v>4.970998571661533</v>
      </c>
      <c r="F25" s="1">
        <f t="shared" si="10"/>
        <v>1.9879523086332842E-3</v>
      </c>
      <c r="G25" s="1">
        <f t="shared" si="4"/>
        <v>0.49493072594719656</v>
      </c>
      <c r="H25" s="1">
        <f t="shared" si="11"/>
        <v>0</v>
      </c>
      <c r="I25" s="1">
        <f t="shared" si="0"/>
        <v>0.4999999817692361</v>
      </c>
      <c r="J25" s="1">
        <f t="shared" si="1"/>
        <v>0.4999999817692361</v>
      </c>
      <c r="K25" s="18">
        <f t="shared" si="2"/>
        <v>3.646152780079607E-8</v>
      </c>
      <c r="L25" s="18">
        <f>B25-F$6*I25*(F$5-H25)</f>
        <v>158699991.15374818</v>
      </c>
      <c r="M25" s="18">
        <f>C25-F$6*J25*(F$5-H25)</f>
        <v>158699991.15374818</v>
      </c>
      <c r="N25" s="18">
        <f>D25-(F$6*K25*(F$5-H25))+((1-F$6)*H25)</f>
        <v>11.57288870084216</v>
      </c>
      <c r="O25" s="1">
        <f>P$5*L25*N25</f>
        <v>1.3331192448996141</v>
      </c>
      <c r="P25" s="1">
        <f>P$6*M25*N25</f>
        <v>1.3331192448996141</v>
      </c>
      <c r="Q25" s="1">
        <f t="shared" si="3"/>
        <v>-1.3331192448996141</v>
      </c>
      <c r="R25" s="1">
        <f t="shared" si="12"/>
        <v>-1.3331192448996141</v>
      </c>
      <c r="S25" s="1">
        <f t="shared" si="13"/>
        <v>2.6662384897992282</v>
      </c>
      <c r="T25">
        <f>IF(A25&lt;D$4,F$4,0)</f>
        <v>0</v>
      </c>
      <c r="U25" s="5">
        <f t="shared" si="14"/>
        <v>1.1486164604669338</v>
      </c>
      <c r="V25" s="5">
        <f>L$6*SUM(U18:U24)</f>
        <v>0.44740798934057041</v>
      </c>
      <c r="W25" s="1">
        <f>H$5+((H$6-H$5)*(LOG(V25+J$5)-LOG(J$5))/(LOG(J$6)-LOG(J$5)))</f>
        <v>4.0007227583875602E-3</v>
      </c>
      <c r="X25" s="1">
        <f t="shared" si="5"/>
        <v>1.3384049402690374E-3</v>
      </c>
      <c r="Y25" s="1">
        <f t="shared" si="6"/>
        <v>0.33320238208703906</v>
      </c>
    </row>
    <row r="26" spans="1:25" x14ac:dyDescent="0.2">
      <c r="A26">
        <v>17</v>
      </c>
      <c r="B26" s="1">
        <f t="shared" si="7"/>
        <v>163599989.64196745</v>
      </c>
      <c r="C26" s="1">
        <f t="shared" si="7"/>
        <v>163599989.64196745</v>
      </c>
      <c r="D26" s="5">
        <f t="shared" si="8"/>
        <v>13.282607978967055</v>
      </c>
      <c r="E26" s="1">
        <f t="shared" si="9"/>
        <v>6.1196150321284666</v>
      </c>
      <c r="F26" s="1">
        <f t="shared" si="10"/>
        <v>3.3263572489023218E-3</v>
      </c>
      <c r="G26" s="1">
        <f t="shared" si="4"/>
        <v>0.82813310803423557</v>
      </c>
      <c r="H26" s="1">
        <f t="shared" si="11"/>
        <v>0</v>
      </c>
      <c r="I26" s="1">
        <f t="shared" si="0"/>
        <v>0.49999997970261573</v>
      </c>
      <c r="J26" s="1">
        <f t="shared" si="1"/>
        <v>0.49999997970261573</v>
      </c>
      <c r="K26" s="18">
        <f t="shared" si="2"/>
        <v>4.0594768584127532E-8</v>
      </c>
      <c r="L26" s="18">
        <f>B26-F$6*I26*(F$5-H26)</f>
        <v>158699989.84088182</v>
      </c>
      <c r="M26" s="18">
        <f>C26-F$6*J26*(F$5-H26)</f>
        <v>158699989.84088182</v>
      </c>
      <c r="N26" s="18">
        <f>D26-(F$6*K26*(F$5-H26))+((1-F$6)*H26)</f>
        <v>12.884779246842605</v>
      </c>
      <c r="O26" s="1">
        <f>P$5*L26*N26</f>
        <v>1.4842402344110102</v>
      </c>
      <c r="P26" s="1">
        <f>P$6*M26*N26</f>
        <v>1.4842402344110102</v>
      </c>
      <c r="Q26" s="1">
        <f t="shared" si="3"/>
        <v>-1.4842402344110102</v>
      </c>
      <c r="R26" s="1">
        <f t="shared" si="12"/>
        <v>-1.4842402344110102</v>
      </c>
      <c r="S26" s="1">
        <f t="shared" si="13"/>
        <v>2.9684804688220203</v>
      </c>
      <c r="T26">
        <f>IF(A26&lt;D$4,F$4,0)</f>
        <v>0</v>
      </c>
      <c r="U26" s="5">
        <f t="shared" si="14"/>
        <v>1.3138421841221353</v>
      </c>
      <c r="V26" s="5">
        <f>L$6*SUM(U19:U25)</f>
        <v>0.52881555668453284</v>
      </c>
      <c r="W26" s="1">
        <f>H$5+((H$6-H$5)*(LOG(V26+J$5)-LOG(J$5))/(LOG(J$6)-LOG(J$5)))</f>
        <v>4.0008542635189921E-3</v>
      </c>
      <c r="X26" s="1">
        <f t="shared" si="5"/>
        <v>1.6375739058209977E-3</v>
      </c>
      <c r="Y26" s="1">
        <f t="shared" si="6"/>
        <v>0.40766848874007322</v>
      </c>
    </row>
    <row r="27" spans="1:25" x14ac:dyDescent="0.2">
      <c r="A27">
        <v>18</v>
      </c>
      <c r="B27" s="1">
        <f t="shared" si="7"/>
        <v>163599988.15772721</v>
      </c>
      <c r="C27" s="1">
        <f t="shared" si="7"/>
        <v>163599988.15772721</v>
      </c>
      <c r="D27" s="5">
        <f t="shared" si="8"/>
        <v>14.75553810846181</v>
      </c>
      <c r="E27" s="1">
        <f t="shared" si="9"/>
        <v>7.4334572162506021</v>
      </c>
      <c r="F27" s="1">
        <f t="shared" si="10"/>
        <v>4.9639311547233196E-3</v>
      </c>
      <c r="G27" s="1">
        <f t="shared" si="4"/>
        <v>1.2358015967743088</v>
      </c>
      <c r="H27" s="1">
        <f t="shared" si="11"/>
        <v>0</v>
      </c>
      <c r="I27" s="1">
        <f t="shared" si="0"/>
        <v>0.49999997745180547</v>
      </c>
      <c r="J27" s="1">
        <f t="shared" si="1"/>
        <v>0.49999997745180547</v>
      </c>
      <c r="K27" s="18">
        <f t="shared" si="2"/>
        <v>4.5096389092688894E-8</v>
      </c>
      <c r="L27" s="18">
        <f>B27-F$6*I27*(F$5-H27)</f>
        <v>158699988.37869951</v>
      </c>
      <c r="M27" s="18">
        <f>C27-F$6*J27*(F$5-H27)</f>
        <v>158699988.37869951</v>
      </c>
      <c r="N27" s="18">
        <f>D27-(F$6*K27*(F$5-H27))+((1-F$6)*H27)</f>
        <v>14.313593495353459</v>
      </c>
      <c r="O27" s="1">
        <f>P$5*L27*N27</f>
        <v>1.6488300468379598</v>
      </c>
      <c r="P27" s="1">
        <f>P$6*M27*N27</f>
        <v>1.6488300468379598</v>
      </c>
      <c r="Q27" s="1">
        <f t="shared" si="3"/>
        <v>-1.6488300468379598</v>
      </c>
      <c r="R27" s="1">
        <f t="shared" si="12"/>
        <v>-1.6488300468379598</v>
      </c>
      <c r="S27" s="1">
        <f t="shared" si="13"/>
        <v>3.2976600936759195</v>
      </c>
      <c r="T27">
        <f>IF(A27&lt;D$4,F$4,0)</f>
        <v>0</v>
      </c>
      <c r="U27" s="5">
        <f t="shared" si="14"/>
        <v>1.4955503393272673</v>
      </c>
      <c r="V27" s="5">
        <f>L$6*SUM(U20:U26)</f>
        <v>0.6192691688321571</v>
      </c>
      <c r="W27" s="1">
        <f>H$5+((H$6-H$5)*(LOG(V27+J$5)-LOG(J$5))/(LOG(J$6)-LOG(J$5)))</f>
        <v>4.0010003803031711E-3</v>
      </c>
      <c r="X27" s="1">
        <f t="shared" si="5"/>
        <v>2.0036223759685784E-3</v>
      </c>
      <c r="Y27" s="1">
        <f t="shared" si="6"/>
        <v>0.49877672891626407</v>
      </c>
    </row>
    <row r="28" spans="1:25" x14ac:dyDescent="0.2">
      <c r="A28">
        <v>19</v>
      </c>
      <c r="B28" s="1">
        <f t="shared" si="7"/>
        <v>163599986.50889716</v>
      </c>
      <c r="C28" s="1">
        <f t="shared" si="7"/>
        <v>163599986.50889716</v>
      </c>
      <c r="D28" s="5">
        <f t="shared" si="8"/>
        <v>16.360342464751685</v>
      </c>
      <c r="E28" s="1">
        <f t="shared" si="9"/>
        <v>8.9290075555778685</v>
      </c>
      <c r="F28" s="1">
        <f t="shared" si="10"/>
        <v>6.967553530691898E-3</v>
      </c>
      <c r="G28" s="1">
        <f t="shared" si="4"/>
        <v>1.7345783256905729</v>
      </c>
      <c r="H28" s="1">
        <f t="shared" si="11"/>
        <v>0</v>
      </c>
      <c r="I28" s="1">
        <f t="shared" si="0"/>
        <v>0.4999999749994759</v>
      </c>
      <c r="J28" s="1">
        <f t="shared" si="1"/>
        <v>0.4999999749994759</v>
      </c>
      <c r="K28" s="18">
        <f t="shared" si="2"/>
        <v>5.0001048275843467E-8</v>
      </c>
      <c r="L28" s="18">
        <f>B28-F$6*I28*(F$5-H28)</f>
        <v>158699986.75390229</v>
      </c>
      <c r="M28" s="18">
        <f>C28-F$6*J28*(F$5-H28)</f>
        <v>158699986.75390229</v>
      </c>
      <c r="N28" s="18">
        <f>D28-(F$6*K28*(F$5-H28))+((1-F$6)*H28)</f>
        <v>15.870332191648419</v>
      </c>
      <c r="O28" s="1">
        <f>P$5*L28*N28</f>
        <v>1.828155893310591</v>
      </c>
      <c r="P28" s="1">
        <f>P$6*M28*N28</f>
        <v>1.828155893310591</v>
      </c>
      <c r="Q28" s="1">
        <f t="shared" si="3"/>
        <v>-1.828155893310591</v>
      </c>
      <c r="R28" s="1">
        <f t="shared" si="12"/>
        <v>-1.828155893310591</v>
      </c>
      <c r="S28" s="1">
        <f t="shared" si="13"/>
        <v>3.6563117866211821</v>
      </c>
      <c r="T28">
        <f>IF(A28&lt;D$4,F$4,0)</f>
        <v>0</v>
      </c>
      <c r="U28" s="5">
        <f t="shared" si="14"/>
        <v>1.6928557373860427</v>
      </c>
      <c r="V28" s="5">
        <f>L$6*SUM(U21:U27)</f>
        <v>0.71874616763566046</v>
      </c>
      <c r="W28" s="1">
        <f>H$5+((H$6-H$5)*(LOG(V28+J$5)-LOG(J$5))/(LOG(J$6)-LOG(J$5)))</f>
        <v>4.001161071742582E-3</v>
      </c>
      <c r="X28" s="1">
        <f t="shared" si="5"/>
        <v>2.4515029380502711E-3</v>
      </c>
      <c r="Y28" s="1">
        <f t="shared" si="6"/>
        <v>0.61024638502340467</v>
      </c>
    </row>
    <row r="29" spans="1:25" x14ac:dyDescent="0.2">
      <c r="A29">
        <v>20</v>
      </c>
      <c r="B29" s="1">
        <f t="shared" si="7"/>
        <v>163599984.68074125</v>
      </c>
      <c r="C29" s="1">
        <f t="shared" si="7"/>
        <v>163599984.68074125</v>
      </c>
      <c r="D29" s="5">
        <f t="shared" si="8"/>
        <v>18.112999950144626</v>
      </c>
      <c r="E29" s="1">
        <f t="shared" si="9"/>
        <v>10.621863292963912</v>
      </c>
      <c r="F29" s="1">
        <f t="shared" si="10"/>
        <v>9.4190564687421686E-3</v>
      </c>
      <c r="G29" s="1">
        <f t="shared" si="4"/>
        <v>2.3448247107139775</v>
      </c>
      <c r="H29" s="1">
        <f t="shared" si="11"/>
        <v>0</v>
      </c>
      <c r="I29" s="1">
        <f t="shared" si="0"/>
        <v>0.49999997232120924</v>
      </c>
      <c r="J29" s="1">
        <f t="shared" si="1"/>
        <v>0.49999997232120924</v>
      </c>
      <c r="K29" s="18">
        <f t="shared" si="2"/>
        <v>5.5357581428872197E-8</v>
      </c>
      <c r="L29" s="18">
        <f>B29-F$6*I29*(F$5-H29)</f>
        <v>158699984.95199341</v>
      </c>
      <c r="M29" s="18">
        <f>C29-F$6*J29*(F$5-H29)</f>
        <v>158699984.95199341</v>
      </c>
      <c r="N29" s="18">
        <f>D29-(F$6*K29*(F$5-H29))+((1-F$6)*H29)</f>
        <v>17.57049565214168</v>
      </c>
      <c r="O29" s="1">
        <f>P$5*L29*N29</f>
        <v>2.0240033051759263</v>
      </c>
      <c r="P29" s="1">
        <f>P$6*M29*N29</f>
        <v>2.0240033051759263</v>
      </c>
      <c r="Q29" s="1">
        <f t="shared" si="3"/>
        <v>-2.0240033051759263</v>
      </c>
      <c r="R29" s="1">
        <f t="shared" si="12"/>
        <v>-2.0240033051759263</v>
      </c>
      <c r="S29" s="1">
        <f t="shared" si="13"/>
        <v>4.0480066103518526</v>
      </c>
      <c r="T29">
        <f>IF(A29&lt;D$4,F$4,0)</f>
        <v>0</v>
      </c>
      <c r="U29" s="5">
        <f t="shared" si="14"/>
        <v>1.903654301228241</v>
      </c>
      <c r="V29" s="5">
        <f>L$6*SUM(U22:U28)</f>
        <v>0.82676195257811935</v>
      </c>
      <c r="W29" s="1">
        <f>H$5+((H$6-H$5)*(LOG(V29+J$5)-LOG(J$5))/(LOG(J$6)-LOG(J$5)))</f>
        <v>4.0013355546091025E-3</v>
      </c>
      <c r="X29" s="1">
        <f t="shared" si="5"/>
        <v>2.9995109997956416E-3</v>
      </c>
      <c r="Y29" s="1">
        <f t="shared" si="6"/>
        <v>0.74662794684750533</v>
      </c>
    </row>
    <row r="30" spans="1:25" x14ac:dyDescent="0.2">
      <c r="A30">
        <v>21</v>
      </c>
      <c r="B30" s="1">
        <f t="shared" si="7"/>
        <v>163599982.65673795</v>
      </c>
      <c r="C30" s="1">
        <f t="shared" si="7"/>
        <v>163599982.65673795</v>
      </c>
      <c r="D30" s="5">
        <f t="shared" si="8"/>
        <v>20.025721821384515</v>
      </c>
      <c r="E30" s="1">
        <f t="shared" si="9"/>
        <v>12.525517594192152</v>
      </c>
      <c r="F30" s="1">
        <f t="shared" si="10"/>
        <v>1.2418567468537811E-2</v>
      </c>
      <c r="G30" s="1">
        <f t="shared" si="4"/>
        <v>3.0914526575614829</v>
      </c>
      <c r="H30" s="1">
        <f t="shared" si="11"/>
        <v>0</v>
      </c>
      <c r="I30" s="1">
        <f t="shared" si="0"/>
        <v>0.49999996939834546</v>
      </c>
      <c r="J30" s="1">
        <f t="shared" si="1"/>
        <v>0.49999996939834546</v>
      </c>
      <c r="K30" s="18">
        <f t="shared" si="2"/>
        <v>6.120330904240258E-8</v>
      </c>
      <c r="L30" s="18">
        <f>B30-F$6*I30*(F$5-H30)</f>
        <v>158699982.95663416</v>
      </c>
      <c r="M30" s="18">
        <f>C30-F$6*J30*(F$5-H30)</f>
        <v>158699982.95663416</v>
      </c>
      <c r="N30" s="18">
        <f>D30-(F$6*K30*(F$5-H30))+((1-F$6)*H30)</f>
        <v>19.425929392768971</v>
      </c>
      <c r="O30" s="1">
        <f>P$5*L30*N30</f>
        <v>2.237736804990643</v>
      </c>
      <c r="P30" s="1">
        <f>P$6*M30*N30</f>
        <v>2.237736804990643</v>
      </c>
      <c r="Q30" s="1">
        <f t="shared" si="3"/>
        <v>-2.237736804990643</v>
      </c>
      <c r="R30" s="1">
        <f t="shared" si="12"/>
        <v>-2.237736804990643</v>
      </c>
      <c r="S30" s="1">
        <f t="shared" si="13"/>
        <v>4.475473609981286</v>
      </c>
      <c r="T30">
        <f>IF(A30&lt;D$4,F$4,0)</f>
        <v>0</v>
      </c>
      <c r="U30" s="5">
        <f t="shared" si="14"/>
        <v>2.1352847391119645</v>
      </c>
      <c r="V30" s="5">
        <f>L$6*SUM(U23:U29)</f>
        <v>0.94216463691621333</v>
      </c>
      <c r="W30" s="1">
        <f>H$5+((H$6-H$5)*(LOG(V30+J$5)-LOG(J$5))/(LOG(J$6)-LOG(J$5)))</f>
        <v>4.0015219677917557E-3</v>
      </c>
      <c r="X30" s="1">
        <f t="shared" si="5"/>
        <v>3.4701710287550619E-3</v>
      </c>
      <c r="Y30" s="1">
        <f t="shared" si="6"/>
        <v>0.86374261867637792</v>
      </c>
    </row>
    <row r="31" spans="1:25" x14ac:dyDescent="0.2">
      <c r="A31">
        <v>22</v>
      </c>
      <c r="B31" s="1">
        <f t="shared" si="7"/>
        <v>163599980.41900116</v>
      </c>
      <c r="C31" s="1">
        <f t="shared" si="7"/>
        <v>163599980.41900116</v>
      </c>
      <c r="D31" s="5">
        <f t="shared" si="8"/>
        <v>22.112171059251487</v>
      </c>
      <c r="E31" s="1">
        <f t="shared" si="9"/>
        <v>14.660802333304117</v>
      </c>
      <c r="F31" s="1">
        <f t="shared" si="10"/>
        <v>1.5888738497292873E-2</v>
      </c>
      <c r="G31" s="1">
        <f t="shared" si="4"/>
        <v>3.9551952762378608</v>
      </c>
      <c r="H31" s="1">
        <f t="shared" si="11"/>
        <v>0</v>
      </c>
      <c r="I31" s="1">
        <f t="shared" si="0"/>
        <v>0.49999996621000581</v>
      </c>
      <c r="J31" s="1">
        <f t="shared" si="1"/>
        <v>0.49999996621000581</v>
      </c>
      <c r="K31" s="18">
        <f t="shared" si="2"/>
        <v>6.7579988421389279E-8</v>
      </c>
      <c r="L31" s="18">
        <f>B31-F$6*I31*(F$5-H31)</f>
        <v>158699980.75014311</v>
      </c>
      <c r="M31" s="18">
        <f>C31-F$6*J31*(F$5-H31)</f>
        <v>158699980.75014311</v>
      </c>
      <c r="N31" s="18">
        <f>D31-(F$6*K31*(F$5-H31))+((1-F$6)*H31)</f>
        <v>21.449887172721873</v>
      </c>
      <c r="O31" s="1">
        <f>P$5*L31*N31</f>
        <v>2.4708831351875897</v>
      </c>
      <c r="P31" s="1">
        <f>P$6*M31*N31</f>
        <v>2.4708831351875897</v>
      </c>
      <c r="Q31" s="1">
        <f t="shared" si="3"/>
        <v>-2.4708831351875897</v>
      </c>
      <c r="R31" s="1">
        <f t="shared" si="12"/>
        <v>-2.4708831351875897</v>
      </c>
      <c r="S31" s="1">
        <f t="shared" si="13"/>
        <v>4.9417662703751795</v>
      </c>
      <c r="T31">
        <f>IF(A31&lt;D$4,F$4,0)</f>
        <v>0</v>
      </c>
      <c r="U31" s="5">
        <f t="shared" si="14"/>
        <v>2.3890243721143118</v>
      </c>
      <c r="V31" s="5">
        <f>L$6*SUM(U24:U30)</f>
        <v>1.0689718318568964</v>
      </c>
      <c r="W31" s="1">
        <f>H$5+((H$6-H$5)*(LOG(V31+J$5)-LOG(J$5))/(LOG(J$6)-LOG(J$5)))</f>
        <v>4.0017268005188766E-3</v>
      </c>
      <c r="X31" s="1">
        <f t="shared" si="5"/>
        <v>4.0013848806812503E-3</v>
      </c>
      <c r="Y31" s="1">
        <f t="shared" si="6"/>
        <v>0.99591317204569807</v>
      </c>
    </row>
    <row r="32" spans="1:25" x14ac:dyDescent="0.2">
      <c r="A32">
        <v>23</v>
      </c>
      <c r="B32" s="1">
        <f t="shared" si="7"/>
        <v>163599977.94811803</v>
      </c>
      <c r="C32" s="1">
        <f t="shared" si="7"/>
        <v>163599977.94811803</v>
      </c>
      <c r="D32" s="5">
        <f t="shared" si="8"/>
        <v>24.38769883982744</v>
      </c>
      <c r="E32" s="1">
        <f t="shared" si="9"/>
        <v>17.049826705418429</v>
      </c>
      <c r="F32" s="1">
        <f t="shared" si="10"/>
        <v>1.9890123377974123E-2</v>
      </c>
      <c r="G32" s="1">
        <f t="shared" si="4"/>
        <v>4.9511084482835592</v>
      </c>
      <c r="H32" s="1">
        <f t="shared" si="11"/>
        <v>0</v>
      </c>
      <c r="I32" s="1">
        <f t="shared" si="0"/>
        <v>0.49999996273273184</v>
      </c>
      <c r="J32" s="1">
        <f t="shared" si="1"/>
        <v>0.49999996273273184</v>
      </c>
      <c r="K32" s="18">
        <f t="shared" si="2"/>
        <v>7.453453639778488E-8</v>
      </c>
      <c r="L32" s="18">
        <f>B32-F$6*I32*(F$5-H32)</f>
        <v>158699978.31333727</v>
      </c>
      <c r="M32" s="18">
        <f>C32-F$6*J32*(F$5-H32)</f>
        <v>158699978.31333727</v>
      </c>
      <c r="N32" s="18">
        <f>D32-(F$6*K32*(F$5-H32))+((1-F$6)*H32)</f>
        <v>23.657260383129149</v>
      </c>
      <c r="O32" s="1">
        <f>P$5*L32*N32</f>
        <v>2.7251576820505732</v>
      </c>
      <c r="P32" s="1">
        <f>P$6*M32*N32</f>
        <v>2.7251576820505732</v>
      </c>
      <c r="Q32" s="1">
        <f t="shared" si="3"/>
        <v>-2.7251576820505732</v>
      </c>
      <c r="R32" s="1">
        <f t="shared" si="12"/>
        <v>-2.7251576820505732</v>
      </c>
      <c r="S32" s="1">
        <f t="shared" si="13"/>
        <v>5.4503153641011464</v>
      </c>
      <c r="T32">
        <f>IF(A32&lt;D$4,F$4,0)</f>
        <v>0</v>
      </c>
      <c r="U32" s="5">
        <f t="shared" si="14"/>
        <v>2.6662384897992282</v>
      </c>
      <c r="V32" s="5">
        <f>L$6*SUM(U25:U31)</f>
        <v>1.2078828133756898</v>
      </c>
      <c r="W32" s="1">
        <f>H$5+((H$6-H$5)*(LOG(V32+J$5)-LOG(J$5))/(LOG(J$6)-LOG(J$5)))</f>
        <v>4.0019511816133408E-3</v>
      </c>
      <c r="X32" s="1">
        <f t="shared" si="5"/>
        <v>4.596707001186179E-3</v>
      </c>
      <c r="Y32" s="1">
        <f t="shared" si="6"/>
        <v>1.1440197534657475</v>
      </c>
    </row>
    <row r="33" spans="1:25" x14ac:dyDescent="0.2">
      <c r="A33">
        <v>24</v>
      </c>
      <c r="B33" s="1">
        <f t="shared" si="7"/>
        <v>163599975.22296035</v>
      </c>
      <c r="C33" s="1">
        <f t="shared" si="7"/>
        <v>163599975.22296035</v>
      </c>
      <c r="D33" s="5">
        <f t="shared" si="8"/>
        <v>26.869533735106568</v>
      </c>
      <c r="E33" s="1">
        <f t="shared" si="9"/>
        <v>19.716065195217656</v>
      </c>
      <c r="F33" s="1">
        <f t="shared" si="10"/>
        <v>2.4486830379160301E-2</v>
      </c>
      <c r="G33" s="1">
        <f t="shared" si="4"/>
        <v>6.0951282017493069</v>
      </c>
      <c r="H33" s="1">
        <f t="shared" si="11"/>
        <v>0</v>
      </c>
      <c r="I33" s="1">
        <f t="shared" si="0"/>
        <v>0.49999995894019622</v>
      </c>
      <c r="J33" s="1">
        <f t="shared" si="1"/>
        <v>0.49999995894019622</v>
      </c>
      <c r="K33" s="18">
        <f t="shared" si="2"/>
        <v>8.2119607573204613E-8</v>
      </c>
      <c r="L33" s="18">
        <f>B33-F$6*I33*(F$5-H33)</f>
        <v>158699975.62534642</v>
      </c>
      <c r="M33" s="18">
        <f>C33-F$6*J33*(F$5-H33)</f>
        <v>158699975.62534642</v>
      </c>
      <c r="N33" s="18">
        <f>D33-(F$6*K33*(F$5-H33))+((1-F$6)*H33)</f>
        <v>26.064761580889162</v>
      </c>
      <c r="O33" s="1">
        <f>P$5*L33*N33</f>
        <v>3.0024856175039711</v>
      </c>
      <c r="P33" s="1">
        <f>P$6*M33*N33</f>
        <v>3.0024856175039711</v>
      </c>
      <c r="Q33" s="1">
        <f t="shared" si="3"/>
        <v>-3.0024856175039711</v>
      </c>
      <c r="R33" s="1">
        <f t="shared" si="12"/>
        <v>-3.0024856175039711</v>
      </c>
      <c r="S33" s="1">
        <f t="shared" si="13"/>
        <v>6.0049712350079423</v>
      </c>
      <c r="T33">
        <f>IF(A33&lt;D$4,F$4,0)</f>
        <v>0</v>
      </c>
      <c r="U33" s="5">
        <f t="shared" si="14"/>
        <v>2.9684804688220203</v>
      </c>
      <c r="V33" s="5">
        <f>L$6*SUM(U26:U32)</f>
        <v>1.3596450163089191</v>
      </c>
      <c r="W33" s="1">
        <f>H$5+((H$6-H$5)*(LOG(V33+J$5)-LOG(J$5))/(LOG(J$6)-LOG(J$5)))</f>
        <v>4.0021963175555873E-3</v>
      </c>
      <c r="X33" s="1">
        <f t="shared" si="5"/>
        <v>5.2582543511427993E-3</v>
      </c>
      <c r="Y33" s="1">
        <f t="shared" si="6"/>
        <v>1.3085839297709925</v>
      </c>
    </row>
    <row r="34" spans="1:25" x14ac:dyDescent="0.2">
      <c r="A34">
        <v>25</v>
      </c>
      <c r="B34" s="1">
        <f t="shared" si="7"/>
        <v>163599972.22047475</v>
      </c>
      <c r="C34" s="1">
        <f t="shared" si="7"/>
        <v>163599972.22047475</v>
      </c>
      <c r="D34" s="5">
        <f t="shared" si="8"/>
        <v>29.576844876438589</v>
      </c>
      <c r="E34" s="1">
        <f t="shared" si="9"/>
        <v>22.684545664039675</v>
      </c>
      <c r="F34" s="1">
        <f t="shared" si="10"/>
        <v>2.9745084730303101E-2</v>
      </c>
      <c r="G34" s="1">
        <f t="shared" si="4"/>
        <v>7.4037121315202992</v>
      </c>
      <c r="H34" s="1">
        <f t="shared" si="11"/>
        <v>0</v>
      </c>
      <c r="I34" s="1">
        <f t="shared" si="0"/>
        <v>0.49999995480310633</v>
      </c>
      <c r="J34" s="1">
        <f t="shared" si="1"/>
        <v>0.49999995480310633</v>
      </c>
      <c r="K34" s="18">
        <f t="shared" si="2"/>
        <v>9.0393787362678971E-8</v>
      </c>
      <c r="L34" s="18">
        <f>B34-F$6*I34*(F$5-H34)</f>
        <v>158699972.66340432</v>
      </c>
      <c r="M34" s="18">
        <f>C34-F$6*J34*(F$5-H34)</f>
        <v>158699972.66340432</v>
      </c>
      <c r="N34" s="18">
        <f>D34-(F$6*K34*(F$5-H34))+((1-F$6)*H34)</f>
        <v>28.690985760284335</v>
      </c>
      <c r="O34" s="1">
        <f>P$5*L34*N34</f>
        <v>3.3050089570989334</v>
      </c>
      <c r="P34" s="1">
        <f>P$6*M34*N34</f>
        <v>3.3050089570989334</v>
      </c>
      <c r="Q34" s="1">
        <f t="shared" si="3"/>
        <v>-3.3050089570989334</v>
      </c>
      <c r="R34" s="1">
        <f t="shared" si="12"/>
        <v>-3.3050089570989334</v>
      </c>
      <c r="S34" s="1">
        <f t="shared" si="13"/>
        <v>6.6100179141978668</v>
      </c>
      <c r="T34">
        <f>IF(A34&lt;D$4,F$4,0)</f>
        <v>0</v>
      </c>
      <c r="U34" s="5">
        <f t="shared" si="14"/>
        <v>3.2976600936759195</v>
      </c>
      <c r="V34" s="5">
        <f>L$6*SUM(U27:U33)</f>
        <v>1.5251088447789076</v>
      </c>
      <c r="W34" s="1">
        <f>H$5+((H$6-H$5)*(LOG(V34+J$5)-LOG(J$5))/(LOG(J$6)-LOG(J$5)))</f>
        <v>4.0024635809944075E-3</v>
      </c>
      <c r="X34" s="1">
        <f t="shared" si="5"/>
        <v>5.9858857667012154E-3</v>
      </c>
      <c r="Y34" s="1">
        <f t="shared" si="6"/>
        <v>1.4895644535605661</v>
      </c>
    </row>
    <row r="35" spans="1:25" x14ac:dyDescent="0.2">
      <c r="A35">
        <v>26</v>
      </c>
      <c r="B35" s="1">
        <f t="shared" si="7"/>
        <v>163599968.9154658</v>
      </c>
      <c r="C35" s="1">
        <f t="shared" si="7"/>
        <v>163599968.9154658</v>
      </c>
      <c r="D35" s="5">
        <f t="shared" si="8"/>
        <v>32.530551004015273</v>
      </c>
      <c r="E35" s="1">
        <f t="shared" si="9"/>
        <v>25.982205757715594</v>
      </c>
      <c r="F35" s="1">
        <f t="shared" si="10"/>
        <v>3.5730970497004313E-2</v>
      </c>
      <c r="G35" s="1">
        <f t="shared" si="4"/>
        <v>8.8932765850808657</v>
      </c>
      <c r="H35" s="1">
        <f t="shared" si="11"/>
        <v>0</v>
      </c>
      <c r="I35" s="1">
        <f t="shared" si="0"/>
        <v>0.49999995028949579</v>
      </c>
      <c r="J35" s="1">
        <f t="shared" si="1"/>
        <v>0.49999995028949579</v>
      </c>
      <c r="K35" s="18">
        <f t="shared" si="2"/>
        <v>9.9421008406804887E-8</v>
      </c>
      <c r="L35" s="18">
        <f>B35-F$6*I35*(F$5-H35)</f>
        <v>158699969.40262875</v>
      </c>
      <c r="M35" s="18">
        <f>C35-F$6*J35*(F$5-H35)</f>
        <v>158699969.40262875</v>
      </c>
      <c r="N35" s="18">
        <f>D35-(F$6*K35*(F$5-H35))+((1-F$6)*H35)</f>
        <v>31.556225121628586</v>
      </c>
      <c r="O35" s="1">
        <f>P$5*L35*N35</f>
        <v>3.6350652224951676</v>
      </c>
      <c r="P35" s="1">
        <f>P$6*M35*N35</f>
        <v>3.6350652224951676</v>
      </c>
      <c r="Q35" s="1">
        <f t="shared" si="3"/>
        <v>-3.6350652224951676</v>
      </c>
      <c r="R35" s="1">
        <f t="shared" si="12"/>
        <v>-3.6350652224951676</v>
      </c>
      <c r="S35" s="1">
        <f t="shared" si="13"/>
        <v>7.2701304449903352</v>
      </c>
      <c r="T35">
        <f>IF(A35&lt;D$4,F$4,0)</f>
        <v>0</v>
      </c>
      <c r="U35" s="5">
        <f t="shared" si="14"/>
        <v>3.6563117866211821</v>
      </c>
      <c r="V35" s="5">
        <f>L$6*SUM(U28:U34)</f>
        <v>1.7053198202137729</v>
      </c>
      <c r="W35" s="1">
        <f>H$5+((H$6-H$5)*(LOG(V35+J$5)-LOG(J$5))/(LOG(J$6)-LOG(J$5)))</f>
        <v>4.0027546595530353E-3</v>
      </c>
      <c r="X35" s="1">
        <f t="shared" si="5"/>
        <v>6.7760861907730716E-3</v>
      </c>
      <c r="Y35" s="1">
        <f t="shared" si="6"/>
        <v>1.6860796511952696</v>
      </c>
    </row>
    <row r="36" spans="1:25" x14ac:dyDescent="0.2">
      <c r="A36">
        <v>27</v>
      </c>
      <c r="B36" s="1">
        <f t="shared" si="7"/>
        <v>163599965.28040057</v>
      </c>
      <c r="C36" s="1">
        <f t="shared" si="7"/>
        <v>163599965.28040057</v>
      </c>
      <c r="D36" s="5">
        <f t="shared" si="8"/>
        <v>35.752674838653753</v>
      </c>
      <c r="E36" s="1">
        <f t="shared" si="9"/>
        <v>29.638517544336775</v>
      </c>
      <c r="F36" s="1">
        <f t="shared" si="10"/>
        <v>4.2507056687777385E-2</v>
      </c>
      <c r="G36" s="1">
        <f t="shared" si="4"/>
        <v>10.579356236276135</v>
      </c>
      <c r="H36" s="1">
        <f t="shared" si="11"/>
        <v>0</v>
      </c>
      <c r="I36" s="1">
        <f t="shared" si="0"/>
        <v>0.49999994536571135</v>
      </c>
      <c r="J36" s="1">
        <f t="shared" si="1"/>
        <v>0.49999994536571135</v>
      </c>
      <c r="K36" s="18">
        <f t="shared" si="2"/>
        <v>1.0926857738243372E-7</v>
      </c>
      <c r="L36" s="18">
        <f>B36-F$6*I36*(F$5-H36)</f>
        <v>158699965.81581661</v>
      </c>
      <c r="M36" s="18">
        <f>C36-F$6*J36*(F$5-H36)</f>
        <v>158699965.81581661</v>
      </c>
      <c r="N36" s="18">
        <f>D36-(F$6*K36*(F$5-H36))+((1-F$6)*H36)</f>
        <v>34.6818427803059</v>
      </c>
      <c r="O36" s="1">
        <f>P$5*L36*N36</f>
        <v>3.9951152968221795</v>
      </c>
      <c r="P36" s="1">
        <f>P$6*M36*N36</f>
        <v>3.9951152968221795</v>
      </c>
      <c r="Q36" s="1">
        <f t="shared" si="3"/>
        <v>-3.9951152968221795</v>
      </c>
      <c r="R36" s="1">
        <f t="shared" si="12"/>
        <v>-3.9951152968221795</v>
      </c>
      <c r="S36" s="1">
        <f t="shared" si="13"/>
        <v>7.9902305936443589</v>
      </c>
      <c r="T36">
        <f>IF(A36&lt;D$4,F$4,0)</f>
        <v>0</v>
      </c>
      <c r="U36" s="5">
        <f t="shared" si="14"/>
        <v>4.0480066103518526</v>
      </c>
      <c r="V36" s="5">
        <f>L$6*SUM(U29:U35)</f>
        <v>1.9016654251372866</v>
      </c>
      <c r="W36" s="1">
        <f>H$5+((H$6-H$5)*(LOG(V36+J$5)-LOG(J$5))/(LOG(J$6)-LOG(J$5)))</f>
        <v>4.003071792955574E-3</v>
      </c>
      <c r="X36" s="1">
        <f t="shared" si="5"/>
        <v>7.6204648367853246E-3</v>
      </c>
      <c r="Y36" s="1">
        <f t="shared" si="6"/>
        <v>1.8960338363914557</v>
      </c>
    </row>
    <row r="37" spans="1:25" x14ac:dyDescent="0.2">
      <c r="A37">
        <v>28</v>
      </c>
      <c r="B37" s="1">
        <f t="shared" si="7"/>
        <v>163599961.28528526</v>
      </c>
      <c r="C37" s="1">
        <f t="shared" si="7"/>
        <v>163599961.28528526</v>
      </c>
      <c r="D37" s="5">
        <f t="shared" si="8"/>
        <v>39.26743182231683</v>
      </c>
      <c r="E37" s="1">
        <f t="shared" si="9"/>
        <v>33.686524154688627</v>
      </c>
      <c r="F37" s="1">
        <f t="shared" si="10"/>
        <v>5.0127521524562707E-2</v>
      </c>
      <c r="G37" s="1">
        <f t="shared" si="4"/>
        <v>12.47539007266759</v>
      </c>
      <c r="H37" s="1">
        <f t="shared" si="11"/>
        <v>0</v>
      </c>
      <c r="I37" s="1">
        <f t="shared" si="0"/>
        <v>0.49999993999474879</v>
      </c>
      <c r="J37" s="1">
        <f t="shared" si="1"/>
        <v>0.49999993999474879</v>
      </c>
      <c r="K37" s="18">
        <f t="shared" si="2"/>
        <v>1.2001050245158113E-7</v>
      </c>
      <c r="L37" s="18">
        <f>B37-F$6*I37*(F$5-H37)</f>
        <v>158699961.87333673</v>
      </c>
      <c r="M37" s="18">
        <f>C37-F$6*J37*(F$5-H37)</f>
        <v>158699961.87333673</v>
      </c>
      <c r="N37" s="18">
        <f>D37-(F$6*K37*(F$5-H37))+((1-F$6)*H37)</f>
        <v>38.091328898291337</v>
      </c>
      <c r="O37" s="1">
        <f>P$5*L37*N37</f>
        <v>4.3878650837946109</v>
      </c>
      <c r="P37" s="1">
        <f>P$6*M37*N37</f>
        <v>4.3878650837946109</v>
      </c>
      <c r="Q37" s="1">
        <f t="shared" si="3"/>
        <v>-4.3878650837946109</v>
      </c>
      <c r="R37" s="1">
        <f t="shared" si="12"/>
        <v>-4.3878650837946109</v>
      </c>
      <c r="S37" s="1">
        <f t="shared" si="13"/>
        <v>8.7757301675892219</v>
      </c>
      <c r="T37">
        <f>IF(A37&lt;D$4,F$4,0)</f>
        <v>0</v>
      </c>
      <c r="U37" s="5">
        <f t="shared" si="14"/>
        <v>4.475473609981286</v>
      </c>
      <c r="V37" s="5">
        <f>L$6*SUM(U30:U36)</f>
        <v>2.1161006560496478</v>
      </c>
      <c r="W37" s="1">
        <f>H$5+((H$6-H$5)*(LOG(V37+J$5)-LOG(J$5))/(LOG(J$6)-LOG(J$5)))</f>
        <v>4.0034181372395313E-3</v>
      </c>
      <c r="X37" s="1">
        <f t="shared" si="5"/>
        <v>8.5484376527316195E-3</v>
      </c>
      <c r="Y37" s="1">
        <f t="shared" si="6"/>
        <v>2.1267363014592329</v>
      </c>
    </row>
    <row r="38" spans="1:25" x14ac:dyDescent="0.2">
      <c r="A38">
        <v>29</v>
      </c>
      <c r="B38" s="1">
        <f t="shared" si="7"/>
        <v>163599956.89742017</v>
      </c>
      <c r="C38" s="1">
        <f t="shared" si="7"/>
        <v>163599956.89742017</v>
      </c>
      <c r="D38" s="5">
        <f t="shared" si="8"/>
        <v>43.101395719530871</v>
      </c>
      <c r="E38" s="1">
        <f t="shared" si="9"/>
        <v>38.161997764669913</v>
      </c>
      <c r="F38" s="1">
        <f t="shared" si="10"/>
        <v>5.8675959177294325E-2</v>
      </c>
      <c r="G38" s="1">
        <f t="shared" si="4"/>
        <v>14.602126374126822</v>
      </c>
      <c r="H38" s="1">
        <f t="shared" si="11"/>
        <v>0</v>
      </c>
      <c r="I38" s="1">
        <f t="shared" si="0"/>
        <v>0.4999999341360003</v>
      </c>
      <c r="J38" s="1">
        <f t="shared" si="1"/>
        <v>0.4999999341360003</v>
      </c>
      <c r="K38" s="18">
        <f t="shared" si="2"/>
        <v>1.3172799938112305E-7</v>
      </c>
      <c r="L38" s="18">
        <f>B38-F$6*I38*(F$5-H38)</f>
        <v>158699957.54288736</v>
      </c>
      <c r="M38" s="18">
        <f>C38-F$6*J38*(F$5-H38)</f>
        <v>158699957.54288736</v>
      </c>
      <c r="N38" s="18">
        <f>D38-(F$6*K38*(F$5-H38))+((1-F$6)*H38)</f>
        <v>41.810461325595867</v>
      </c>
      <c r="O38" s="1">
        <f>P$5*L38*N38</f>
        <v>4.8162840123468582</v>
      </c>
      <c r="P38" s="1">
        <f>P$6*M38*N38</f>
        <v>4.8162840123468582</v>
      </c>
      <c r="Q38" s="1">
        <f t="shared" si="3"/>
        <v>-4.8162840123468582</v>
      </c>
      <c r="R38" s="1">
        <f t="shared" si="12"/>
        <v>-4.8162840123468582</v>
      </c>
      <c r="S38" s="1">
        <f t="shared" si="13"/>
        <v>9.6325680246937164</v>
      </c>
      <c r="T38">
        <f>IF(A38&lt;D$4,F$4,0)</f>
        <v>0</v>
      </c>
      <c r="U38" s="5">
        <f t="shared" si="14"/>
        <v>4.9417662703751795</v>
      </c>
      <c r="V38" s="5">
        <f>L$6*SUM(U31:U37)</f>
        <v>2.35011954313658</v>
      </c>
      <c r="W38" s="1">
        <f>H$5+((H$6-H$5)*(LOG(V38+J$5)-LOG(J$5))/(LOG(J$6)-LOG(J$5)))</f>
        <v>4.0037961035212406E-3</v>
      </c>
      <c r="X38" s="1">
        <f t="shared" si="5"/>
        <v>9.5651664722885606E-3</v>
      </c>
      <c r="Y38" s="1">
        <f t="shared" si="6"/>
        <v>2.3794592056420232</v>
      </c>
    </row>
    <row r="39" spans="1:25" x14ac:dyDescent="0.2">
      <c r="A39">
        <v>30</v>
      </c>
      <c r="B39" s="1">
        <f t="shared" si="7"/>
        <v>163599952.08113617</v>
      </c>
      <c r="C39" s="1">
        <f t="shared" si="7"/>
        <v>163599952.08113617</v>
      </c>
      <c r="D39" s="5">
        <f t="shared" si="8"/>
        <v>47.283648380123445</v>
      </c>
      <c r="E39" s="1">
        <f t="shared" si="9"/>
        <v>43.103764035045089</v>
      </c>
      <c r="F39" s="1">
        <f t="shared" si="10"/>
        <v>6.8241125649582887E-2</v>
      </c>
      <c r="G39" s="1">
        <f t="shared" si="4"/>
        <v>16.981585579768847</v>
      </c>
      <c r="H39" s="1">
        <f t="shared" si="11"/>
        <v>0</v>
      </c>
      <c r="I39" s="1">
        <f t="shared" si="0"/>
        <v>0.49999992774502539</v>
      </c>
      <c r="J39" s="1">
        <f t="shared" si="1"/>
        <v>0.49999992774502539</v>
      </c>
      <c r="K39" s="18">
        <f t="shared" si="2"/>
        <v>1.4450994925632939E-7</v>
      </c>
      <c r="L39" s="18">
        <f>B39-F$6*I39*(F$5-H39)</f>
        <v>158699952.78923491</v>
      </c>
      <c r="M39" s="18">
        <f>C39-F$6*J39*(F$5-H39)</f>
        <v>158699952.78923491</v>
      </c>
      <c r="N39" s="18">
        <f>D39-(F$6*K39*(F$5-H39))+((1-F$6)*H39)</f>
        <v>45.867450877411414</v>
      </c>
      <c r="O39" s="1">
        <f>P$5*L39*N39</f>
        <v>5.2836217713687006</v>
      </c>
      <c r="P39" s="1">
        <f>P$6*M39*N39</f>
        <v>5.2836217713687006</v>
      </c>
      <c r="Q39" s="1">
        <f t="shared" si="3"/>
        <v>-5.2836217713687006</v>
      </c>
      <c r="R39" s="1">
        <f t="shared" si="12"/>
        <v>-5.2836217713687006</v>
      </c>
      <c r="S39" s="1">
        <f t="shared" si="13"/>
        <v>10.567243542737401</v>
      </c>
      <c r="T39">
        <f>IF(A39&lt;D$4,F$4,0)</f>
        <v>0</v>
      </c>
      <c r="U39" s="5">
        <f t="shared" si="14"/>
        <v>5.4503153641011464</v>
      </c>
      <c r="V39" s="5">
        <f>L$6*SUM(U32:U38)</f>
        <v>2.6053937329626669</v>
      </c>
      <c r="W39" s="1">
        <f>H$5+((H$6-H$5)*(LOG(V39+J$5)-LOG(J$5))/(LOG(J$6)-LOG(J$5)))</f>
        <v>4.0042083893741202E-3</v>
      </c>
      <c r="X39" s="1">
        <f t="shared" si="5"/>
        <v>1.0676174528926254E-2</v>
      </c>
      <c r="Y39" s="1">
        <f t="shared" si="6"/>
        <v>2.6555623152703021</v>
      </c>
    </row>
    <row r="40" spans="1:25" x14ac:dyDescent="0.2">
      <c r="A40">
        <v>31</v>
      </c>
      <c r="B40" s="1">
        <f t="shared" si="7"/>
        <v>163599946.79751441</v>
      </c>
      <c r="C40" s="1">
        <f t="shared" si="7"/>
        <v>163599946.79751441</v>
      </c>
      <c r="D40" s="5">
        <f t="shared" si="8"/>
        <v>51.845920687852903</v>
      </c>
      <c r="E40" s="1">
        <f t="shared" si="9"/>
        <v>48.554079399146232</v>
      </c>
      <c r="F40" s="1">
        <f t="shared" si="10"/>
        <v>7.8917300178509148E-2</v>
      </c>
      <c r="G40" s="1">
        <f t="shared" si="4"/>
        <v>19.637147895039149</v>
      </c>
      <c r="H40" s="1">
        <f t="shared" si="11"/>
        <v>0</v>
      </c>
      <c r="I40" s="1">
        <f t="shared" si="0"/>
        <v>0.49999992077333538</v>
      </c>
      <c r="J40" s="1">
        <f t="shared" si="1"/>
        <v>0.49999992077333538</v>
      </c>
      <c r="K40" s="18">
        <f t="shared" si="2"/>
        <v>1.5845332925707852E-7</v>
      </c>
      <c r="L40" s="18">
        <f>B40-F$6*I40*(F$5-H40)</f>
        <v>158699947.57393572</v>
      </c>
      <c r="M40" s="18">
        <f>C40-F$6*J40*(F$5-H40)</f>
        <v>158699947.57393572</v>
      </c>
      <c r="N40" s="18">
        <f>D40-(F$6*K40*(F$5-H40))+((1-F$6)*H40)</f>
        <v>50.293078061133535</v>
      </c>
      <c r="O40" s="1">
        <f>P$5*L40*N40</f>
        <v>5.7934240594835433</v>
      </c>
      <c r="P40" s="1">
        <f>P$6*M40*N40</f>
        <v>5.7934240594835433</v>
      </c>
      <c r="Q40" s="1">
        <f t="shared" si="3"/>
        <v>-5.7934240594835433</v>
      </c>
      <c r="R40" s="1">
        <f t="shared" si="12"/>
        <v>-5.7934240594835433</v>
      </c>
      <c r="S40" s="1">
        <f t="shared" si="13"/>
        <v>11.586848118967087</v>
      </c>
      <c r="T40">
        <f>IF(A40&lt;D$4,F$4,0)</f>
        <v>0</v>
      </c>
      <c r="U40" s="5">
        <f t="shared" si="14"/>
        <v>6.0049712350079423</v>
      </c>
      <c r="V40" s="5">
        <f>L$6*SUM(U33:U39)</f>
        <v>2.8838014203928588</v>
      </c>
      <c r="W40" s="1">
        <f>H$5+((H$6-H$5)*(LOG(V40+J$5)-LOG(J$5))/(LOG(J$6)-LOG(J$5)))</f>
        <v>4.0046580254649881E-3</v>
      </c>
      <c r="X40" s="1">
        <f t="shared" si="5"/>
        <v>1.1887749132904173E-2</v>
      </c>
      <c r="Y40" s="1">
        <f t="shared" si="6"/>
        <v>2.956592719689116</v>
      </c>
    </row>
    <row r="41" spans="1:25" x14ac:dyDescent="0.2">
      <c r="A41">
        <v>32</v>
      </c>
      <c r="B41" s="1">
        <f t="shared" si="7"/>
        <v>163599941.00409034</v>
      </c>
      <c r="C41" s="1">
        <f t="shared" si="7"/>
        <v>163599941.00409034</v>
      </c>
      <c r="D41" s="5">
        <f t="shared" si="8"/>
        <v>56.822750892622125</v>
      </c>
      <c r="E41" s="1">
        <f t="shared" si="9"/>
        <v>54.559050634154175</v>
      </c>
      <c r="F41" s="1">
        <f t="shared" si="10"/>
        <v>9.0805049311413324E-2</v>
      </c>
      <c r="G41" s="1">
        <f t="shared" si="4"/>
        <v>22.593740614728265</v>
      </c>
      <c r="H41" s="1">
        <f t="shared" si="11"/>
        <v>0</v>
      </c>
      <c r="I41" s="1">
        <f t="shared" si="0"/>
        <v>0.49999991316815173</v>
      </c>
      <c r="J41" s="1">
        <f t="shared" si="1"/>
        <v>0.49999991316815173</v>
      </c>
      <c r="K41" s="18">
        <f t="shared" si="2"/>
        <v>1.736636965631683E-7</v>
      </c>
      <c r="L41" s="18">
        <f>B41-F$6*I41*(F$5-H41)</f>
        <v>158699941.85504246</v>
      </c>
      <c r="M41" s="18">
        <f>C41-F$6*J41*(F$5-H41)</f>
        <v>158699941.85504246</v>
      </c>
      <c r="N41" s="18">
        <f>D41-(F$6*K41*(F$5-H41))+((1-F$6)*H41)</f>
        <v>55.120846666303073</v>
      </c>
      <c r="O41" s="1">
        <f>P$5*L41*N41</f>
        <v>6.34955027727373</v>
      </c>
      <c r="P41" s="1">
        <f>P$6*M41*N41</f>
        <v>6.34955027727373</v>
      </c>
      <c r="Q41" s="1">
        <f t="shared" si="3"/>
        <v>-6.34955027727373</v>
      </c>
      <c r="R41" s="1">
        <f t="shared" si="12"/>
        <v>-6.34955027727373</v>
      </c>
      <c r="S41" s="1">
        <f t="shared" si="13"/>
        <v>12.69910055454746</v>
      </c>
      <c r="T41">
        <f>IF(A41&lt;D$4,F$4,0)</f>
        <v>0</v>
      </c>
      <c r="U41" s="5">
        <f t="shared" si="14"/>
        <v>6.6100179141978668</v>
      </c>
      <c r="V41" s="5">
        <f>L$6*SUM(U34:U40)</f>
        <v>3.1874504970114512</v>
      </c>
      <c r="W41" s="1">
        <f>H$5+((H$6-H$5)*(LOG(V41+J$5)-LOG(J$5))/(LOG(J$6)-LOG(J$5)))</f>
        <v>4.005148412827543E-3</v>
      </c>
      <c r="X41" s="1">
        <f t="shared" si="5"/>
        <v>1.3207618090230836E-2</v>
      </c>
      <c r="Y41" s="1">
        <f t="shared" si="6"/>
        <v>3.284452475585689</v>
      </c>
    </row>
    <row r="42" spans="1:25" x14ac:dyDescent="0.2">
      <c r="A42">
        <v>33</v>
      </c>
      <c r="B42" s="1">
        <f t="shared" si="7"/>
        <v>163599934.65454006</v>
      </c>
      <c r="C42" s="1">
        <f t="shared" si="7"/>
        <v>163599934.65454006</v>
      </c>
      <c r="D42" s="5">
        <f t="shared" si="8"/>
        <v>62.251721002179245</v>
      </c>
      <c r="E42" s="1">
        <f t="shared" si="9"/>
        <v>61.169068548352044</v>
      </c>
      <c r="F42" s="1">
        <f t="shared" si="10"/>
        <v>0.10401266740164417</v>
      </c>
      <c r="G42" s="1">
        <f t="shared" si="4"/>
        <v>25.878193090313953</v>
      </c>
      <c r="H42" s="1">
        <f t="shared" si="11"/>
        <v>0</v>
      </c>
      <c r="I42" s="1">
        <f t="shared" si="0"/>
        <v>0.49999990487204454</v>
      </c>
      <c r="J42" s="1">
        <f t="shared" si="1"/>
        <v>0.49999990487204454</v>
      </c>
      <c r="K42" s="18">
        <f t="shared" si="2"/>
        <v>1.9025591082867163E-7</v>
      </c>
      <c r="L42" s="18">
        <f>B42-F$6*I42*(F$5-H42)</f>
        <v>158699935.58679402</v>
      </c>
      <c r="M42" s="18">
        <f>C42-F$6*J42*(F$5-H42)</f>
        <v>158699935.58679402</v>
      </c>
      <c r="N42" s="18">
        <f>D42-(F$6*K42*(F$5-H42))+((1-F$6)*H42)</f>
        <v>60.387213076058266</v>
      </c>
      <c r="O42" s="1">
        <f>P$5*L42*N42</f>
        <v>6.9561999420573271</v>
      </c>
      <c r="P42" s="1">
        <f>P$6*M42*N42</f>
        <v>6.9561999420573271</v>
      </c>
      <c r="Q42" s="1">
        <f t="shared" si="3"/>
        <v>-6.9561999420573271</v>
      </c>
      <c r="R42" s="1">
        <f t="shared" si="12"/>
        <v>-6.9561999420573271</v>
      </c>
      <c r="S42" s="1">
        <f t="shared" si="13"/>
        <v>13.912399884114654</v>
      </c>
      <c r="T42">
        <f>IF(A42&lt;D$4,F$4,0)</f>
        <v>0</v>
      </c>
      <c r="U42" s="5">
        <f t="shared" si="14"/>
        <v>7.2701304449903352</v>
      </c>
      <c r="V42" s="5">
        <f>L$6*SUM(U35:U41)</f>
        <v>3.5186862790636457</v>
      </c>
      <c r="W42" s="1">
        <f>H$5+((H$6-H$5)*(LOG(V42+J$5)-LOG(J$5))/(LOG(J$6)-LOG(J$5)))</f>
        <v>4.0056833352081749E-3</v>
      </c>
      <c r="X42" s="1">
        <f t="shared" si="5"/>
        <v>1.4646027191993698E-2</v>
      </c>
      <c r="Y42" s="1">
        <f t="shared" si="6"/>
        <v>3.6416657594291886</v>
      </c>
    </row>
    <row r="43" spans="1:25" x14ac:dyDescent="0.2">
      <c r="A43">
        <v>34</v>
      </c>
      <c r="B43" s="1">
        <f t="shared" si="7"/>
        <v>163599927.69834012</v>
      </c>
      <c r="C43" s="1">
        <f t="shared" si="7"/>
        <v>163599927.69834012</v>
      </c>
      <c r="D43" s="5">
        <f t="shared" si="8"/>
        <v>68.173890292649546</v>
      </c>
      <c r="E43" s="1">
        <f t="shared" si="9"/>
        <v>68.439198993342373</v>
      </c>
      <c r="F43" s="1">
        <f t="shared" si="10"/>
        <v>0.11865869459363787</v>
      </c>
      <c r="G43" s="1">
        <f t="shared" si="4"/>
        <v>29.519858849743141</v>
      </c>
      <c r="H43" s="1">
        <f t="shared" si="11"/>
        <v>0</v>
      </c>
      <c r="I43" s="1">
        <f t="shared" si="0"/>
        <v>0.49999989582227045</v>
      </c>
      <c r="J43" s="1">
        <f t="shared" si="1"/>
        <v>0.49999989582227045</v>
      </c>
      <c r="K43" s="18">
        <f t="shared" si="2"/>
        <v>2.0835545909883378E-7</v>
      </c>
      <c r="L43" s="18">
        <f>B43-F$6*I43*(F$5-H43)</f>
        <v>158699928.71928185</v>
      </c>
      <c r="M43" s="18">
        <f>C43-F$6*J43*(F$5-H43)</f>
        <v>158699928.71928185</v>
      </c>
      <c r="N43" s="18">
        <f>D43-(F$6*K43*(F$5-H43))+((1-F$6)*H43)</f>
        <v>66.132006793480969</v>
      </c>
      <c r="O43" s="1">
        <f>P$5*L43*N43</f>
        <v>7.6179611292627358</v>
      </c>
      <c r="P43" s="1">
        <f>P$6*M43*N43</f>
        <v>7.6179611292627358</v>
      </c>
      <c r="Q43" s="1">
        <f t="shared" si="3"/>
        <v>-7.6179611292627358</v>
      </c>
      <c r="R43" s="1">
        <f t="shared" si="12"/>
        <v>-7.6179611292627358</v>
      </c>
      <c r="S43" s="1">
        <f t="shared" si="13"/>
        <v>15.235922258525472</v>
      </c>
      <c r="T43">
        <f>IF(A43&lt;D$4,F$4,0)</f>
        <v>0</v>
      </c>
      <c r="U43" s="5">
        <f t="shared" si="14"/>
        <v>7.9902305936443589</v>
      </c>
      <c r="V43" s="5">
        <f>L$6*SUM(U36:U42)</f>
        <v>3.880068144900561</v>
      </c>
      <c r="W43" s="1">
        <f>H$5+((H$6-H$5)*(LOG(V43+J$5)-LOG(J$5))/(LOG(J$6)-LOG(J$5)))</f>
        <v>4.0062669211804814E-3</v>
      </c>
      <c r="X43" s="1">
        <f t="shared" si="5"/>
        <v>1.6217394979772554E-2</v>
      </c>
      <c r="Y43" s="1">
        <f t="shared" si="6"/>
        <v>4.03178921537208</v>
      </c>
    </row>
    <row r="44" spans="1:25" x14ac:dyDescent="0.2">
      <c r="A44">
        <v>35</v>
      </c>
      <c r="B44" s="1">
        <f t="shared" si="7"/>
        <v>163599920.08037898</v>
      </c>
      <c r="C44" s="1">
        <f t="shared" si="7"/>
        <v>163599920.08037898</v>
      </c>
      <c r="D44" s="5">
        <f t="shared" si="8"/>
        <v>74.634082383585806</v>
      </c>
      <c r="E44" s="1">
        <f t="shared" si="9"/>
        <v>76.429429586986728</v>
      </c>
      <c r="F44" s="1">
        <f t="shared" si="10"/>
        <v>0.13487608957341043</v>
      </c>
      <c r="G44" s="1">
        <f t="shared" si="4"/>
        <v>33.551648065115224</v>
      </c>
      <c r="H44" s="1">
        <f t="shared" si="11"/>
        <v>0</v>
      </c>
      <c r="I44" s="1">
        <f t="shared" si="0"/>
        <v>0.4999998859503334</v>
      </c>
      <c r="J44" s="1">
        <f t="shared" si="1"/>
        <v>0.4999998859503334</v>
      </c>
      <c r="K44" s="18">
        <f t="shared" si="2"/>
        <v>2.2809933318712075E-7</v>
      </c>
      <c r="L44" s="18">
        <f>B44-F$6*I44*(F$5-H44)</f>
        <v>158699921.1980657</v>
      </c>
      <c r="M44" s="18">
        <f>C44-F$6*J44*(F$5-H44)</f>
        <v>158699921.1980657</v>
      </c>
      <c r="N44" s="18">
        <f>D44-(F$6*K44*(F$5-H44))+((1-F$6)*H44)</f>
        <v>72.398708918352028</v>
      </c>
      <c r="O44" s="1">
        <f>P$5*L44*N44</f>
        <v>8.3398425505615492</v>
      </c>
      <c r="P44" s="1">
        <f>P$6*M44*N44</f>
        <v>8.3398425505615492</v>
      </c>
      <c r="Q44" s="1">
        <f t="shared" si="3"/>
        <v>-8.3398425505615492</v>
      </c>
      <c r="R44" s="1">
        <f t="shared" si="12"/>
        <v>-8.3398425505615492</v>
      </c>
      <c r="S44" s="1">
        <f t="shared" si="13"/>
        <v>16.679685101123098</v>
      </c>
      <c r="T44">
        <f>IF(A44&lt;D$4,F$4,0)</f>
        <v>0</v>
      </c>
      <c r="U44" s="5">
        <f t="shared" si="14"/>
        <v>8.7757301675892219</v>
      </c>
      <c r="V44" s="5">
        <f>L$6*SUM(U37:U43)</f>
        <v>4.2742905432298119</v>
      </c>
      <c r="W44" s="1">
        <f>H$5+((H$6-H$5)*(LOG(V44+J$5)-LOG(J$5))/(LOG(J$6)-LOG(J$5)))</f>
        <v>4.0069035164142404E-3</v>
      </c>
      <c r="X44" s="1">
        <f t="shared" si="5"/>
        <v>1.793279094545315E-2</v>
      </c>
      <c r="Y44" s="1">
        <f t="shared" si="6"/>
        <v>4.4575408190358328</v>
      </c>
    </row>
    <row r="45" spans="1:25" x14ac:dyDescent="0.2">
      <c r="A45">
        <v>36</v>
      </c>
      <c r="B45" s="1">
        <f t="shared" si="7"/>
        <v>163599911.74053642</v>
      </c>
      <c r="C45" s="1">
        <f t="shared" si="7"/>
        <v>163599911.74053642</v>
      </c>
      <c r="D45" s="5">
        <f t="shared" si="8"/>
        <v>81.681199460015193</v>
      </c>
      <c r="E45" s="1">
        <f t="shared" si="9"/>
        <v>85.205159754575945</v>
      </c>
      <c r="F45" s="1">
        <f t="shared" si="10"/>
        <v>0.1528088805188636</v>
      </c>
      <c r="G45" s="1">
        <f t="shared" si="4"/>
        <v>38.009188884151058</v>
      </c>
      <c r="H45" s="1">
        <f t="shared" si="11"/>
        <v>0</v>
      </c>
      <c r="I45" s="1">
        <f t="shared" si="0"/>
        <v>0.49999987518150502</v>
      </c>
      <c r="J45" s="1">
        <f t="shared" si="1"/>
        <v>0.49999987518150502</v>
      </c>
      <c r="K45" s="18">
        <f t="shared" si="2"/>
        <v>2.4963699002145502E-7</v>
      </c>
      <c r="L45" s="18">
        <f>B45-F$6*I45*(F$5-H45)</f>
        <v>158699912.96375766</v>
      </c>
      <c r="M45" s="18">
        <f>C45-F$6*J45*(F$5-H45)</f>
        <v>158699912.96375766</v>
      </c>
      <c r="N45" s="18">
        <f>D45-(F$6*K45*(F$5-H45))+((1-F$6)*H45)</f>
        <v>79.234756957804933</v>
      </c>
      <c r="O45" s="1">
        <f>P$5*L45*N45</f>
        <v>9.1273086653902258</v>
      </c>
      <c r="P45" s="1">
        <f>P$6*M45*N45</f>
        <v>9.1273086653902258</v>
      </c>
      <c r="Q45" s="1">
        <f t="shared" si="3"/>
        <v>-9.1273086653902258</v>
      </c>
      <c r="R45" s="1">
        <f t="shared" si="12"/>
        <v>-9.1273086653902258</v>
      </c>
      <c r="S45" s="1">
        <f t="shared" si="13"/>
        <v>18.254617330780452</v>
      </c>
      <c r="T45">
        <f>IF(A45&lt;D$4,F$4,0)</f>
        <v>0</v>
      </c>
      <c r="U45" s="5">
        <f t="shared" si="14"/>
        <v>9.6325680246937164</v>
      </c>
      <c r="V45" s="5">
        <f>L$6*SUM(U38:U44)</f>
        <v>4.7043161989906066</v>
      </c>
      <c r="W45" s="1">
        <f>H$5+((H$6-H$5)*(LOG(V45+J$5)-LOG(J$5))/(LOG(J$6)-LOG(J$5)))</f>
        <v>4.0075978985880953E-3</v>
      </c>
      <c r="X45" s="1">
        <f t="shared" si="5"/>
        <v>1.9804612120469099E-2</v>
      </c>
      <c r="Y45" s="1">
        <f t="shared" si="6"/>
        <v>4.9219616582547108</v>
      </c>
    </row>
    <row r="46" spans="1:25" x14ac:dyDescent="0.2">
      <c r="A46">
        <v>37</v>
      </c>
      <c r="B46" s="1">
        <f t="shared" si="7"/>
        <v>163599902.61322775</v>
      </c>
      <c r="C46" s="1">
        <f t="shared" si="7"/>
        <v>163599902.61322775</v>
      </c>
      <c r="D46" s="5">
        <f t="shared" si="8"/>
        <v>89.36857324805824</v>
      </c>
      <c r="E46" s="1">
        <f t="shared" si="9"/>
        <v>94.837727779269656</v>
      </c>
      <c r="F46" s="1">
        <f t="shared" si="10"/>
        <v>0.17261349263933271</v>
      </c>
      <c r="G46" s="1">
        <f t="shared" si="4"/>
        <v>42.931150542405767</v>
      </c>
      <c r="H46" s="1">
        <f t="shared" si="11"/>
        <v>0</v>
      </c>
      <c r="I46" s="1">
        <f t="shared" si="0"/>
        <v>0.49999986343428782</v>
      </c>
      <c r="J46" s="1">
        <f t="shared" si="1"/>
        <v>0.49999986343428782</v>
      </c>
      <c r="K46" s="18">
        <f t="shared" si="2"/>
        <v>2.731314243198905E-7</v>
      </c>
      <c r="L46" s="18">
        <f>B46-F$6*I46*(F$5-H46)</f>
        <v>158699903.95157173</v>
      </c>
      <c r="M46" s="18">
        <f>C46-F$6*J46*(F$5-H46)</f>
        <v>158699903.95157173</v>
      </c>
      <c r="N46" s="18">
        <f>D46-(F$6*K46*(F$5-H46))+((1-F$6)*H46)</f>
        <v>86.691885289723317</v>
      </c>
      <c r="O46" s="1">
        <f>P$5*L46*N46</f>
        <v>9.9863188993098841</v>
      </c>
      <c r="P46" s="1">
        <f>P$6*M46*N46</f>
        <v>9.9863188993098841</v>
      </c>
      <c r="Q46" s="1">
        <f t="shared" si="3"/>
        <v>-9.9863188993098841</v>
      </c>
      <c r="R46" s="1">
        <f t="shared" si="12"/>
        <v>-9.9863188993098841</v>
      </c>
      <c r="S46" s="1">
        <f t="shared" si="13"/>
        <v>19.972637798619768</v>
      </c>
      <c r="T46">
        <f>IF(A46&lt;D$4,F$4,0)</f>
        <v>0</v>
      </c>
      <c r="U46" s="5">
        <f t="shared" si="14"/>
        <v>10.567243542737401</v>
      </c>
      <c r="V46" s="5">
        <f>L$6*SUM(U39:U45)</f>
        <v>5.1733963744224596</v>
      </c>
      <c r="W46" s="1">
        <f>H$5+((H$6-H$5)*(LOG(V46+J$5)-LOG(J$5))/(LOG(J$6)-LOG(J$5)))</f>
        <v>4.0083553098539827E-3</v>
      </c>
      <c r="X46" s="1">
        <f t="shared" si="5"/>
        <v>2.1846800530073571E-2</v>
      </c>
      <c r="Y46" s="1">
        <f t="shared" si="6"/>
        <v>5.428468563571073</v>
      </c>
    </row>
    <row r="47" spans="1:25" x14ac:dyDescent="0.2">
      <c r="A47">
        <v>38</v>
      </c>
      <c r="B47" s="1">
        <f t="shared" si="7"/>
        <v>163599892.62690887</v>
      </c>
      <c r="C47" s="1">
        <f t="shared" si="7"/>
        <v>163599892.62690887</v>
      </c>
      <c r="D47" s="5">
        <f t="shared" si="8"/>
        <v>97.754362927710929</v>
      </c>
      <c r="E47" s="1">
        <f t="shared" si="9"/>
        <v>105.40497132200706</v>
      </c>
      <c r="F47" s="1">
        <f t="shared" si="10"/>
        <v>0.19446029316940627</v>
      </c>
      <c r="G47" s="1">
        <f t="shared" si="4"/>
        <v>48.35961910597684</v>
      </c>
      <c r="H47" s="1">
        <f t="shared" si="11"/>
        <v>0</v>
      </c>
      <c r="I47" s="1">
        <f t="shared" si="0"/>
        <v>0.49999985061980762</v>
      </c>
      <c r="J47" s="1">
        <f t="shared" si="1"/>
        <v>0.49999985061980762</v>
      </c>
      <c r="K47" s="18">
        <f t="shared" si="2"/>
        <v>2.9876038471953509E-7</v>
      </c>
      <c r="L47" s="18">
        <f>B47-F$6*I47*(F$5-H47)</f>
        <v>158699894.09083477</v>
      </c>
      <c r="M47" s="18">
        <f>C47-F$6*J47*(F$5-H47)</f>
        <v>158699894.09083477</v>
      </c>
      <c r="N47" s="18">
        <f>D47-(F$6*K47*(F$5-H47))+((1-F$6)*H47)</f>
        <v>94.826511157459478</v>
      </c>
      <c r="O47" s="1">
        <f>P$5*L47*N47</f>
        <v>10.923372107126813</v>
      </c>
      <c r="P47" s="1">
        <f>P$6*M47*N47</f>
        <v>10.923372107126813</v>
      </c>
      <c r="Q47" s="1">
        <f t="shared" si="3"/>
        <v>-10.923372107126813</v>
      </c>
      <c r="R47" s="1">
        <f t="shared" si="12"/>
        <v>-10.923372107126813</v>
      </c>
      <c r="S47" s="1">
        <f t="shared" si="13"/>
        <v>21.846744214253626</v>
      </c>
      <c r="T47">
        <f>IF(A47&lt;D$4,F$4,0)</f>
        <v>0</v>
      </c>
      <c r="U47" s="5">
        <f t="shared" si="14"/>
        <v>11.586848118967087</v>
      </c>
      <c r="V47" s="5">
        <f>L$6*SUM(U40:U46)</f>
        <v>5.6850891922860853</v>
      </c>
      <c r="W47" s="1">
        <f>H$5+((H$6-H$5)*(LOG(V47+J$5)-LOG(J$5))/(LOG(J$6)-LOG(J$5)))</f>
        <v>4.0091814861241111E-3</v>
      </c>
      <c r="X47" s="1">
        <f t="shared" si="5"/>
        <v>2.4075019500101682E-2</v>
      </c>
      <c r="Y47" s="1">
        <f t="shared" si="6"/>
        <v>5.9808962155078413</v>
      </c>
    </row>
    <row r="48" spans="1:25" x14ac:dyDescent="0.2">
      <c r="A48">
        <v>39</v>
      </c>
      <c r="B48" s="1">
        <f t="shared" si="7"/>
        <v>163599881.70353675</v>
      </c>
      <c r="C48" s="1">
        <f t="shared" si="7"/>
        <v>163599881.70353675</v>
      </c>
      <c r="D48" s="5">
        <f t="shared" si="8"/>
        <v>106.90200658741709</v>
      </c>
      <c r="E48" s="1">
        <f t="shared" si="9"/>
        <v>116.99181944097414</v>
      </c>
      <c r="F48" s="1">
        <f t="shared" si="10"/>
        <v>0.21853531266950796</v>
      </c>
      <c r="G48" s="1">
        <f t="shared" si="4"/>
        <v>54.340515321484681</v>
      </c>
      <c r="H48" s="1">
        <f t="shared" si="11"/>
        <v>0</v>
      </c>
      <c r="I48" s="1">
        <f t="shared" si="0"/>
        <v>0.49999983664112324</v>
      </c>
      <c r="J48" s="1">
        <f t="shared" si="1"/>
        <v>0.49999983664112324</v>
      </c>
      <c r="K48" s="18">
        <f t="shared" si="2"/>
        <v>3.2671775354444716E-7</v>
      </c>
      <c r="L48" s="18">
        <f>B48-F$6*I48*(F$5-H48)</f>
        <v>158699883.30445373</v>
      </c>
      <c r="M48" s="18">
        <f>C48-F$6*J48*(F$5-H48)</f>
        <v>158699883.30445373</v>
      </c>
      <c r="N48" s="18">
        <f>D48-(F$6*K48*(F$5-H48))+((1-F$6)*H48)</f>
        <v>103.7001726026815</v>
      </c>
      <c r="O48" s="1">
        <f>P$5*L48*N48</f>
        <v>11.945557018767117</v>
      </c>
      <c r="P48" s="1">
        <f>P$6*M48*N48</f>
        <v>11.945557018767117</v>
      </c>
      <c r="Q48" s="1">
        <f t="shared" si="3"/>
        <v>-11.945557018767117</v>
      </c>
      <c r="R48" s="1">
        <f t="shared" si="12"/>
        <v>-11.945557018767117</v>
      </c>
      <c r="S48" s="1">
        <f t="shared" si="13"/>
        <v>23.891114037534233</v>
      </c>
      <c r="T48">
        <f>IF(A48&lt;D$4,F$4,0)</f>
        <v>0</v>
      </c>
      <c r="U48" s="5">
        <f t="shared" si="14"/>
        <v>12.69910055454746</v>
      </c>
      <c r="V48" s="5">
        <f>L$6*SUM(U41:U47)</f>
        <v>6.243276880682</v>
      </c>
      <c r="W48" s="1">
        <f>H$5+((H$6-H$5)*(LOG(V48+J$5)-LOG(J$5))/(LOG(J$6)-LOG(J$5)))</f>
        <v>4.0100826845612773E-3</v>
      </c>
      <c r="X48" s="1">
        <f t="shared" si="5"/>
        <v>2.6506718382364715E-2</v>
      </c>
      <c r="Y48" s="1">
        <f t="shared" si="6"/>
        <v>6.5835111958155021</v>
      </c>
    </row>
    <row r="49" spans="1:25" x14ac:dyDescent="0.2">
      <c r="A49">
        <v>40</v>
      </c>
      <c r="B49" s="1">
        <f t="shared" si="7"/>
        <v>163599869.75797972</v>
      </c>
      <c r="C49" s="1">
        <f t="shared" si="7"/>
        <v>163599869.75797972</v>
      </c>
      <c r="D49" s="5">
        <f t="shared" si="8"/>
        <v>116.88072074083667</v>
      </c>
      <c r="E49" s="1">
        <f t="shared" si="9"/>
        <v>129.6909199955216</v>
      </c>
      <c r="F49" s="1">
        <f t="shared" si="10"/>
        <v>0.24504203105187267</v>
      </c>
      <c r="G49" s="1">
        <f t="shared" si="4"/>
        <v>60.924026517300184</v>
      </c>
      <c r="H49" s="1">
        <f t="shared" si="11"/>
        <v>0</v>
      </c>
      <c r="I49" s="1">
        <f t="shared" si="0"/>
        <v>0.4999998213924633</v>
      </c>
      <c r="J49" s="1">
        <f t="shared" si="1"/>
        <v>0.4999998213924633</v>
      </c>
      <c r="K49" s="18">
        <f t="shared" si="2"/>
        <v>3.5721507346609749E-7</v>
      </c>
      <c r="L49" s="18">
        <f>B49-F$6*I49*(F$5-H49)</f>
        <v>158699871.50833359</v>
      </c>
      <c r="M49" s="18">
        <f>C49-F$6*J49*(F$5-H49)</f>
        <v>158699871.50833359</v>
      </c>
      <c r="N49" s="18">
        <f>D49-(F$6*K49*(F$5-H49))+((1-F$6)*H49)</f>
        <v>113.38001302086892</v>
      </c>
      <c r="O49" s="1">
        <f>P$5*L49*N49</f>
        <v>13.060608055565275</v>
      </c>
      <c r="P49" s="1">
        <f>P$6*M49*N49</f>
        <v>13.060608055565275</v>
      </c>
      <c r="Q49" s="1">
        <f t="shared" si="3"/>
        <v>-13.060608055565275</v>
      </c>
      <c r="R49" s="1">
        <f t="shared" si="12"/>
        <v>-13.060608055565275</v>
      </c>
      <c r="S49" s="1">
        <f t="shared" si="13"/>
        <v>26.121216111130551</v>
      </c>
      <c r="T49">
        <f>IF(A49&lt;D$4,F$4,0)</f>
        <v>0</v>
      </c>
      <c r="U49" s="5">
        <f t="shared" si="14"/>
        <v>13.912399884114654</v>
      </c>
      <c r="V49" s="5">
        <f>L$6*SUM(U42:U48)</f>
        <v>6.8521851447169588</v>
      </c>
      <c r="W49" s="1">
        <f>H$5+((H$6-H$5)*(LOG(V49+J$5)-LOG(J$5))/(LOG(J$6)-LOG(J$5)))</f>
        <v>4.0110657144386847E-3</v>
      </c>
      <c r="X49" s="1">
        <f t="shared" si="5"/>
        <v>2.916097096739759E-2</v>
      </c>
      <c r="Y49" s="1">
        <f t="shared" si="6"/>
        <v>7.240969474022938</v>
      </c>
    </row>
    <row r="50" spans="1:25" x14ac:dyDescent="0.2">
      <c r="A50">
        <v>41</v>
      </c>
      <c r="B50" s="1">
        <f t="shared" si="7"/>
        <v>163599856.69737166</v>
      </c>
      <c r="C50" s="1">
        <f t="shared" si="7"/>
        <v>163599856.69737166</v>
      </c>
      <c r="D50" s="5">
        <f t="shared" si="8"/>
        <v>127.76601459344175</v>
      </c>
      <c r="E50" s="1">
        <f t="shared" si="9"/>
        <v>143.60331987963625</v>
      </c>
      <c r="F50" s="1">
        <f t="shared" si="10"/>
        <v>0.27420300201927028</v>
      </c>
      <c r="G50" s="1">
        <f t="shared" si="4"/>
        <v>68.164995991323124</v>
      </c>
      <c r="H50" s="1">
        <f t="shared" si="11"/>
        <v>0</v>
      </c>
      <c r="I50" s="1">
        <f t="shared" si="0"/>
        <v>0.49999980475844041</v>
      </c>
      <c r="J50" s="1">
        <f t="shared" si="1"/>
        <v>0.49999980475844041</v>
      </c>
      <c r="K50" s="18">
        <f t="shared" si="2"/>
        <v>3.9048311924659069E-7</v>
      </c>
      <c r="L50" s="18">
        <f>B50-F$6*I50*(F$5-H50)</f>
        <v>158699858.61073893</v>
      </c>
      <c r="M50" s="18">
        <f>C50-F$6*J50*(F$5-H50)</f>
        <v>158699858.61073893</v>
      </c>
      <c r="N50" s="18">
        <f>D50-(F$6*K50*(F$5-H50))+((1-F$6)*H50)</f>
        <v>123.93928002482517</v>
      </c>
      <c r="O50" s="1">
        <f>P$5*L50*N50</f>
        <v>14.276962794501609</v>
      </c>
      <c r="P50" s="1">
        <f>P$6*M50*N50</f>
        <v>14.276962794501609</v>
      </c>
      <c r="Q50" s="1">
        <f t="shared" si="3"/>
        <v>-14.276962794501609</v>
      </c>
      <c r="R50" s="1">
        <f t="shared" si="12"/>
        <v>-14.276962794501609</v>
      </c>
      <c r="S50" s="1">
        <f t="shared" si="13"/>
        <v>28.553925589003217</v>
      </c>
      <c r="T50">
        <f>IF(A50&lt;D$4,F$4,0)</f>
        <v>0</v>
      </c>
      <c r="U50" s="5">
        <f t="shared" si="14"/>
        <v>15.235922258525472</v>
      </c>
      <c r="V50" s="5">
        <f>L$6*SUM(U43:U49)</f>
        <v>7.516412088629389</v>
      </c>
      <c r="W50" s="1">
        <f>H$5+((H$6-H$5)*(LOG(V50+J$5)-LOG(J$5))/(LOG(J$6)-LOG(J$5)))</f>
        <v>4.0121379833413526E-3</v>
      </c>
      <c r="X50" s="1">
        <f t="shared" si="5"/>
        <v>3.2057907660416655E-2</v>
      </c>
      <c r="Y50" s="1">
        <f t="shared" si="6"/>
        <v>7.9581726859839428</v>
      </c>
    </row>
    <row r="51" spans="1:25" x14ac:dyDescent="0.2">
      <c r="A51">
        <v>42</v>
      </c>
      <c r="B51" s="1">
        <f t="shared" si="7"/>
        <v>163599842.42040887</v>
      </c>
      <c r="C51" s="1">
        <f t="shared" si="7"/>
        <v>163599842.42040887</v>
      </c>
      <c r="D51" s="5">
        <f t="shared" si="8"/>
        <v>139.64025508132187</v>
      </c>
      <c r="E51" s="1">
        <f t="shared" si="9"/>
        <v>158.83924213816172</v>
      </c>
      <c r="F51" s="1">
        <f t="shared" si="10"/>
        <v>0.30626090967968694</v>
      </c>
      <c r="G51" s="1">
        <f t="shared" si="4"/>
        <v>76.123168677307063</v>
      </c>
      <c r="H51" s="1">
        <f t="shared" si="11"/>
        <v>0</v>
      </c>
      <c r="I51" s="1">
        <f t="shared" si="0"/>
        <v>0.49999978661318767</v>
      </c>
      <c r="J51" s="1">
        <f t="shared" si="1"/>
        <v>0.49999978661318767</v>
      </c>
      <c r="K51" s="18">
        <f t="shared" si="2"/>
        <v>4.2677362465822313E-7</v>
      </c>
      <c r="L51" s="18">
        <f>B51-F$6*I51*(F$5-H51)</f>
        <v>158699844.51159963</v>
      </c>
      <c r="M51" s="18">
        <f>C51-F$6*J51*(F$5-H51)</f>
        <v>158699844.51159963</v>
      </c>
      <c r="N51" s="18">
        <f>D51-(F$6*K51*(F$5-H51))+((1-F$6)*H51)</f>
        <v>135.45787355967127</v>
      </c>
      <c r="O51" s="1">
        <f>P$5*L51*N51</f>
        <v>15.603825105594565</v>
      </c>
      <c r="P51" s="1">
        <f>P$6*M51*N51</f>
        <v>15.603825105594565</v>
      </c>
      <c r="Q51" s="1">
        <f t="shared" si="3"/>
        <v>-15.603825105594565</v>
      </c>
      <c r="R51" s="1">
        <f t="shared" si="12"/>
        <v>-15.603825105594565</v>
      </c>
      <c r="S51" s="1">
        <f t="shared" si="13"/>
        <v>31.207650211189129</v>
      </c>
      <c r="T51">
        <f>IF(A51&lt;D$4,F$4,0)</f>
        <v>0</v>
      </c>
      <c r="U51" s="5">
        <f t="shared" si="14"/>
        <v>16.679685101123098</v>
      </c>
      <c r="V51" s="5">
        <f>L$6*SUM(U44:U50)</f>
        <v>8.2409812551175019</v>
      </c>
      <c r="W51" s="1">
        <f>H$5+((H$6-H$5)*(LOG(V51+J$5)-LOG(J$5))/(LOG(J$6)-LOG(J$5)))</f>
        <v>4.013307582203066E-3</v>
      </c>
      <c r="X51" s="1">
        <f t="shared" si="5"/>
        <v>3.5219704420954005E-2</v>
      </c>
      <c r="Y51" s="1">
        <f t="shared" si="6"/>
        <v>8.7405104631682669</v>
      </c>
    </row>
    <row r="52" spans="1:25" x14ac:dyDescent="0.2">
      <c r="A52">
        <v>43</v>
      </c>
      <c r="B52" s="1">
        <f t="shared" si="7"/>
        <v>163599826.81658378</v>
      </c>
      <c r="C52" s="1">
        <f t="shared" si="7"/>
        <v>163599826.81658378</v>
      </c>
      <c r="D52" s="5">
        <f t="shared" si="8"/>
        <v>152.59328796173054</v>
      </c>
      <c r="E52" s="1">
        <f t="shared" si="9"/>
        <v>175.51892723928484</v>
      </c>
      <c r="F52" s="1">
        <f t="shared" si="10"/>
        <v>0.34148061410064096</v>
      </c>
      <c r="G52" s="1">
        <f t="shared" si="4"/>
        <v>84.863679140475327</v>
      </c>
      <c r="H52" s="1">
        <f t="shared" si="11"/>
        <v>0</v>
      </c>
      <c r="I52" s="1">
        <f t="shared" si="0"/>
        <v>0.49999976681940966</v>
      </c>
      <c r="J52" s="1">
        <f t="shared" si="1"/>
        <v>0.49999976681940966</v>
      </c>
      <c r="K52" s="18">
        <f t="shared" si="2"/>
        <v>4.6636118071573818E-7</v>
      </c>
      <c r="L52" s="18">
        <f>B52-F$6*I52*(F$5-H52)</f>
        <v>158699829.10175356</v>
      </c>
      <c r="M52" s="18">
        <f>C52-F$6*J52*(F$5-H52)</f>
        <v>158699829.10175356</v>
      </c>
      <c r="N52" s="18">
        <f>D52-(F$6*K52*(F$5-H52))+((1-F$6)*H52)</f>
        <v>148.02294839071629</v>
      </c>
      <c r="O52" s="1">
        <f>P$5*L52*N52</f>
        <v>17.051234552343477</v>
      </c>
      <c r="P52" s="1">
        <f>P$6*M52*N52</f>
        <v>17.051234552343477</v>
      </c>
      <c r="Q52" s="1">
        <f t="shared" si="3"/>
        <v>-17.051234552343477</v>
      </c>
      <c r="R52" s="1">
        <f t="shared" si="12"/>
        <v>-17.051234552343477</v>
      </c>
      <c r="S52" s="1">
        <f t="shared" si="13"/>
        <v>34.102469104686953</v>
      </c>
      <c r="T52">
        <f>IF(A52&lt;D$4,F$4,0)</f>
        <v>0</v>
      </c>
      <c r="U52" s="5">
        <f t="shared" si="14"/>
        <v>18.254617330780452</v>
      </c>
      <c r="V52" s="5">
        <f>L$6*SUM(U45:U51)</f>
        <v>9.0313767484708887</v>
      </c>
      <c r="W52" s="1">
        <f>H$5+((H$6-H$5)*(LOG(V52+J$5)-LOG(J$5))/(LOG(J$6)-LOG(J$5)))</f>
        <v>4.0145833412989201E-3</v>
      </c>
      <c r="X52" s="1">
        <f t="shared" si="5"/>
        <v>3.867074712586404E-2</v>
      </c>
      <c r="Y52" s="1">
        <f t="shared" si="6"/>
        <v>9.5938972775678533</v>
      </c>
    </row>
    <row r="53" spans="1:25" x14ac:dyDescent="0.2">
      <c r="A53">
        <v>44</v>
      </c>
      <c r="B53" s="1">
        <f t="shared" si="7"/>
        <v>163599809.76534924</v>
      </c>
      <c r="C53" s="1">
        <f t="shared" si="7"/>
        <v>163599809.76534924</v>
      </c>
      <c r="D53" s="5">
        <f t="shared" si="8"/>
        <v>166.72311926779773</v>
      </c>
      <c r="E53" s="1">
        <f t="shared" si="9"/>
        <v>193.7735445700653</v>
      </c>
      <c r="F53" s="1">
        <f t="shared" si="10"/>
        <v>0.380151361226505</v>
      </c>
      <c r="G53" s="1">
        <f t="shared" si="4"/>
        <v>94.457576418043175</v>
      </c>
      <c r="H53" s="1">
        <f t="shared" si="11"/>
        <v>0</v>
      </c>
      <c r="I53" s="1">
        <f t="shared" si="0"/>
        <v>0.49999974522734081</v>
      </c>
      <c r="J53" s="1">
        <f t="shared" si="1"/>
        <v>0.49999974522734081</v>
      </c>
      <c r="K53" s="18">
        <f t="shared" si="2"/>
        <v>5.0954531840209111E-7</v>
      </c>
      <c r="L53" s="18">
        <f>B53-F$6*I53*(F$5-H53)</f>
        <v>158699812.26212129</v>
      </c>
      <c r="M53" s="18">
        <f>C53-F$6*J53*(F$5-H53)</f>
        <v>158699812.26212129</v>
      </c>
      <c r="N53" s="18">
        <f>D53-(F$6*K53*(F$5-H53))+((1-F$6)*H53)</f>
        <v>161.72957514745724</v>
      </c>
      <c r="O53" s="1">
        <f>P$5*L53*N53</f>
        <v>18.630142537039575</v>
      </c>
      <c r="P53" s="1">
        <f>P$6*M53*N53</f>
        <v>18.630142537039575</v>
      </c>
      <c r="Q53" s="1">
        <f t="shared" si="3"/>
        <v>-18.630142537039575</v>
      </c>
      <c r="R53" s="1">
        <f t="shared" si="12"/>
        <v>-18.630142537039575</v>
      </c>
      <c r="S53" s="1">
        <f t="shared" si="13"/>
        <v>37.26028507407915</v>
      </c>
      <c r="T53">
        <f>IF(A53&lt;D$4,F$4,0)</f>
        <v>0</v>
      </c>
      <c r="U53" s="5">
        <f t="shared" si="14"/>
        <v>19.972637798619768</v>
      </c>
      <c r="V53" s="5">
        <f>L$6*SUM(U46:U52)</f>
        <v>9.8935816790795634</v>
      </c>
      <c r="W53" s="1">
        <f>H$5+((H$6-H$5)*(LOG(V53+J$5)-LOG(J$5))/(LOG(J$6)-LOG(J$5)))</f>
        <v>4.0159748914630877E-3</v>
      </c>
      <c r="X53" s="1">
        <f t="shared" si="5"/>
        <v>4.2437784739608846E-2</v>
      </c>
      <c r="Y53" s="1">
        <f t="shared" si="6"/>
        <v>10.524805757997791</v>
      </c>
    </row>
    <row r="54" spans="1:25" x14ac:dyDescent="0.2">
      <c r="A54">
        <v>45</v>
      </c>
      <c r="B54" s="1">
        <f t="shared" si="7"/>
        <v>163599791.1352067</v>
      </c>
      <c r="C54" s="1">
        <f t="shared" si="7"/>
        <v>163599791.1352067</v>
      </c>
      <c r="D54" s="5">
        <f t="shared" si="8"/>
        <v>182.13666012762326</v>
      </c>
      <c r="E54" s="1">
        <f t="shared" si="9"/>
        <v>213.74618236868506</v>
      </c>
      <c r="F54" s="1">
        <f t="shared" si="10"/>
        <v>0.42258914596611385</v>
      </c>
      <c r="G54" s="1">
        <f t="shared" si="4"/>
        <v>104.98238217604097</v>
      </c>
      <c r="H54" s="1">
        <f t="shared" si="11"/>
        <v>0</v>
      </c>
      <c r="I54" s="1">
        <f t="shared" si="0"/>
        <v>0.49999972167360751</v>
      </c>
      <c r="J54" s="1">
        <f t="shared" si="1"/>
        <v>0.49999972167360751</v>
      </c>
      <c r="K54" s="18">
        <f t="shared" si="2"/>
        <v>5.566527850583189E-7</v>
      </c>
      <c r="L54" s="18">
        <f>B54-F$6*I54*(F$5-H54)</f>
        <v>158699793.86280534</v>
      </c>
      <c r="M54" s="18">
        <f>C54-F$6*J54*(F$5-H54)</f>
        <v>158699793.86280534</v>
      </c>
      <c r="N54" s="18">
        <f>D54-(F$6*K54*(F$5-H54))+((1-F$6)*H54)</f>
        <v>176.68146283405173</v>
      </c>
      <c r="O54" s="1">
        <f>P$5*L54*N54</f>
        <v>20.352495526119931</v>
      </c>
      <c r="P54" s="1">
        <f>P$6*M54*N54</f>
        <v>20.352495526119931</v>
      </c>
      <c r="Q54" s="1">
        <f t="shared" si="3"/>
        <v>-20.352495526119931</v>
      </c>
      <c r="R54" s="1">
        <f t="shared" si="12"/>
        <v>-20.352495526119931</v>
      </c>
      <c r="S54" s="1">
        <f t="shared" si="13"/>
        <v>40.704991052239862</v>
      </c>
      <c r="T54">
        <f>IF(A54&lt;D$4,F$4,0)</f>
        <v>0</v>
      </c>
      <c r="U54" s="5">
        <f t="shared" si="14"/>
        <v>21.846744214253626</v>
      </c>
      <c r="V54" s="5">
        <f>L$6*SUM(U47:U53)</f>
        <v>10.834121104667799</v>
      </c>
      <c r="W54" s="1">
        <f>H$5+((H$6-H$5)*(LOG(V54+J$5)-LOG(J$5))/(LOG(J$6)-LOG(J$5)))</f>
        <v>4.0174927324027609E-3</v>
      </c>
      <c r="X54" s="1">
        <f t="shared" si="5"/>
        <v>4.6550078109404869E-2</v>
      </c>
      <c r="Y54" s="1">
        <f t="shared" si="6"/>
        <v>11.540298040857682</v>
      </c>
    </row>
    <row r="55" spans="1:25" x14ac:dyDescent="0.2">
      <c r="A55">
        <v>46</v>
      </c>
      <c r="B55" s="1">
        <f t="shared" si="7"/>
        <v>163599770.78271118</v>
      </c>
      <c r="C55" s="1">
        <f t="shared" si="7"/>
        <v>163599770.78271118</v>
      </c>
      <c r="D55" s="5">
        <f t="shared" si="8"/>
        <v>198.95053714232887</v>
      </c>
      <c r="E55" s="1">
        <f t="shared" si="9"/>
        <v>235.59292658293867</v>
      </c>
      <c r="F55" s="1">
        <f t="shared" si="10"/>
        <v>0.46913922407551872</v>
      </c>
      <c r="G55" s="1">
        <f t="shared" si="4"/>
        <v>116.52268021689865</v>
      </c>
      <c r="H55" s="1">
        <f t="shared" si="11"/>
        <v>0</v>
      </c>
      <c r="I55" s="1">
        <f t="shared" si="0"/>
        <v>0.49999969597998944</v>
      </c>
      <c r="J55" s="1">
        <f t="shared" si="1"/>
        <v>0.49999969597998944</v>
      </c>
      <c r="K55" s="18">
        <f t="shared" si="2"/>
        <v>6.080400211461196E-7</v>
      </c>
      <c r="L55" s="18">
        <f>B55-F$6*I55*(F$5-H55)</f>
        <v>158699773.76210728</v>
      </c>
      <c r="M55" s="18">
        <f>C55-F$6*J55*(F$5-H55)</f>
        <v>158699773.76210728</v>
      </c>
      <c r="N55" s="18">
        <f>D55-(F$6*K55*(F$5-H55))+((1-F$6)*H55)</f>
        <v>192.9917449350969</v>
      </c>
      <c r="O55" s="1">
        <f>P$5*L55*N55</f>
        <v>22.231325600700249</v>
      </c>
      <c r="P55" s="1">
        <f>P$6*M55*N55</f>
        <v>22.231325600700249</v>
      </c>
      <c r="Q55" s="1">
        <f t="shared" si="3"/>
        <v>-22.231325600700249</v>
      </c>
      <c r="R55" s="1">
        <f t="shared" si="12"/>
        <v>-22.231325600700249</v>
      </c>
      <c r="S55" s="1">
        <f t="shared" si="13"/>
        <v>44.462651201400497</v>
      </c>
      <c r="T55">
        <f>IF(A55&lt;D$4,F$4,0)</f>
        <v>0</v>
      </c>
      <c r="U55" s="5">
        <f t="shared" si="14"/>
        <v>23.891114037534233</v>
      </c>
      <c r="V55" s="5">
        <f>L$6*SUM(U48:U54)</f>
        <v>11.860110714196452</v>
      </c>
      <c r="W55" s="1">
        <f>H$5+((H$6-H$5)*(LOG(V55+J$5)-LOG(J$5))/(LOG(J$6)-LOG(J$5)))</f>
        <v>4.0191483100869771E-3</v>
      </c>
      <c r="X55" s="1">
        <f t="shared" si="5"/>
        <v>5.103956853343402E-2</v>
      </c>
      <c r="Y55" s="1">
        <f t="shared" si="6"/>
        <v>12.648060986014025</v>
      </c>
    </row>
    <row r="56" spans="1:25" x14ac:dyDescent="0.2">
      <c r="A56">
        <v>47</v>
      </c>
      <c r="B56" s="1">
        <f t="shared" si="7"/>
        <v>163599748.55138558</v>
      </c>
      <c r="C56" s="1">
        <f t="shared" si="7"/>
        <v>163599748.55138558</v>
      </c>
      <c r="D56" s="5">
        <f t="shared" si="8"/>
        <v>217.29197223259882</v>
      </c>
      <c r="E56" s="1">
        <f t="shared" si="9"/>
        <v>259.48404062047291</v>
      </c>
      <c r="F56" s="1">
        <f t="shared" si="10"/>
        <v>0.52017879260895272</v>
      </c>
      <c r="G56" s="1">
        <f t="shared" si="4"/>
        <v>129.17074120291267</v>
      </c>
      <c r="H56" s="1">
        <f t="shared" si="11"/>
        <v>0</v>
      </c>
      <c r="I56" s="1">
        <f t="shared" si="0"/>
        <v>0.49999966795207534</v>
      </c>
      <c r="J56" s="1">
        <f t="shared" si="1"/>
        <v>0.49999966795207534</v>
      </c>
      <c r="K56" s="18">
        <f t="shared" si="2"/>
        <v>6.640958493333261E-7</v>
      </c>
      <c r="L56" s="18">
        <f>B56-F$6*I56*(F$5-H56)</f>
        <v>158699751.80545524</v>
      </c>
      <c r="M56" s="18">
        <f>C56-F$6*J56*(F$5-H56)</f>
        <v>158699751.80545524</v>
      </c>
      <c r="N56" s="18">
        <f>D56-(F$6*K56*(F$5-H56))+((1-F$6)*H56)</f>
        <v>210.78383290913223</v>
      </c>
      <c r="O56" s="1">
        <f>P$5*L56*N56</f>
        <v>24.280848769038617</v>
      </c>
      <c r="P56" s="1">
        <f>P$6*M56*N56</f>
        <v>24.280848769038617</v>
      </c>
      <c r="Q56" s="1">
        <f t="shared" si="3"/>
        <v>-24.280848769038617</v>
      </c>
      <c r="R56" s="1">
        <f t="shared" si="12"/>
        <v>-24.280848769038617</v>
      </c>
      <c r="S56" s="1">
        <f t="shared" si="13"/>
        <v>48.561697538077233</v>
      </c>
      <c r="T56">
        <f>IF(A56&lt;D$4,F$4,0)</f>
        <v>0</v>
      </c>
      <c r="U56" s="5">
        <f t="shared" si="14"/>
        <v>26.121216111130551</v>
      </c>
      <c r="V56" s="5">
        <f>L$6*SUM(U49:U55)</f>
        <v>12.979312062495133</v>
      </c>
      <c r="W56" s="1">
        <f>H$5+((H$6-H$5)*(LOG(V56+J$5)-LOG(J$5))/(LOG(J$6)-LOG(J$5)))</f>
        <v>4.0209541044752281E-3</v>
      </c>
      <c r="X56" s="1">
        <f t="shared" si="5"/>
        <v>5.5941121417131506E-2</v>
      </c>
      <c r="Y56" s="1">
        <f t="shared" si="6"/>
        <v>13.856458762697523</v>
      </c>
    </row>
    <row r="57" spans="1:25" x14ac:dyDescent="0.2">
      <c r="A57">
        <v>48</v>
      </c>
      <c r="B57" s="1">
        <f t="shared" si="7"/>
        <v>163599724.27053681</v>
      </c>
      <c r="C57" s="1">
        <f t="shared" si="7"/>
        <v>163599724.27053681</v>
      </c>
      <c r="D57" s="5">
        <f t="shared" si="8"/>
        <v>237.29974418167282</v>
      </c>
      <c r="E57" s="1">
        <f t="shared" si="9"/>
        <v>285.60525673160345</v>
      </c>
      <c r="F57" s="1">
        <f t="shared" si="10"/>
        <v>0.5761199140260842</v>
      </c>
      <c r="G57" s="1">
        <f t="shared" si="4"/>
        <v>143.02719996561018</v>
      </c>
      <c r="H57" s="1">
        <f t="shared" si="11"/>
        <v>0</v>
      </c>
      <c r="I57" s="1">
        <f t="shared" si="0"/>
        <v>0.49999963737779335</v>
      </c>
      <c r="J57" s="1">
        <f t="shared" si="1"/>
        <v>0.49999963737779335</v>
      </c>
      <c r="K57" s="18">
        <f t="shared" si="2"/>
        <v>7.2524441327586976E-7</v>
      </c>
      <c r="L57" s="18">
        <f>B57-F$6*I57*(F$5-H57)</f>
        <v>158699727.82423443</v>
      </c>
      <c r="M57" s="18">
        <f>C57-F$6*J57*(F$5-H57)</f>
        <v>158699727.82423443</v>
      </c>
      <c r="N57" s="18">
        <f>D57-(F$6*K57*(F$5-H57))+((1-F$6)*H57)</f>
        <v>230.19234893156928</v>
      </c>
      <c r="O57" s="1">
        <f>P$5*L57*N57</f>
        <v>26.516572407188406</v>
      </c>
      <c r="P57" s="1">
        <f>P$6*M57*N57</f>
        <v>26.516572407188406</v>
      </c>
      <c r="Q57" s="1">
        <f t="shared" si="3"/>
        <v>-26.516572407188406</v>
      </c>
      <c r="R57" s="1">
        <f t="shared" si="12"/>
        <v>-26.516572407188406</v>
      </c>
      <c r="S57" s="1">
        <f t="shared" si="13"/>
        <v>53.033144814376811</v>
      </c>
      <c r="T57">
        <f>IF(A57&lt;D$4,F$4,0)</f>
        <v>0</v>
      </c>
      <c r="U57" s="5">
        <f t="shared" si="14"/>
        <v>28.553925589003217</v>
      </c>
      <c r="V57" s="5">
        <f>L$6*SUM(U50:U56)</f>
        <v>14.200193685196723</v>
      </c>
      <c r="W57" s="1">
        <f>H$5+((H$6-H$5)*(LOG(V57+J$5)-LOG(J$5))/(LOG(J$6)-LOG(J$5)))</f>
        <v>4.0229237264582706E-3</v>
      </c>
      <c r="X57" s="1">
        <f t="shared" si="5"/>
        <v>6.1292953148295803E-2</v>
      </c>
      <c r="Y57" s="1">
        <f t="shared" si="6"/>
        <v>15.174629305377175</v>
      </c>
    </row>
    <row r="58" spans="1:25" x14ac:dyDescent="0.2">
      <c r="A58">
        <v>49</v>
      </c>
      <c r="B58" s="1">
        <f t="shared" si="7"/>
        <v>163599697.75396439</v>
      </c>
      <c r="C58" s="1">
        <f t="shared" si="7"/>
        <v>163599697.75396439</v>
      </c>
      <c r="D58" s="5">
        <f t="shared" si="8"/>
        <v>259.12523878486053</v>
      </c>
      <c r="E58" s="1">
        <f t="shared" si="9"/>
        <v>314.15918232060665</v>
      </c>
      <c r="F58" s="1">
        <f t="shared" si="10"/>
        <v>0.63741286717437995</v>
      </c>
      <c r="G58" s="1">
        <f t="shared" si="4"/>
        <v>158.20182927098736</v>
      </c>
      <c r="H58" s="1">
        <f t="shared" si="11"/>
        <v>0</v>
      </c>
      <c r="I58" s="1">
        <f t="shared" si="0"/>
        <v>0.4999996040258064</v>
      </c>
      <c r="J58" s="1">
        <f t="shared" si="1"/>
        <v>0.4999996040258064</v>
      </c>
      <c r="K58" s="18">
        <f t="shared" si="2"/>
        <v>7.919483872175014E-7</v>
      </c>
      <c r="L58" s="18">
        <f>B58-F$6*I58*(F$5-H58)</f>
        <v>158699701.6345115</v>
      </c>
      <c r="M58" s="18">
        <f>C58-F$6*J58*(F$5-H58)</f>
        <v>158699701.6345115</v>
      </c>
      <c r="N58" s="18">
        <f>D58-(F$6*K58*(F$5-H58))+((1-F$6)*H58)</f>
        <v>251.364144590129</v>
      </c>
      <c r="O58" s="1">
        <f>P$5*L58*N58</f>
        <v>28.955412599835189</v>
      </c>
      <c r="P58" s="1">
        <f>P$6*M58*N58</f>
        <v>28.955412599835189</v>
      </c>
      <c r="Q58" s="1">
        <f t="shared" si="3"/>
        <v>-28.955412599835189</v>
      </c>
      <c r="R58" s="1">
        <f t="shared" si="12"/>
        <v>-28.955412599835189</v>
      </c>
      <c r="S58" s="1">
        <f t="shared" si="13"/>
        <v>57.910825199670377</v>
      </c>
      <c r="T58">
        <f>IF(A58&lt;D$4,F$4,0)</f>
        <v>0</v>
      </c>
      <c r="U58" s="5">
        <f t="shared" si="14"/>
        <v>31.207650211189129</v>
      </c>
      <c r="V58" s="5">
        <f>L$6*SUM(U51:U57)</f>
        <v>15.531994018244497</v>
      </c>
      <c r="W58" s="1">
        <f>H$5+((H$6-H$5)*(LOG(V58+J$5)-LOG(J$5))/(LOG(J$6)-LOG(J$5)))</f>
        <v>4.0250720173812338E-3</v>
      </c>
      <c r="X58" s="1">
        <f t="shared" si="5"/>
        <v>6.7136933759261261E-2</v>
      </c>
      <c r="Y58" s="1">
        <f t="shared" si="6"/>
        <v>16.612548167363837</v>
      </c>
    </row>
    <row r="59" spans="1:25" x14ac:dyDescent="0.2">
      <c r="A59">
        <v>50</v>
      </c>
      <c r="B59" s="1">
        <f t="shared" si="7"/>
        <v>163599668.7985518</v>
      </c>
      <c r="C59" s="1">
        <f t="shared" si="7"/>
        <v>163599668.7985518</v>
      </c>
      <c r="D59" s="5">
        <f t="shared" si="8"/>
        <v>282.93359487984395</v>
      </c>
      <c r="E59" s="1">
        <f t="shared" si="9"/>
        <v>345.36683253179575</v>
      </c>
      <c r="F59" s="1">
        <f t="shared" si="10"/>
        <v>0.70454980093364117</v>
      </c>
      <c r="G59" s="1">
        <f t="shared" si="4"/>
        <v>174.81437743835119</v>
      </c>
      <c r="H59" s="1">
        <f t="shared" si="11"/>
        <v>0</v>
      </c>
      <c r="I59" s="1">
        <f t="shared" si="0"/>
        <v>0.49999956764376069</v>
      </c>
      <c r="J59" s="1">
        <f t="shared" si="1"/>
        <v>0.49999956764376069</v>
      </c>
      <c r="K59" s="18">
        <f t="shared" si="2"/>
        <v>8.6471247864206676E-7</v>
      </c>
      <c r="L59" s="18">
        <f>B59-F$6*I59*(F$5-H59)</f>
        <v>158699673.03564295</v>
      </c>
      <c r="M59" s="18">
        <f>C59-F$6*J59*(F$5-H59)</f>
        <v>158699673.03564295</v>
      </c>
      <c r="N59" s="18">
        <f>D59-(F$6*K59*(F$5-H59))+((1-F$6)*H59)</f>
        <v>274.45941258915173</v>
      </c>
      <c r="O59" s="1">
        <f>P$5*L59*N59</f>
        <v>31.615822193979486</v>
      </c>
      <c r="P59" s="1">
        <f>P$6*M59*N59</f>
        <v>31.615822193979486</v>
      </c>
      <c r="Q59" s="1">
        <f t="shared" si="3"/>
        <v>-31.615822193979486</v>
      </c>
      <c r="R59" s="1">
        <f t="shared" si="12"/>
        <v>-31.615822193979486</v>
      </c>
      <c r="S59" s="1">
        <f t="shared" si="13"/>
        <v>63.231644387958973</v>
      </c>
      <c r="T59">
        <f>IF(A59&lt;D$4,F$4,0)</f>
        <v>0</v>
      </c>
      <c r="U59" s="5">
        <f t="shared" si="14"/>
        <v>34.102469104686953</v>
      </c>
      <c r="V59" s="5">
        <f>L$6*SUM(U52:U58)</f>
        <v>16.984790529251097</v>
      </c>
      <c r="W59" s="1">
        <f>H$5+((H$6-H$5)*(LOG(V59+J$5)-LOG(J$5))/(LOG(J$6)-LOG(J$5)))</f>
        <v>4.0274151582003351E-3</v>
      </c>
      <c r="X59" s="1">
        <f t="shared" si="5"/>
        <v>7.3518922545131732E-2</v>
      </c>
      <c r="Y59" s="1">
        <f t="shared" si="6"/>
        <v>18.181098408235318</v>
      </c>
    </row>
    <row r="60" spans="1:25" x14ac:dyDescent="0.2">
      <c r="A60">
        <v>51</v>
      </c>
      <c r="B60" s="1">
        <f t="shared" si="7"/>
        <v>163599637.1827296</v>
      </c>
      <c r="C60" s="1">
        <f t="shared" si="7"/>
        <v>163599637.1827296</v>
      </c>
      <c r="D60" s="5">
        <f t="shared" si="8"/>
        <v>308.90495419372377</v>
      </c>
      <c r="E60" s="1">
        <f t="shared" si="9"/>
        <v>379.46930163648273</v>
      </c>
      <c r="F60" s="1">
        <f t="shared" si="10"/>
        <v>0.77806872347877287</v>
      </c>
      <c r="G60" s="1">
        <f t="shared" si="4"/>
        <v>192.99547584658652</v>
      </c>
      <c r="H60" s="1">
        <f t="shared" si="11"/>
        <v>0</v>
      </c>
      <c r="I60" s="1">
        <f t="shared" si="0"/>
        <v>0.49999952795637587</v>
      </c>
      <c r="J60" s="1">
        <f t="shared" si="1"/>
        <v>0.49999952795637587</v>
      </c>
      <c r="K60" s="18">
        <f t="shared" si="2"/>
        <v>9.4408724823597936E-7</v>
      </c>
      <c r="L60" s="18">
        <f>B60-F$6*I60*(F$5-H60)</f>
        <v>158699641.80875713</v>
      </c>
      <c r="M60" s="18">
        <f>C60-F$6*J60*(F$5-H60)</f>
        <v>158699641.80875713</v>
      </c>
      <c r="N60" s="18">
        <f>D60-(F$6*K60*(F$5-H60))+((1-F$6)*H60)</f>
        <v>299.65289916101119</v>
      </c>
      <c r="O60" s="1">
        <f>P$5*L60*N60</f>
        <v>34.517930452030633</v>
      </c>
      <c r="P60" s="1">
        <f>P$6*M60*N60</f>
        <v>34.517930452030633</v>
      </c>
      <c r="Q60" s="1">
        <f t="shared" si="3"/>
        <v>-34.517930452030633</v>
      </c>
      <c r="R60" s="1">
        <f t="shared" si="12"/>
        <v>-34.517930452030633</v>
      </c>
      <c r="S60" s="1">
        <f t="shared" si="13"/>
        <v>69.035860904061266</v>
      </c>
      <c r="T60">
        <f>IF(A60&lt;D$4,F$4,0)</f>
        <v>0</v>
      </c>
      <c r="U60" s="5">
        <f t="shared" si="14"/>
        <v>37.26028507407915</v>
      </c>
      <c r="V60" s="5">
        <f>L$6*SUM(U53:U59)</f>
        <v>18.569575706641746</v>
      </c>
      <c r="W60" s="1">
        <f>H$5+((H$6-H$5)*(LOG(V60+J$5)-LOG(J$5))/(LOG(J$6)-LOG(J$5)))</f>
        <v>4.0299707892392095E-3</v>
      </c>
      <c r="X60" s="1">
        <f t="shared" si="5"/>
        <v>8.0489146912492579E-2</v>
      </c>
      <c r="Y60" s="1">
        <f t="shared" si="6"/>
        <v>19.892148651707277</v>
      </c>
    </row>
    <row r="61" spans="1:25" x14ac:dyDescent="0.2">
      <c r="A61">
        <v>52</v>
      </c>
      <c r="B61" s="1">
        <f t="shared" si="7"/>
        <v>163599602.66479915</v>
      </c>
      <c r="C61" s="1">
        <f t="shared" si="7"/>
        <v>163599602.66479915</v>
      </c>
      <c r="D61" s="5">
        <f t="shared" si="8"/>
        <v>337.2358240455452</v>
      </c>
      <c r="E61" s="1">
        <f t="shared" si="9"/>
        <v>416.72958671056188</v>
      </c>
      <c r="F61" s="1">
        <f t="shared" si="10"/>
        <v>0.85855787039126541</v>
      </c>
      <c r="G61" s="1">
        <f t="shared" si="4"/>
        <v>212.8876244982938</v>
      </c>
      <c r="H61" s="1">
        <f t="shared" si="11"/>
        <v>0</v>
      </c>
      <c r="I61" s="1">
        <f t="shared" si="0"/>
        <v>0.49999948466336258</v>
      </c>
      <c r="J61" s="1">
        <f t="shared" si="1"/>
        <v>0.49999948466336258</v>
      </c>
      <c r="K61" s="18">
        <f t="shared" si="2"/>
        <v>1.0306732747895456E-6</v>
      </c>
      <c r="L61" s="18">
        <f>B61-F$6*I61*(F$5-H61)</f>
        <v>158699607.7150982</v>
      </c>
      <c r="M61" s="18">
        <f>C61-F$6*J61*(F$5-H61)</f>
        <v>158699607.7150982</v>
      </c>
      <c r="N61" s="18">
        <f>D61-(F$6*K61*(F$5-H61))+((1-F$6)*H61)</f>
        <v>327.13522595260764</v>
      </c>
      <c r="O61" s="1">
        <f>P$5*L61*N61</f>
        <v>37.683695314062803</v>
      </c>
      <c r="P61" s="1">
        <f>P$6*M61*N61</f>
        <v>37.683695314062803</v>
      </c>
      <c r="Q61" s="1">
        <f t="shared" si="3"/>
        <v>-37.683695314062803</v>
      </c>
      <c r="R61" s="1">
        <f t="shared" si="12"/>
        <v>-37.683695314062803</v>
      </c>
      <c r="S61" s="1">
        <f t="shared" si="13"/>
        <v>75.367390628125605</v>
      </c>
      <c r="T61">
        <f>IF(A61&lt;D$4,F$4,0)</f>
        <v>0</v>
      </c>
      <c r="U61" s="5">
        <f t="shared" si="14"/>
        <v>40.704991052239862</v>
      </c>
      <c r="V61" s="5">
        <f>L$6*SUM(U54:U60)</f>
        <v>20.298340434187686</v>
      </c>
      <c r="W61" s="1">
        <f>H$5+((H$6-H$5)*(LOG(V61+J$5)-LOG(J$5))/(LOG(J$6)-LOG(J$5)))</f>
        <v>4.0327581413068733E-3</v>
      </c>
      <c r="X61" s="1">
        <f t="shared" si="5"/>
        <v>8.8102635591080142E-2</v>
      </c>
      <c r="Y61" s="1">
        <f t="shared" si="6"/>
        <v>21.758641578662544</v>
      </c>
    </row>
    <row r="62" spans="1:25" x14ac:dyDescent="0.2">
      <c r="A62">
        <v>53</v>
      </c>
      <c r="B62" s="1">
        <f t="shared" si="7"/>
        <v>163599564.98110384</v>
      </c>
      <c r="C62" s="1">
        <f t="shared" si="7"/>
        <v>163599564.98110384</v>
      </c>
      <c r="D62" s="5">
        <f t="shared" si="8"/>
        <v>368.14056347227029</v>
      </c>
      <c r="E62" s="1">
        <f t="shared" si="9"/>
        <v>457.43457776280172</v>
      </c>
      <c r="F62" s="1">
        <f t="shared" si="10"/>
        <v>0.94666050598234552</v>
      </c>
      <c r="G62" s="1">
        <f t="shared" si="4"/>
        <v>234.64626607695635</v>
      </c>
      <c r="H62" s="1">
        <f t="shared" si="11"/>
        <v>0</v>
      </c>
      <c r="I62" s="1">
        <f t="shared" si="0"/>
        <v>0.49999943743715131</v>
      </c>
      <c r="J62" s="1">
        <f t="shared" si="1"/>
        <v>0.49999943743715131</v>
      </c>
      <c r="K62" s="18">
        <f t="shared" si="2"/>
        <v>1.1251256973402808E-6</v>
      </c>
      <c r="L62" s="18">
        <f>B62-F$6*I62*(F$5-H62)</f>
        <v>158699570.49421975</v>
      </c>
      <c r="M62" s="18">
        <f>C62-F$6*J62*(F$5-H62)</f>
        <v>158699570.49421975</v>
      </c>
      <c r="N62" s="18">
        <f>D62-(F$6*K62*(F$5-H62))+((1-F$6)*H62)</f>
        <v>357.11433163833556</v>
      </c>
      <c r="O62" s="1">
        <f>P$5*L62*N62</f>
        <v>41.13706944981471</v>
      </c>
      <c r="P62" s="1">
        <f>P$6*M62*N62</f>
        <v>41.13706944981471</v>
      </c>
      <c r="Q62" s="1">
        <f t="shared" si="3"/>
        <v>-41.13706944981471</v>
      </c>
      <c r="R62" s="1">
        <f t="shared" si="12"/>
        <v>-41.13706944981471</v>
      </c>
      <c r="S62" s="1">
        <f t="shared" si="13"/>
        <v>82.274138899629421</v>
      </c>
      <c r="T62">
        <f>IF(A62&lt;D$4,F$4,0)</f>
        <v>0</v>
      </c>
      <c r="U62" s="5">
        <f t="shared" si="14"/>
        <v>44.462651201400497</v>
      </c>
      <c r="V62" s="5">
        <f>L$6*SUM(U55:U61)</f>
        <v>22.184165117986311</v>
      </c>
      <c r="W62" s="1">
        <f>H$5+((H$6-H$5)*(LOG(V62+J$5)-LOG(J$5))/(LOG(J$6)-LOG(J$5)))</f>
        <v>4.0357981786625623E-3</v>
      </c>
      <c r="X62" s="1">
        <f t="shared" si="5"/>
        <v>9.6419714518900232E-2</v>
      </c>
      <c r="Y62" s="1">
        <f t="shared" si="6"/>
        <v>23.794694323015335</v>
      </c>
    </row>
    <row r="63" spans="1:25" x14ac:dyDescent="0.2">
      <c r="A63">
        <v>54</v>
      </c>
      <c r="B63" s="1">
        <f t="shared" si="7"/>
        <v>163599523.84403437</v>
      </c>
      <c r="C63" s="1">
        <f t="shared" si="7"/>
        <v>163599523.84403437</v>
      </c>
      <c r="D63" s="5">
        <f t="shared" si="8"/>
        <v>401.85300483382247</v>
      </c>
      <c r="E63" s="1">
        <f t="shared" si="9"/>
        <v>501.89722896420221</v>
      </c>
      <c r="F63" s="1">
        <f t="shared" si="10"/>
        <v>1.0430802205012457</v>
      </c>
      <c r="G63" s="1">
        <f t="shared" si="4"/>
        <v>258.44096039997169</v>
      </c>
      <c r="H63" s="1">
        <f t="shared" si="11"/>
        <v>0</v>
      </c>
      <c r="I63" s="1">
        <f t="shared" si="0"/>
        <v>0.49999938592041432</v>
      </c>
      <c r="J63" s="1">
        <f t="shared" si="1"/>
        <v>0.49999938592041432</v>
      </c>
      <c r="K63" s="18">
        <f t="shared" si="2"/>
        <v>1.2281591714089286E-6</v>
      </c>
      <c r="L63" s="18">
        <f>B63-F$6*I63*(F$5-H63)</f>
        <v>158699529.86201432</v>
      </c>
      <c r="M63" s="18">
        <f>C63-F$6*J63*(F$5-H63)</f>
        <v>158699529.86201432</v>
      </c>
      <c r="N63" s="18">
        <f>D63-(F$6*K63*(F$5-H63))+((1-F$6)*H63)</f>
        <v>389.81704495401499</v>
      </c>
      <c r="O63" s="1">
        <f>P$5*L63*N63</f>
        <v>44.904181447189629</v>
      </c>
      <c r="P63" s="1">
        <f>P$6*M63*N63</f>
        <v>44.904181447189629</v>
      </c>
      <c r="Q63" s="1">
        <f t="shared" si="3"/>
        <v>-44.904181447189629</v>
      </c>
      <c r="R63" s="1">
        <f t="shared" si="12"/>
        <v>-44.904181447189629</v>
      </c>
      <c r="S63" s="1">
        <f t="shared" si="13"/>
        <v>89.808362894379258</v>
      </c>
      <c r="T63">
        <f>IF(A63&lt;D$4,F$4,0)</f>
        <v>0</v>
      </c>
      <c r="U63" s="5">
        <f t="shared" si="14"/>
        <v>48.561697538077233</v>
      </c>
      <c r="V63" s="5">
        <f>L$6*SUM(U56:U62)</f>
        <v>24.241318834372937</v>
      </c>
      <c r="W63" s="1">
        <f>H$5+((H$6-H$5)*(LOG(V63+J$5)-LOG(J$5))/(LOG(J$6)-LOG(J$5)))</f>
        <v>4.039113754135769E-3</v>
      </c>
      <c r="X63" s="1">
        <f t="shared" si="5"/>
        <v>0.10550656326922025</v>
      </c>
      <c r="Y63" s="1">
        <f t="shared" si="6"/>
        <v>26.015709547861331</v>
      </c>
    </row>
    <row r="64" spans="1:25" x14ac:dyDescent="0.2">
      <c r="A64">
        <v>55</v>
      </c>
      <c r="B64" s="1">
        <f t="shared" si="7"/>
        <v>163599478.93985292</v>
      </c>
      <c r="C64" s="1">
        <f t="shared" si="7"/>
        <v>163599478.93985292</v>
      </c>
      <c r="D64" s="5">
        <f t="shared" si="8"/>
        <v>438.62822291382497</v>
      </c>
      <c r="E64" s="1">
        <f t="shared" si="9"/>
        <v>550.4589265022795</v>
      </c>
      <c r="F64" s="1">
        <f t="shared" si="10"/>
        <v>1.148586783770466</v>
      </c>
      <c r="G64" s="1">
        <f t="shared" si="4"/>
        <v>284.45666994783301</v>
      </c>
      <c r="H64" s="1">
        <f t="shared" si="11"/>
        <v>0</v>
      </c>
      <c r="I64" s="1">
        <f t="shared" si="0"/>
        <v>0.49999932972336192</v>
      </c>
      <c r="J64" s="1">
        <f t="shared" si="1"/>
        <v>0.49999932972336192</v>
      </c>
      <c r="K64" s="18">
        <f t="shared" si="2"/>
        <v>1.3405532760608132E-6</v>
      </c>
      <c r="L64" s="18">
        <f>B64-F$6*I64*(F$5-H64)</f>
        <v>158699485.50856397</v>
      </c>
      <c r="M64" s="18">
        <f>C64-F$6*J64*(F$5-H64)</f>
        <v>158699485.50856397</v>
      </c>
      <c r="N64" s="18">
        <f>D64-(F$6*K64*(F$5-H64))+((1-F$6)*H64)</f>
        <v>425.49080080842901</v>
      </c>
      <c r="O64" s="1">
        <f>P$5*L64*N64</f>
        <v>49.013533479583074</v>
      </c>
      <c r="P64" s="1">
        <f>P$6*M64*N64</f>
        <v>49.013533479583074</v>
      </c>
      <c r="Q64" s="1">
        <f t="shared" si="3"/>
        <v>-49.013533479583074</v>
      </c>
      <c r="R64" s="1">
        <f t="shared" si="12"/>
        <v>-49.013533479583074</v>
      </c>
      <c r="S64" s="1">
        <f t="shared" si="13"/>
        <v>98.027066959166149</v>
      </c>
      <c r="T64">
        <f>IF(A64&lt;D$4,F$4,0)</f>
        <v>0</v>
      </c>
      <c r="U64" s="5">
        <f t="shared" si="14"/>
        <v>53.033144814376811</v>
      </c>
      <c r="V64" s="5">
        <f>L$6*SUM(U57:U63)</f>
        <v>26.485366977067606</v>
      </c>
      <c r="W64" s="1">
        <f>H$5+((H$6-H$5)*(LOG(V64+J$5)-LOG(J$5))/(LOG(J$6)-LOG(J$5)))</f>
        <v>4.0427297770233815E-3</v>
      </c>
      <c r="X64" s="1">
        <f t="shared" si="5"/>
        <v>0.11543580522957321</v>
      </c>
      <c r="Y64" s="1">
        <f t="shared" si="6"/>
        <v>28.438489783773644</v>
      </c>
    </row>
    <row r="65" spans="1:25" x14ac:dyDescent="0.2">
      <c r="A65">
        <v>56</v>
      </c>
      <c r="B65" s="1">
        <f t="shared" si="7"/>
        <v>163599429.92631945</v>
      </c>
      <c r="C65" s="1">
        <f t="shared" si="7"/>
        <v>163599429.92631945</v>
      </c>
      <c r="D65" s="5">
        <f t="shared" si="8"/>
        <v>478.74446467332075</v>
      </c>
      <c r="E65" s="1">
        <f t="shared" si="9"/>
        <v>603.49207131665628</v>
      </c>
      <c r="F65" s="1">
        <f t="shared" si="10"/>
        <v>1.2640225890000392</v>
      </c>
      <c r="G65" s="1">
        <f t="shared" si="4"/>
        <v>312.89515973160667</v>
      </c>
      <c r="H65" s="1">
        <f t="shared" si="11"/>
        <v>0</v>
      </c>
      <c r="I65" s="1">
        <f t="shared" si="0"/>
        <v>0.49999926842079395</v>
      </c>
      <c r="J65" s="1">
        <f t="shared" si="1"/>
        <v>0.49999926842079395</v>
      </c>
      <c r="K65" s="18">
        <f t="shared" si="2"/>
        <v>1.4631584120126294E-6</v>
      </c>
      <c r="L65" s="18">
        <f>B65-F$6*I65*(F$5-H65)</f>
        <v>158699437.09579566</v>
      </c>
      <c r="M65" s="18">
        <f>C65-F$6*J65*(F$5-H65)</f>
        <v>158699437.09579566</v>
      </c>
      <c r="N65" s="18">
        <f>D65-(F$6*K65*(F$5-H65))+((1-F$6)*H65)</f>
        <v>464.40551223559697</v>
      </c>
      <c r="O65" s="1">
        <f>P$5*L65*N65</f>
        <v>53.496216921741436</v>
      </c>
      <c r="P65" s="1">
        <f>P$6*M65*N65</f>
        <v>53.496216921741436</v>
      </c>
      <c r="Q65" s="1">
        <f t="shared" si="3"/>
        <v>-53.496216921741436</v>
      </c>
      <c r="R65" s="1">
        <f t="shared" si="12"/>
        <v>-53.496216921741436</v>
      </c>
      <c r="S65" s="1">
        <f t="shared" si="13"/>
        <v>106.99243384348287</v>
      </c>
      <c r="T65">
        <f>IF(A65&lt;D$4,F$4,0)</f>
        <v>0</v>
      </c>
      <c r="U65" s="5">
        <f t="shared" si="14"/>
        <v>57.910825199670377</v>
      </c>
      <c r="V65" s="5">
        <f>L$6*SUM(U58:U64)</f>
        <v>28.933288899604964</v>
      </c>
      <c r="W65" s="1">
        <f>H$5+((H$6-H$5)*(LOG(V65+J$5)-LOG(J$5))/(LOG(J$6)-LOG(J$5)))</f>
        <v>4.0466733959994847E-3</v>
      </c>
      <c r="X65" s="1">
        <f t="shared" si="5"/>
        <v>0.12628716786127675</v>
      </c>
      <c r="Y65" s="1">
        <f t="shared" si="6"/>
        <v>31.081363043327851</v>
      </c>
    </row>
    <row r="66" spans="1:25" x14ac:dyDescent="0.2">
      <c r="A66">
        <v>57</v>
      </c>
      <c r="B66" s="1">
        <f t="shared" si="7"/>
        <v>163599376.43010253</v>
      </c>
      <c r="C66" s="1">
        <f t="shared" si="7"/>
        <v>163599376.43010253</v>
      </c>
      <c r="D66" s="5">
        <f t="shared" si="8"/>
        <v>522.50525412884463</v>
      </c>
      <c r="E66" s="1">
        <f t="shared" si="9"/>
        <v>661.40289651632668</v>
      </c>
      <c r="F66" s="1">
        <f t="shared" si="10"/>
        <v>1.3903097568613159</v>
      </c>
      <c r="G66" s="1">
        <f t="shared" si="4"/>
        <v>343.97652277493449</v>
      </c>
      <c r="H66" s="1">
        <f t="shared" si="11"/>
        <v>0</v>
      </c>
      <c r="I66" s="1">
        <f t="shared" si="0"/>
        <v>0.49999920154888244</v>
      </c>
      <c r="J66" s="1">
        <f t="shared" si="1"/>
        <v>0.49999920154888244</v>
      </c>
      <c r="K66" s="18">
        <f t="shared" si="2"/>
        <v>1.5969022350225013E-6</v>
      </c>
      <c r="L66" s="18">
        <f>B66-F$6*I66*(F$5-H66)</f>
        <v>158699384.25492349</v>
      </c>
      <c r="M66" s="18">
        <f>C66-F$6*J66*(F$5-H66)</f>
        <v>158699384.25492349</v>
      </c>
      <c r="N66" s="18">
        <f>D66-(F$6*K66*(F$5-H66))+((1-F$6)*H66)</f>
        <v>506.8556122256241</v>
      </c>
      <c r="O66" s="1">
        <f>P$5*L66*N66</f>
        <v>58.386147530593583</v>
      </c>
      <c r="P66" s="1">
        <f>P$6*M66*N66</f>
        <v>58.386147530593583</v>
      </c>
      <c r="Q66" s="1">
        <f t="shared" si="3"/>
        <v>-58.386147530593583</v>
      </c>
      <c r="R66" s="1">
        <f t="shared" si="12"/>
        <v>-58.386147530593583</v>
      </c>
      <c r="S66" s="1">
        <f t="shared" si="13"/>
        <v>116.77229506118717</v>
      </c>
      <c r="T66">
        <f>IF(A66&lt;D$4,F$4,0)</f>
        <v>0</v>
      </c>
      <c r="U66" s="5">
        <f t="shared" si="14"/>
        <v>63.231644387958973</v>
      </c>
      <c r="V66" s="5">
        <f>L$6*SUM(U59:U65)</f>
        <v>31.603606398453088</v>
      </c>
      <c r="W66" s="1">
        <f>H$5+((H$6-H$5)*(LOG(V66+J$5)-LOG(J$5))/(LOG(J$6)-LOG(J$5)))</f>
        <v>4.0509741981902218E-3</v>
      </c>
      <c r="X66" s="1">
        <f t="shared" si="5"/>
        <v>0.13814822243766603</v>
      </c>
      <c r="Y66" s="1">
        <f t="shared" si="6"/>
        <v>33.964320882249289</v>
      </c>
    </row>
    <row r="67" spans="1:25" x14ac:dyDescent="0.2">
      <c r="A67">
        <v>58</v>
      </c>
      <c r="B67" s="1">
        <f t="shared" si="7"/>
        <v>163599318.043955</v>
      </c>
      <c r="C67" s="1">
        <f t="shared" si="7"/>
        <v>163599318.043955</v>
      </c>
      <c r="D67" s="5">
        <f t="shared" si="8"/>
        <v>570.24168828597055</v>
      </c>
      <c r="E67" s="1">
        <f t="shared" si="9"/>
        <v>724.6345409042857</v>
      </c>
      <c r="F67" s="1">
        <f t="shared" si="10"/>
        <v>1.5284579792989819</v>
      </c>
      <c r="G67" s="1">
        <f t="shared" si="4"/>
        <v>377.94084365718379</v>
      </c>
      <c r="H67" s="1">
        <f t="shared" si="11"/>
        <v>0</v>
      </c>
      <c r="I67" s="1">
        <f t="shared" si="0"/>
        <v>0.49999912860166335</v>
      </c>
      <c r="J67" s="1">
        <f t="shared" si="1"/>
        <v>0.49999912860166335</v>
      </c>
      <c r="K67" s="18">
        <f t="shared" si="2"/>
        <v>1.7427966732643835E-6</v>
      </c>
      <c r="L67" s="18">
        <f>B67-F$6*I67*(F$5-H67)</f>
        <v>158699326.5836587</v>
      </c>
      <c r="M67" s="18">
        <f>C67-F$6*J67*(F$5-H67)</f>
        <v>158699326.5836587</v>
      </c>
      <c r="N67" s="18">
        <f>D67-(F$6*K67*(F$5-H67))+((1-F$6)*H67)</f>
        <v>553.16228088797959</v>
      </c>
      <c r="O67" s="1">
        <f>P$5*L67*N67</f>
        <v>63.720321970494247</v>
      </c>
      <c r="P67" s="1">
        <f>P$6*M67*N67</f>
        <v>63.720321970494247</v>
      </c>
      <c r="Q67" s="1">
        <f t="shared" si="3"/>
        <v>-63.720321970494247</v>
      </c>
      <c r="R67" s="1">
        <f t="shared" si="12"/>
        <v>-63.720321970494247</v>
      </c>
      <c r="S67" s="1">
        <f t="shared" si="13"/>
        <v>127.44064394098849</v>
      </c>
      <c r="T67">
        <f>IF(A67&lt;D$4,F$4,0)</f>
        <v>0</v>
      </c>
      <c r="U67" s="5">
        <f t="shared" si="14"/>
        <v>69.035860904061266</v>
      </c>
      <c r="V67" s="5">
        <f>L$6*SUM(U60:U66)</f>
        <v>34.516523926780295</v>
      </c>
      <c r="W67" s="1">
        <f>H$5+((H$6-H$5)*(LOG(V67+J$5)-LOG(J$5))/(LOG(J$6)-LOG(J$5)))</f>
        <v>4.0556644255976722E-3</v>
      </c>
      <c r="X67" s="1">
        <f t="shared" si="5"/>
        <v>0.15111521266257072</v>
      </c>
      <c r="Y67" s="1">
        <f t="shared" si="6"/>
        <v>37.109169861416575</v>
      </c>
    </row>
    <row r="68" spans="1:25" x14ac:dyDescent="0.2">
      <c r="A68">
        <v>59</v>
      </c>
      <c r="B68" s="1">
        <f t="shared" si="7"/>
        <v>163599254.32363302</v>
      </c>
      <c r="C68" s="1">
        <f t="shared" si="7"/>
        <v>163599254.32363302</v>
      </c>
      <c r="D68" s="5">
        <f t="shared" si="8"/>
        <v>622.31494159883346</v>
      </c>
      <c r="E68" s="1">
        <f t="shared" si="9"/>
        <v>793.67040180834692</v>
      </c>
      <c r="F68" s="1">
        <f t="shared" si="10"/>
        <v>1.6795731919615526</v>
      </c>
      <c r="G68" s="1">
        <f t="shared" si="4"/>
        <v>415.05001351860039</v>
      </c>
      <c r="H68" s="1">
        <f t="shared" si="11"/>
        <v>0</v>
      </c>
      <c r="I68" s="1">
        <f t="shared" si="0"/>
        <v>0.49999904902720899</v>
      </c>
      <c r="J68" s="1">
        <f t="shared" si="1"/>
        <v>0.49999904902720899</v>
      </c>
      <c r="K68" s="18">
        <f t="shared" si="2"/>
        <v>1.9019455820948147E-6</v>
      </c>
      <c r="L68" s="18">
        <f>B68-F$6*I68*(F$5-H68)</f>
        <v>158699263.64316636</v>
      </c>
      <c r="M68" s="18">
        <f>C68-F$6*J68*(F$5-H68)</f>
        <v>158699263.64316636</v>
      </c>
      <c r="N68" s="18">
        <f>D68-(F$6*K68*(F$5-H68))+((1-F$6)*H68)</f>
        <v>603.67587489430423</v>
      </c>
      <c r="O68" s="1">
        <f>P$5*L68*N68</f>
        <v>69.539097634189176</v>
      </c>
      <c r="P68" s="1">
        <f>P$6*M68*N68</f>
        <v>69.539097634189176</v>
      </c>
      <c r="Q68" s="1">
        <f t="shared" si="3"/>
        <v>-69.539097634189176</v>
      </c>
      <c r="R68" s="1">
        <f t="shared" si="12"/>
        <v>-69.539097634189176</v>
      </c>
      <c r="S68" s="1">
        <f t="shared" si="13"/>
        <v>139.07819526837835</v>
      </c>
      <c r="T68">
        <f>IF(A68&lt;D$4,F$4,0)</f>
        <v>0</v>
      </c>
      <c r="U68" s="5">
        <f t="shared" si="14"/>
        <v>75.367390628125605</v>
      </c>
      <c r="V68" s="5">
        <f>L$6*SUM(U61:U67)</f>
        <v>37.694081509778506</v>
      </c>
      <c r="W68" s="1">
        <f>H$5+((H$6-H$5)*(LOG(V68+J$5)-LOG(J$5))/(LOG(J$6)-LOG(J$5)))</f>
        <v>4.0607792101416702E-3</v>
      </c>
      <c r="X68" s="1">
        <f t="shared" si="5"/>
        <v>0.16529398141393833</v>
      </c>
      <c r="Y68" s="1">
        <f t="shared" si="6"/>
        <v>40.539697070825923</v>
      </c>
    </row>
    <row r="69" spans="1:25" x14ac:dyDescent="0.2">
      <c r="A69">
        <v>60</v>
      </c>
      <c r="B69" s="1">
        <f t="shared" si="7"/>
        <v>163599184.78453538</v>
      </c>
      <c r="C69" s="1">
        <f t="shared" si="7"/>
        <v>163599184.78453538</v>
      </c>
      <c r="D69" s="5">
        <f t="shared" si="8"/>
        <v>679.11899796758235</v>
      </c>
      <c r="E69" s="1">
        <f t="shared" si="9"/>
        <v>869.0377924364725</v>
      </c>
      <c r="F69" s="1">
        <f t="shared" si="10"/>
        <v>1.8448671733754909</v>
      </c>
      <c r="G69" s="1">
        <f t="shared" si="4"/>
        <v>455.58971058942632</v>
      </c>
      <c r="H69" s="1">
        <f t="shared" si="11"/>
        <v>0</v>
      </c>
      <c r="I69" s="1">
        <f t="shared" si="0"/>
        <v>0.4999989622234528</v>
      </c>
      <c r="J69" s="1">
        <f t="shared" si="1"/>
        <v>0.4999989622234528</v>
      </c>
      <c r="K69" s="18">
        <f t="shared" si="2"/>
        <v>2.0755530943337559E-6</v>
      </c>
      <c r="L69" s="18">
        <f>B69-F$6*I69*(F$5-H69)</f>
        <v>158699194.95474553</v>
      </c>
      <c r="M69" s="18">
        <f>C69-F$6*J69*(F$5-H69)</f>
        <v>158699194.95474553</v>
      </c>
      <c r="N69" s="18">
        <f>D69-(F$6*K69*(F$5-H69))+((1-F$6)*H69)</f>
        <v>658.77857764311159</v>
      </c>
      <c r="O69" s="1">
        <f>P$5*L69*N69</f>
        <v>75.886497882888463</v>
      </c>
      <c r="P69" s="1">
        <f>P$6*M69*N69</f>
        <v>75.886497882888463</v>
      </c>
      <c r="Q69" s="1">
        <f t="shared" si="3"/>
        <v>-75.886497882888463</v>
      </c>
      <c r="R69" s="1">
        <f t="shared" si="12"/>
        <v>-75.886497882888463</v>
      </c>
      <c r="S69" s="1">
        <f t="shared" si="13"/>
        <v>151.77299576577693</v>
      </c>
      <c r="T69">
        <f>IF(A69&lt;D$4,F$4,0)</f>
        <v>0</v>
      </c>
      <c r="U69" s="5">
        <f t="shared" si="14"/>
        <v>82.274138899629421</v>
      </c>
      <c r="V69" s="5">
        <f>L$6*SUM(U62:U68)</f>
        <v>41.160321467367083</v>
      </c>
      <c r="W69" s="1">
        <f>H$5+((H$6-H$5)*(LOG(V69+J$5)-LOG(J$5))/(LOG(J$6)-LOG(J$5)))</f>
        <v>4.0663568287487963E-3</v>
      </c>
      <c r="X69" s="1">
        <f t="shared" si="5"/>
        <v>0.18080100533709079</v>
      </c>
      <c r="Y69" s="1">
        <f t="shared" si="6"/>
        <v>44.281850196063409</v>
      </c>
    </row>
    <row r="70" spans="1:25" x14ac:dyDescent="0.2">
      <c r="A70">
        <v>61</v>
      </c>
      <c r="B70" s="1">
        <f t="shared" si="7"/>
        <v>163599108.89803749</v>
      </c>
      <c r="C70" s="1">
        <f t="shared" si="7"/>
        <v>163599108.89803749</v>
      </c>
      <c r="D70" s="5">
        <f t="shared" si="8"/>
        <v>741.08363083898007</v>
      </c>
      <c r="E70" s="1">
        <f t="shared" si="9"/>
        <v>951.31193133610191</v>
      </c>
      <c r="F70" s="1">
        <f t="shared" si="10"/>
        <v>2.0256681787125816</v>
      </c>
      <c r="G70" s="1">
        <f t="shared" si="4"/>
        <v>499.87156078548975</v>
      </c>
      <c r="H70" s="1">
        <f t="shared" si="11"/>
        <v>0</v>
      </c>
      <c r="I70" s="1">
        <f t="shared" si="0"/>
        <v>0.49999886753363548</v>
      </c>
      <c r="J70" s="1">
        <f t="shared" si="1"/>
        <v>0.49999886753363548</v>
      </c>
      <c r="K70" s="18">
        <f t="shared" si="2"/>
        <v>2.2649327289315679E-6</v>
      </c>
      <c r="L70" s="18">
        <f>B70-F$6*I70*(F$5-H70)</f>
        <v>158699119.99620786</v>
      </c>
      <c r="M70" s="18">
        <f>C70-F$6*J70*(F$5-H70)</f>
        <v>158699119.99620786</v>
      </c>
      <c r="N70" s="18">
        <f>D70-(F$6*K70*(F$5-H70))+((1-F$6)*H70)</f>
        <v>718.88729009545068</v>
      </c>
      <c r="O70" s="1">
        <f>P$5*L70*N70</f>
        <v>82.810545002197657</v>
      </c>
      <c r="P70" s="1">
        <f>P$6*M70*N70</f>
        <v>82.810545002197657</v>
      </c>
      <c r="Q70" s="1">
        <f t="shared" si="3"/>
        <v>-82.810545002197657</v>
      </c>
      <c r="R70" s="1">
        <f t="shared" si="12"/>
        <v>-82.810545002197657</v>
      </c>
      <c r="S70" s="1">
        <f t="shared" si="13"/>
        <v>165.62109000439531</v>
      </c>
      <c r="T70">
        <f>IF(A70&lt;D$4,F$4,0)</f>
        <v>0</v>
      </c>
      <c r="U70" s="5">
        <f t="shared" si="14"/>
        <v>89.808362894379258</v>
      </c>
      <c r="V70" s="5">
        <f>L$6*SUM(U63:U69)</f>
        <v>44.941470237189975</v>
      </c>
      <c r="W70" s="1">
        <f>H$5+((H$6-H$5)*(LOG(V70+J$5)-LOG(J$5))/(LOG(J$6)-LOG(J$5)))</f>
        <v>4.0724389801552394E-3</v>
      </c>
      <c r="X70" s="1">
        <f t="shared" si="5"/>
        <v>0.19776454999657445</v>
      </c>
      <c r="Y70" s="1">
        <f t="shared" si="6"/>
        <v>48.363932988080663</v>
      </c>
    </row>
    <row r="71" spans="1:25" x14ac:dyDescent="0.2">
      <c r="A71">
        <v>62</v>
      </c>
      <c r="B71" s="1">
        <f t="shared" si="7"/>
        <v>163599026.0874925</v>
      </c>
      <c r="C71" s="1">
        <f t="shared" si="7"/>
        <v>163599026.0874925</v>
      </c>
      <c r="D71" s="5">
        <f t="shared" si="8"/>
        <v>808.67765388420924</v>
      </c>
      <c r="E71" s="1">
        <f t="shared" si="9"/>
        <v>1041.1202942304812</v>
      </c>
      <c r="F71" s="1">
        <f t="shared" si="10"/>
        <v>2.223432728709156</v>
      </c>
      <c r="G71" s="1">
        <f t="shared" si="4"/>
        <v>548.2354937735704</v>
      </c>
      <c r="H71" s="1">
        <f t="shared" si="11"/>
        <v>0</v>
      </c>
      <c r="I71" s="1">
        <f t="shared" si="0"/>
        <v>0.4999987642413366</v>
      </c>
      <c r="J71" s="1">
        <f t="shared" si="1"/>
        <v>0.4999987642413366</v>
      </c>
      <c r="K71" s="18">
        <f t="shared" si="2"/>
        <v>2.4715173267318152E-6</v>
      </c>
      <c r="L71" s="18">
        <f>B71-F$6*I71*(F$5-H71)</f>
        <v>158699038.19792739</v>
      </c>
      <c r="M71" s="18">
        <f>C71-F$6*J71*(F$5-H71)</f>
        <v>158699038.19792739</v>
      </c>
      <c r="N71" s="18">
        <f>D71-(F$6*K71*(F$5-H71))+((1-F$6)*H71)</f>
        <v>784.45678408223739</v>
      </c>
      <c r="O71" s="1">
        <f>P$5*L71*N71</f>
        <v>90.363623383714668</v>
      </c>
      <c r="P71" s="1">
        <f>P$6*M71*N71</f>
        <v>90.363623383714668</v>
      </c>
      <c r="Q71" s="1">
        <f t="shared" si="3"/>
        <v>-90.363623383714668</v>
      </c>
      <c r="R71" s="1">
        <f t="shared" si="12"/>
        <v>-90.363623383714668</v>
      </c>
      <c r="S71" s="1">
        <f t="shared" si="13"/>
        <v>180.72724676742934</v>
      </c>
      <c r="T71">
        <f>IF(A71&lt;D$4,F$4,0)</f>
        <v>0</v>
      </c>
      <c r="U71" s="5">
        <f t="shared" si="14"/>
        <v>98.027066959166149</v>
      </c>
      <c r="V71" s="5">
        <f>L$6*SUM(U64:U70)</f>
        <v>49.066136772820165</v>
      </c>
      <c r="W71" s="1">
        <f>H$5+((H$6-H$5)*(LOG(V71+J$5)-LOG(J$5))/(LOG(J$6)-LOG(J$5)))</f>
        <v>4.0790710853033174E-3</v>
      </c>
      <c r="X71" s="1">
        <f t="shared" si="5"/>
        <v>0.21632596757502803</v>
      </c>
      <c r="Y71" s="1">
        <f t="shared" si="6"/>
        <v>52.81681884680178</v>
      </c>
    </row>
    <row r="72" spans="1:25" x14ac:dyDescent="0.2">
      <c r="A72">
        <v>63</v>
      </c>
      <c r="B72" s="1">
        <f t="shared" si="7"/>
        <v>163598935.72386912</v>
      </c>
      <c r="C72" s="1">
        <f t="shared" si="7"/>
        <v>163598935.72386912</v>
      </c>
      <c r="D72" s="5">
        <f t="shared" si="8"/>
        <v>882.41246680815573</v>
      </c>
      <c r="E72" s="1">
        <f t="shared" si="9"/>
        <v>1139.1473611896474</v>
      </c>
      <c r="F72" s="1">
        <f t="shared" si="10"/>
        <v>2.439758696284184</v>
      </c>
      <c r="G72" s="1">
        <f t="shared" si="4"/>
        <v>601.05231262037216</v>
      </c>
      <c r="H72" s="1">
        <f t="shared" si="11"/>
        <v>0</v>
      </c>
      <c r="I72" s="1">
        <f t="shared" si="0"/>
        <v>0.4999986515650558</v>
      </c>
      <c r="J72" s="1">
        <f t="shared" si="1"/>
        <v>0.4999986515650558</v>
      </c>
      <c r="K72" s="18">
        <f t="shared" si="2"/>
        <v>2.6968698884017282E-6</v>
      </c>
      <c r="L72" s="18">
        <f>B72-F$6*I72*(F$5-H72)</f>
        <v>158698948.93853158</v>
      </c>
      <c r="M72" s="18">
        <f>C72-F$6*J72*(F$5-H72)</f>
        <v>158698948.93853158</v>
      </c>
      <c r="N72" s="18">
        <f>D72-(F$6*K72*(F$5-H72))+((1-F$6)*H72)</f>
        <v>855.98314190181884</v>
      </c>
      <c r="O72" s="1">
        <f>P$5*L72*N72</f>
        <v>98.602875674262336</v>
      </c>
      <c r="P72" s="1">
        <f>P$6*M72*N72</f>
        <v>98.602875674262336</v>
      </c>
      <c r="Q72" s="1">
        <f t="shared" si="3"/>
        <v>-98.602875674262336</v>
      </c>
      <c r="R72" s="1">
        <f t="shared" si="12"/>
        <v>-98.602875674262336</v>
      </c>
      <c r="S72" s="1">
        <f t="shared" si="13"/>
        <v>197.20575134852467</v>
      </c>
      <c r="T72">
        <f>IF(A72&lt;D$4,F$4,0)</f>
        <v>0</v>
      </c>
      <c r="U72" s="5">
        <f t="shared" si="14"/>
        <v>106.99243384348287</v>
      </c>
      <c r="V72" s="5">
        <f>L$6*SUM(U65:U71)</f>
        <v>53.565528987299103</v>
      </c>
      <c r="W72" s="1">
        <f>H$5+((H$6-H$5)*(LOG(V72+J$5)-LOG(J$5))/(LOG(J$6)-LOG(J$5)))</f>
        <v>4.0863026131120117E-3</v>
      </c>
      <c r="X72" s="1">
        <f t="shared" si="5"/>
        <v>0.23664115634088601</v>
      </c>
      <c r="Y72" s="1">
        <f t="shared" si="6"/>
        <v>57.67418404332949</v>
      </c>
    </row>
    <row r="73" spans="1:25" x14ac:dyDescent="0.2">
      <c r="A73">
        <v>64</v>
      </c>
      <c r="B73" s="1">
        <f t="shared" si="7"/>
        <v>163598837.12099344</v>
      </c>
      <c r="C73" s="1">
        <f t="shared" si="7"/>
        <v>163598837.12099344</v>
      </c>
      <c r="D73" s="5">
        <f t="shared" si="8"/>
        <v>962.84592309549316</v>
      </c>
      <c r="E73" s="1">
        <f t="shared" si="9"/>
        <v>1246.1397950331302</v>
      </c>
      <c r="F73" s="1">
        <f t="shared" si="10"/>
        <v>2.6763998526250701</v>
      </c>
      <c r="G73" s="1">
        <f t="shared" si="4"/>
        <v>658.72649666370171</v>
      </c>
      <c r="H73" s="1">
        <f t="shared" si="11"/>
        <v>0</v>
      </c>
      <c r="I73" s="1">
        <f t="shared" si="0"/>
        <v>0.49999852865230182</v>
      </c>
      <c r="J73" s="1">
        <f t="shared" si="1"/>
        <v>0.49999852865230182</v>
      </c>
      <c r="K73" s="18">
        <f t="shared" si="2"/>
        <v>2.9426953964872447E-6</v>
      </c>
      <c r="L73" s="18">
        <f>B73-F$6*I73*(F$5-H73)</f>
        <v>158698851.54020089</v>
      </c>
      <c r="M73" s="18">
        <f>C73-F$6*J73*(F$5-H73)</f>
        <v>158698851.54020089</v>
      </c>
      <c r="N73" s="18">
        <f>D73-(F$6*K73*(F$5-H73))+((1-F$6)*H73)</f>
        <v>934.00750820991811</v>
      </c>
      <c r="O73" s="1">
        <f>P$5*L73*N73</f>
        <v>107.59063488592361</v>
      </c>
      <c r="P73" s="1">
        <f>P$6*M73*N73</f>
        <v>107.59063488592361</v>
      </c>
      <c r="Q73" s="1">
        <f t="shared" si="3"/>
        <v>-107.59063488592361</v>
      </c>
      <c r="R73" s="1">
        <f t="shared" si="12"/>
        <v>-107.59063488592361</v>
      </c>
      <c r="S73" s="1">
        <f t="shared" si="13"/>
        <v>215.18126977184721</v>
      </c>
      <c r="T73">
        <f>IF(A73&lt;D$4,F$4,0)</f>
        <v>0</v>
      </c>
      <c r="U73" s="5">
        <f t="shared" si="14"/>
        <v>116.77229506118717</v>
      </c>
      <c r="V73" s="5">
        <f>L$6*SUM(U66:U72)</f>
        <v>58.473689851680369</v>
      </c>
      <c r="W73" s="1">
        <f>H$5+((H$6-H$5)*(LOG(V73+J$5)-LOG(J$5))/(LOG(J$6)-LOG(J$5)))</f>
        <v>4.0941874335181112E-3</v>
      </c>
      <c r="X73" s="1">
        <f t="shared" si="5"/>
        <v>0.25888220385386762</v>
      </c>
      <c r="Y73" s="1">
        <f t="shared" si="6"/>
        <v>62.972762184105108</v>
      </c>
    </row>
    <row r="74" spans="1:25" x14ac:dyDescent="0.2">
      <c r="A74">
        <v>65</v>
      </c>
      <c r="B74" s="1">
        <f t="shared" si="7"/>
        <v>163598729.53035855</v>
      </c>
      <c r="C74" s="1">
        <f t="shared" si="7"/>
        <v>163598729.53035855</v>
      </c>
      <c r="D74" s="5">
        <f t="shared" si="8"/>
        <v>1050.5865489263517</v>
      </c>
      <c r="E74" s="1">
        <f t="shared" si="9"/>
        <v>1362.9120900943174</v>
      </c>
      <c r="F74" s="1">
        <f t="shared" si="10"/>
        <v>2.9352820564789379</v>
      </c>
      <c r="G74" s="1">
        <f t="shared" si="4"/>
        <v>721.69925884780685</v>
      </c>
      <c r="H74" s="1">
        <f t="shared" si="11"/>
        <v>0</v>
      </c>
      <c r="I74" s="1">
        <f t="shared" ref="I74:I137" si="15">B74/(B74+C74+D74)</f>
        <v>0.49999839457314449</v>
      </c>
      <c r="J74" s="1">
        <f t="shared" ref="J74:J137" si="16">C74/(B74+C74+D74)</f>
        <v>0.49999839457314449</v>
      </c>
      <c r="K74" s="18">
        <f t="shared" ref="K74:K137" si="17">D74/(B74+C74+D74)</f>
        <v>3.2108537109748113E-6</v>
      </c>
      <c r="L74" s="18">
        <f>B74-F$6*I74*(F$5-H74)</f>
        <v>158698745.26354173</v>
      </c>
      <c r="M74" s="18">
        <f>C74-F$6*J74*(F$5-H74)</f>
        <v>158698745.26354173</v>
      </c>
      <c r="N74" s="18">
        <f>D74-(F$6*K74*(F$5-H74))+((1-F$6)*H74)</f>
        <v>1019.1201825587985</v>
      </c>
      <c r="O74" s="1">
        <f>P$5*L74*N74</f>
        <v>117.39489573089186</v>
      </c>
      <c r="P74" s="1">
        <f>P$6*M74*N74</f>
        <v>117.39489573089186</v>
      </c>
      <c r="Q74" s="1">
        <f t="shared" ref="Q74:Q137" si="18">-O74-T74*I74</f>
        <v>-117.39489573089186</v>
      </c>
      <c r="R74" s="1">
        <f t="shared" si="12"/>
        <v>-117.39489573089186</v>
      </c>
      <c r="S74" s="1">
        <f t="shared" si="13"/>
        <v>234.78979146178372</v>
      </c>
      <c r="T74">
        <f>IF(A74&lt;D$4,F$4,0)</f>
        <v>0</v>
      </c>
      <c r="U74" s="5">
        <f t="shared" si="14"/>
        <v>127.44064394098849</v>
      </c>
      <c r="V74" s="5">
        <f>L$6*SUM(U67:U73)</f>
        <v>63.827754919003183</v>
      </c>
      <c r="W74" s="1">
        <f>H$5+((H$6-H$5)*(LOG(V74+J$5)-LOG(J$5))/(LOG(J$6)-LOG(J$5)))</f>
        <v>4.1027841998126958E-3</v>
      </c>
      <c r="X74" s="1">
        <f t="shared" si="5"/>
        <v>0.28323923933764955</v>
      </c>
      <c r="Y74" s="1">
        <f t="shared" si="6"/>
        <v>68.75262166472362</v>
      </c>
    </row>
    <row r="75" spans="1:25" x14ac:dyDescent="0.2">
      <c r="A75">
        <v>66</v>
      </c>
      <c r="B75" s="1">
        <f t="shared" si="7"/>
        <v>163598612.13546282</v>
      </c>
      <c r="C75" s="1">
        <f t="shared" si="7"/>
        <v>163598612.13546282</v>
      </c>
      <c r="D75" s="5">
        <f t="shared" si="8"/>
        <v>1146.2981451197572</v>
      </c>
      <c r="E75" s="1">
        <f t="shared" si="9"/>
        <v>1490.352734035306</v>
      </c>
      <c r="F75" s="1">
        <f t="shared" si="10"/>
        <v>3.2185212958165876</v>
      </c>
      <c r="G75" s="1">
        <f t="shared" si="10"/>
        <v>790.45188051253047</v>
      </c>
      <c r="H75" s="1">
        <f t="shared" si="11"/>
        <v>0</v>
      </c>
      <c r="I75" s="1">
        <f t="shared" si="15"/>
        <v>0.49999824831318213</v>
      </c>
      <c r="J75" s="1">
        <f t="shared" si="16"/>
        <v>0.49999824831318213</v>
      </c>
      <c r="K75" s="18">
        <f t="shared" si="17"/>
        <v>3.503373635773582E-6</v>
      </c>
      <c r="L75" s="18">
        <f>B75-F$6*I75*(F$5-H75)</f>
        <v>158698629.30199364</v>
      </c>
      <c r="M75" s="18">
        <f>C75-F$6*J75*(F$5-H75)</f>
        <v>158698629.30199364</v>
      </c>
      <c r="N75" s="18">
        <f>D75-(F$6*K75*(F$5-H75))+((1-F$6)*H75)</f>
        <v>1111.9650834891761</v>
      </c>
      <c r="O75" s="1">
        <f>P$5*L75*N75</f>
        <v>128.08982873803384</v>
      </c>
      <c r="P75" s="1">
        <f>P$6*M75*N75</f>
        <v>128.08982873803384</v>
      </c>
      <c r="Q75" s="1">
        <f t="shared" si="18"/>
        <v>-128.08982873803384</v>
      </c>
      <c r="R75" s="1">
        <f t="shared" si="12"/>
        <v>-128.08982873803384</v>
      </c>
      <c r="S75" s="1">
        <f t="shared" si="13"/>
        <v>256.17965747606769</v>
      </c>
      <c r="T75">
        <f>IF(A75&lt;D$4,F$4,0)</f>
        <v>0</v>
      </c>
      <c r="U75" s="5">
        <f t="shared" si="14"/>
        <v>139.07819526837835</v>
      </c>
      <c r="V75" s="5">
        <f>L$6*SUM(U68:U74)</f>
        <v>69.668233222695889</v>
      </c>
      <c r="W75" s="1">
        <f>H$5+((H$6-H$5)*(LOG(V75+J$5)-LOG(J$5))/(LOG(J$6)-LOG(J$5)))</f>
        <v>4.1121567624339559E-3</v>
      </c>
      <c r="X75" s="1">
        <f t="shared" si="5"/>
        <v>0.30992252503844825</v>
      </c>
      <c r="Y75" s="1">
        <f t="shared" si="6"/>
        <v>75.05746810308716</v>
      </c>
    </row>
    <row r="76" spans="1:25" x14ac:dyDescent="0.2">
      <c r="A76">
        <v>67</v>
      </c>
      <c r="B76" s="1">
        <f t="shared" si="7"/>
        <v>163598484.04563409</v>
      </c>
      <c r="C76" s="1">
        <f t="shared" si="7"/>
        <v>163598484.04563409</v>
      </c>
      <c r="D76" s="5">
        <f t="shared" si="8"/>
        <v>1250.704806830048</v>
      </c>
      <c r="E76" s="1">
        <f t="shared" si="9"/>
        <v>1629.4309293036843</v>
      </c>
      <c r="F76" s="1">
        <f t="shared" si="10"/>
        <v>3.5284438208550357</v>
      </c>
      <c r="G76" s="1">
        <f t="shared" si="10"/>
        <v>865.50934861561768</v>
      </c>
      <c r="H76" s="1">
        <f t="shared" si="11"/>
        <v>0</v>
      </c>
      <c r="I76" s="1">
        <f t="shared" si="15"/>
        <v>0.49999808876586888</v>
      </c>
      <c r="J76" s="1">
        <f t="shared" si="16"/>
        <v>0.49999808876586888</v>
      </c>
      <c r="K76" s="18">
        <f t="shared" si="17"/>
        <v>3.8224682623029342E-6</v>
      </c>
      <c r="L76" s="18">
        <f>B76-F$6*I76*(F$5-H76)</f>
        <v>158698502.77572858</v>
      </c>
      <c r="M76" s="18">
        <f>C76-F$6*J76*(F$5-H76)</f>
        <v>158698502.77572858</v>
      </c>
      <c r="N76" s="18">
        <f>D76-(F$6*K76*(F$5-H76))+((1-F$6)*H76)</f>
        <v>1213.2446178594794</v>
      </c>
      <c r="O76" s="1">
        <f>P$5*L76*N76</f>
        <v>139.75634102785747</v>
      </c>
      <c r="P76" s="1">
        <f>P$6*M76*N76</f>
        <v>139.75634102785747</v>
      </c>
      <c r="Q76" s="1">
        <f t="shared" si="18"/>
        <v>-139.75634102785747</v>
      </c>
      <c r="R76" s="1">
        <f t="shared" si="12"/>
        <v>-139.75634102785747</v>
      </c>
      <c r="S76" s="1">
        <f t="shared" si="13"/>
        <v>279.51268205571495</v>
      </c>
      <c r="T76">
        <f>IF(A76&lt;D$4,F$4,0)</f>
        <v>0</v>
      </c>
      <c r="U76" s="5">
        <f t="shared" si="14"/>
        <v>151.77299576577693</v>
      </c>
      <c r="V76" s="5">
        <f>L$6*SUM(U69:U75)</f>
        <v>76.039313686721172</v>
      </c>
      <c r="W76" s="1">
        <f>H$5+((H$6-H$5)*(LOG(V76+J$5)-LOG(J$5))/(LOG(J$6)-LOG(J$5)))</f>
        <v>4.1223746164988423E-3</v>
      </c>
      <c r="X76" s="1">
        <f t="shared" si="5"/>
        <v>0.33916482179413232</v>
      </c>
      <c r="Y76" s="1">
        <f t="shared" si="6"/>
        <v>81.934974077835278</v>
      </c>
    </row>
    <row r="77" spans="1:25" x14ac:dyDescent="0.2">
      <c r="A77">
        <v>68</v>
      </c>
      <c r="B77" s="1">
        <f t="shared" si="7"/>
        <v>163598344.28929305</v>
      </c>
      <c r="C77" s="1">
        <f t="shared" si="7"/>
        <v>163598344.28929305</v>
      </c>
      <c r="D77" s="5">
        <f t="shared" si="8"/>
        <v>1364.5963988813678</v>
      </c>
      <c r="E77" s="1">
        <f t="shared" si="9"/>
        <v>1781.2039250694611</v>
      </c>
      <c r="F77" s="1">
        <f t="shared" si="10"/>
        <v>3.8676086426491683</v>
      </c>
      <c r="G77" s="1">
        <f t="shared" si="10"/>
        <v>947.44432269345293</v>
      </c>
      <c r="H77" s="1">
        <f t="shared" si="11"/>
        <v>0</v>
      </c>
      <c r="I77" s="1">
        <f t="shared" si="15"/>
        <v>0.49999791472414695</v>
      </c>
      <c r="J77" s="1">
        <f t="shared" si="16"/>
        <v>0.49999791472414695</v>
      </c>
      <c r="K77" s="18">
        <f t="shared" si="17"/>
        <v>4.1705517060383726E-6</v>
      </c>
      <c r="L77" s="18">
        <f>B77-F$6*I77*(F$5-H77)</f>
        <v>158698364.72499642</v>
      </c>
      <c r="M77" s="18">
        <f>C77-F$6*J77*(F$5-H77)</f>
        <v>158698364.72499642</v>
      </c>
      <c r="N77" s="18">
        <f>D77-(F$6*K77*(F$5-H77))+((1-F$6)*H77)</f>
        <v>1323.7249921621917</v>
      </c>
      <c r="O77" s="1">
        <f>P$5*L77*N77</f>
        <v>152.48268797498554</v>
      </c>
      <c r="P77" s="1">
        <f>P$6*M77*N77</f>
        <v>152.48268797498554</v>
      </c>
      <c r="Q77" s="1">
        <f t="shared" si="18"/>
        <v>-152.48268797498554</v>
      </c>
      <c r="R77" s="1">
        <f t="shared" si="12"/>
        <v>-152.48268797498554</v>
      </c>
      <c r="S77" s="1">
        <f t="shared" si="13"/>
        <v>304.96537594997108</v>
      </c>
      <c r="T77">
        <f>IF(A77&lt;D$4,F$4,0)</f>
        <v>0</v>
      </c>
      <c r="U77" s="5">
        <f t="shared" si="14"/>
        <v>165.62109000439531</v>
      </c>
      <c r="V77" s="5">
        <f>L$6*SUM(U70:U76)</f>
        <v>82.989199373335936</v>
      </c>
      <c r="W77" s="1">
        <f>H$5+((H$6-H$5)*(LOG(V77+J$5)-LOG(J$5))/(LOG(J$6)-LOG(J$5)))</f>
        <v>4.1335133854480365E-3</v>
      </c>
      <c r="X77" s="1">
        <f t="shared" si="5"/>
        <v>0.37122407014909142</v>
      </c>
      <c r="Y77" s="1">
        <f t="shared" si="6"/>
        <v>89.437138824230175</v>
      </c>
    </row>
    <row r="78" spans="1:25" x14ac:dyDescent="0.2">
      <c r="A78">
        <v>69</v>
      </c>
      <c r="B78" s="1">
        <f t="shared" si="7"/>
        <v>163598191.80660507</v>
      </c>
      <c r="C78" s="1">
        <f t="shared" si="7"/>
        <v>163598191.80660507</v>
      </c>
      <c r="D78" s="5">
        <f t="shared" si="8"/>
        <v>1488.8345280639096</v>
      </c>
      <c r="E78" s="1">
        <f t="shared" si="9"/>
        <v>1946.8250150738563</v>
      </c>
      <c r="F78" s="1">
        <f t="shared" si="10"/>
        <v>4.2388327127982599</v>
      </c>
      <c r="G78" s="1">
        <f t="shared" si="10"/>
        <v>1036.8814615176832</v>
      </c>
      <c r="H78" s="1">
        <f t="shared" si="11"/>
        <v>0</v>
      </c>
      <c r="I78" s="1">
        <f t="shared" si="15"/>
        <v>0.49999772487131877</v>
      </c>
      <c r="J78" s="1">
        <f t="shared" si="16"/>
        <v>0.49999772487131877</v>
      </c>
      <c r="K78" s="18">
        <f t="shared" si="17"/>
        <v>4.5502573623907477E-6</v>
      </c>
      <c r="L78" s="18">
        <f>B78-F$6*I78*(F$5-H78)</f>
        <v>158698214.10286614</v>
      </c>
      <c r="M78" s="18">
        <f>C78-F$6*J78*(F$5-H78)</f>
        <v>158698214.10286614</v>
      </c>
      <c r="N78" s="18">
        <f>D78-(F$6*K78*(F$5-H78))+((1-F$6)*H78)</f>
        <v>1444.2420059124802</v>
      </c>
      <c r="O78" s="1">
        <f>P$5*L78*N78</f>
        <v>166.36514037065945</v>
      </c>
      <c r="P78" s="1">
        <f>P$6*M78*N78</f>
        <v>166.36514037065945</v>
      </c>
      <c r="Q78" s="1">
        <f t="shared" si="18"/>
        <v>-166.36514037065945</v>
      </c>
      <c r="R78" s="1">
        <f t="shared" si="12"/>
        <v>-166.36514037065945</v>
      </c>
      <c r="S78" s="1">
        <f t="shared" si="13"/>
        <v>332.73028074131889</v>
      </c>
      <c r="T78">
        <f>IF(A78&lt;D$4,F$4,0)</f>
        <v>0</v>
      </c>
      <c r="U78" s="5">
        <f t="shared" si="14"/>
        <v>180.72724676742934</v>
      </c>
      <c r="V78" s="5">
        <f>L$6*SUM(U71:U77)</f>
        <v>90.570472084337538</v>
      </c>
      <c r="W78" s="1">
        <f>H$5+((H$6-H$5)*(LOG(V78+J$5)-LOG(J$5))/(LOG(J$6)-LOG(J$5)))</f>
        <v>4.1456553432322029E-3</v>
      </c>
      <c r="X78" s="1">
        <f t="shared" si="5"/>
        <v>0.40638643392064805</v>
      </c>
      <c r="Y78" s="1">
        <f t="shared" si="6"/>
        <v>97.620680525245504</v>
      </c>
    </row>
    <row r="79" spans="1:25" x14ac:dyDescent="0.2">
      <c r="A79">
        <v>70</v>
      </c>
      <c r="B79" s="1">
        <f t="shared" si="7"/>
        <v>163598025.44146469</v>
      </c>
      <c r="C79" s="1">
        <f t="shared" si="7"/>
        <v>163598025.44146469</v>
      </c>
      <c r="D79" s="5">
        <f t="shared" si="8"/>
        <v>1624.3590574567038</v>
      </c>
      <c r="E79" s="1">
        <f t="shared" si="9"/>
        <v>2127.5522618412856</v>
      </c>
      <c r="F79" s="1">
        <f t="shared" si="10"/>
        <v>4.6452191467189081</v>
      </c>
      <c r="G79" s="1">
        <f t="shared" si="10"/>
        <v>1134.5021420429287</v>
      </c>
      <c r="H79" s="1">
        <f t="shared" si="11"/>
        <v>0</v>
      </c>
      <c r="I79" s="1">
        <f t="shared" si="15"/>
        <v>0.49999751777109008</v>
      </c>
      <c r="J79" s="1">
        <f t="shared" si="16"/>
        <v>0.49999751777109008</v>
      </c>
      <c r="K79" s="18">
        <f t="shared" si="17"/>
        <v>4.9644578197426684E-6</v>
      </c>
      <c r="L79" s="18">
        <f>B79-F$6*I79*(F$5-H79)</f>
        <v>158698049.767308</v>
      </c>
      <c r="M79" s="18">
        <f>C79-F$6*J79*(F$5-H79)</f>
        <v>158698049.767308</v>
      </c>
      <c r="N79" s="18">
        <f>D79-(F$6*K79*(F$5-H79))+((1-F$6)*H79)</f>
        <v>1575.7073708232256</v>
      </c>
      <c r="O79" s="1">
        <f>P$5*L79*N79</f>
        <v>181.50871211486657</v>
      </c>
      <c r="P79" s="1">
        <f>P$6*M79*N79</f>
        <v>181.50871211486657</v>
      </c>
      <c r="Q79" s="1">
        <f t="shared" si="18"/>
        <v>-181.50871211486657</v>
      </c>
      <c r="R79" s="1">
        <f t="shared" si="12"/>
        <v>-181.50871211486657</v>
      </c>
      <c r="S79" s="1">
        <f t="shared" si="13"/>
        <v>363.01742422973314</v>
      </c>
      <c r="T79">
        <f>IF(A79&lt;D$4,F$4,0)</f>
        <v>0</v>
      </c>
      <c r="U79" s="5">
        <f t="shared" si="14"/>
        <v>197.20575134852467</v>
      </c>
      <c r="V79" s="5">
        <f>L$6*SUM(U72:U78)</f>
        <v>98.840490065163848</v>
      </c>
      <c r="W79" s="1">
        <f>H$5+((H$6-H$5)*(LOG(V79+J$5)-LOG(J$5))/(LOG(J$6)-LOG(J$5)))</f>
        <v>4.158889977548842E-3</v>
      </c>
      <c r="X79" s="1">
        <f t="shared" si="5"/>
        <v>0.44496976078521844</v>
      </c>
      <c r="Y79" s="1">
        <f t="shared" si="6"/>
        <v>106.54746408269764</v>
      </c>
    </row>
    <row r="80" spans="1:25" x14ac:dyDescent="0.2">
      <c r="A80">
        <v>71</v>
      </c>
      <c r="B80" s="1">
        <f t="shared" si="7"/>
        <v>163597843.93275258</v>
      </c>
      <c r="C80" s="1">
        <f t="shared" si="7"/>
        <v>163597843.93275258</v>
      </c>
      <c r="D80" s="5">
        <f t="shared" si="8"/>
        <v>1772.1952119145897</v>
      </c>
      <c r="E80" s="1">
        <f t="shared" si="9"/>
        <v>2324.7580131898103</v>
      </c>
      <c r="F80" s="1">
        <f t="shared" si="10"/>
        <v>5.0901889075041264</v>
      </c>
      <c r="G80" s="1">
        <f t="shared" si="10"/>
        <v>1241.0496061256263</v>
      </c>
      <c r="H80" s="1">
        <f t="shared" si="11"/>
        <v>0</v>
      </c>
      <c r="I80" s="1">
        <f t="shared" si="15"/>
        <v>0.4999972918567101</v>
      </c>
      <c r="J80" s="1">
        <f t="shared" si="16"/>
        <v>0.4999972918567101</v>
      </c>
      <c r="K80" s="18">
        <f t="shared" si="17"/>
        <v>5.4162865799316683E-6</v>
      </c>
      <c r="L80" s="18">
        <f>B80-F$6*I80*(F$5-H80)</f>
        <v>158697870.47255683</v>
      </c>
      <c r="M80" s="18">
        <f>C80-F$6*J80*(F$5-H80)</f>
        <v>158697870.47255683</v>
      </c>
      <c r="N80" s="18">
        <f>D80-(F$6*K80*(F$5-H80))+((1-F$6)*H80)</f>
        <v>1719.1156034312594</v>
      </c>
      <c r="O80" s="1">
        <f>P$5*L80*N80</f>
        <v>198.02795392164663</v>
      </c>
      <c r="P80" s="1">
        <f>P$6*M80*N80</f>
        <v>198.02795392164663</v>
      </c>
      <c r="Q80" s="1">
        <f t="shared" si="18"/>
        <v>-198.02795392164663</v>
      </c>
      <c r="R80" s="1">
        <f t="shared" si="12"/>
        <v>-198.02795392164663</v>
      </c>
      <c r="S80" s="1">
        <f t="shared" si="13"/>
        <v>396.05590784329326</v>
      </c>
      <c r="T80">
        <f>IF(A80&lt;D$4,F$4,0)</f>
        <v>0</v>
      </c>
      <c r="U80" s="5">
        <f t="shared" si="14"/>
        <v>215.18126977184721</v>
      </c>
      <c r="V80" s="5">
        <f>L$6*SUM(U73:U79)</f>
        <v>107.86182181566804</v>
      </c>
      <c r="W80" s="1">
        <f>H$5+((H$6-H$5)*(LOG(V80+J$5)-LOG(J$5))/(LOG(J$6)-LOG(J$5)))</f>
        <v>4.1733145967001641E-3</v>
      </c>
      <c r="X80" s="1">
        <f t="shared" si="5"/>
        <v>0.48732752346903085</v>
      </c>
      <c r="Y80" s="1">
        <f t="shared" si="6"/>
        <v>116.28496753771815</v>
      </c>
    </row>
    <row r="81" spans="1:25" x14ac:dyDescent="0.2">
      <c r="A81">
        <v>72</v>
      </c>
      <c r="B81" s="1">
        <f t="shared" si="7"/>
        <v>163597645.90479866</v>
      </c>
      <c r="C81" s="1">
        <f t="shared" si="7"/>
        <v>163597645.90479866</v>
      </c>
      <c r="D81" s="5">
        <f t="shared" si="8"/>
        <v>1933.4613282960991</v>
      </c>
      <c r="E81" s="1">
        <f t="shared" si="9"/>
        <v>2539.9392829616577</v>
      </c>
      <c r="F81" s="1">
        <f t="shared" si="10"/>
        <v>5.5775164309731569</v>
      </c>
      <c r="G81" s="1">
        <f t="shared" si="10"/>
        <v>1357.3345736633444</v>
      </c>
      <c r="H81" s="1">
        <f t="shared" si="11"/>
        <v>0</v>
      </c>
      <c r="I81" s="1">
        <f t="shared" si="15"/>
        <v>0.49999704541912504</v>
      </c>
      <c r="J81" s="1">
        <f t="shared" si="16"/>
        <v>0.49999704541912504</v>
      </c>
      <c r="K81" s="18">
        <f t="shared" si="17"/>
        <v>5.9091617500581061E-6</v>
      </c>
      <c r="L81" s="18">
        <f>B81-F$6*I81*(F$5-H81)</f>
        <v>158697674.85969123</v>
      </c>
      <c r="M81" s="18">
        <f>C81-F$6*J81*(F$5-H81)</f>
        <v>158697674.85969123</v>
      </c>
      <c r="N81" s="18">
        <f>D81-(F$6*K81*(F$5-H81))+((1-F$6)*H81)</f>
        <v>1875.5515431455296</v>
      </c>
      <c r="O81" s="1">
        <f>P$5*L81*N81</f>
        <v>216.04781901579031</v>
      </c>
      <c r="P81" s="1">
        <f>P$6*M81*N81</f>
        <v>216.04781901579031</v>
      </c>
      <c r="Q81" s="1">
        <f t="shared" si="18"/>
        <v>-216.04781901579031</v>
      </c>
      <c r="R81" s="1">
        <f t="shared" si="12"/>
        <v>-216.04781901579031</v>
      </c>
      <c r="S81" s="1">
        <f t="shared" si="13"/>
        <v>432.09563803158062</v>
      </c>
      <c r="T81">
        <f>IF(A81&lt;D$4,F$4,0)</f>
        <v>0</v>
      </c>
      <c r="U81" s="5">
        <f t="shared" si="14"/>
        <v>234.78979146178372</v>
      </c>
      <c r="V81" s="5">
        <f>L$6*SUM(U74:U80)</f>
        <v>117.70271928673404</v>
      </c>
      <c r="W81" s="1">
        <f>H$5+((H$6-H$5)*(LOG(V81+J$5)-LOG(J$5))/(LOG(J$6)-LOG(J$5)))</f>
        <v>4.1890349826763842E-3</v>
      </c>
      <c r="X81" s="1">
        <f t="shared" ref="X81:X144" si="19">U74*W81</f>
        <v>0.53385331568360594</v>
      </c>
      <c r="Y81" s="1">
        <f t="shared" ref="Y81:Y144" si="20">U74*(1-W81)</f>
        <v>126.90679062530488</v>
      </c>
    </row>
    <row r="82" spans="1:25" x14ac:dyDescent="0.2">
      <c r="A82">
        <v>73</v>
      </c>
      <c r="B82" s="1">
        <f t="shared" si="7"/>
        <v>163597429.85697964</v>
      </c>
      <c r="C82" s="1">
        <f t="shared" si="7"/>
        <v>163597429.85697964</v>
      </c>
      <c r="D82" s="5">
        <f t="shared" si="8"/>
        <v>2109.3773088516118</v>
      </c>
      <c r="E82" s="1">
        <f t="shared" si="9"/>
        <v>2774.7290744234415</v>
      </c>
      <c r="F82" s="1">
        <f t="shared" si="10"/>
        <v>6.1113697466567629</v>
      </c>
      <c r="G82" s="1">
        <f t="shared" si="10"/>
        <v>1484.2413642886493</v>
      </c>
      <c r="H82" s="1">
        <f t="shared" si="11"/>
        <v>0</v>
      </c>
      <c r="I82" s="1">
        <f t="shared" si="15"/>
        <v>0.49999677659405783</v>
      </c>
      <c r="J82" s="1">
        <f t="shared" si="16"/>
        <v>0.49999677659405783</v>
      </c>
      <c r="K82" s="18">
        <f t="shared" si="17"/>
        <v>6.4468118843216525E-6</v>
      </c>
      <c r="L82" s="18">
        <f>B82-F$6*I82*(F$5-H82)</f>
        <v>158697461.44635788</v>
      </c>
      <c r="M82" s="18">
        <f>C82-F$6*J82*(F$5-H82)</f>
        <v>158697461.44635788</v>
      </c>
      <c r="N82" s="18">
        <f>D82-(F$6*K82*(F$5-H82))+((1-F$6)*H82)</f>
        <v>2046.1985523852595</v>
      </c>
      <c r="O82" s="1">
        <f>P$5*L82*N82</f>
        <v>235.70460733864255</v>
      </c>
      <c r="P82" s="1">
        <f>P$6*M82*N82</f>
        <v>235.70460733864255</v>
      </c>
      <c r="Q82" s="1">
        <f t="shared" si="18"/>
        <v>-235.70460733864255</v>
      </c>
      <c r="R82" s="1">
        <f t="shared" si="12"/>
        <v>-235.70460733864255</v>
      </c>
      <c r="S82" s="1">
        <f t="shared" si="13"/>
        <v>471.40921467728509</v>
      </c>
      <c r="T82">
        <f>IF(A82&lt;D$4,F$4,0)</f>
        <v>0</v>
      </c>
      <c r="U82" s="5">
        <f t="shared" si="14"/>
        <v>256.17965747606769</v>
      </c>
      <c r="V82" s="5">
        <f>L$6*SUM(U75:U81)</f>
        <v>128.43763403881357</v>
      </c>
      <c r="W82" s="1">
        <f>H$5+((H$6-H$5)*(LOG(V82+J$5)-LOG(J$5))/(LOG(J$6)-LOG(J$5)))</f>
        <v>4.2061660930662534E-3</v>
      </c>
      <c r="X82" s="1">
        <f t="shared" si="19"/>
        <v>0.58498598922270051</v>
      </c>
      <c r="Y82" s="1">
        <f t="shared" si="20"/>
        <v>138.49320927915565</v>
      </c>
    </row>
    <row r="83" spans="1:25" x14ac:dyDescent="0.2">
      <c r="A83">
        <v>74</v>
      </c>
      <c r="B83" s="1">
        <f t="shared" si="7"/>
        <v>163597194.1523723</v>
      </c>
      <c r="C83" s="1">
        <f t="shared" si="7"/>
        <v>163597194.1523723</v>
      </c>
      <c r="D83" s="5">
        <f t="shared" si="8"/>
        <v>2301.2738414731821</v>
      </c>
      <c r="E83" s="1">
        <f t="shared" si="9"/>
        <v>3030.9087318995093</v>
      </c>
      <c r="F83" s="1">
        <f t="shared" si="10"/>
        <v>6.6963557358794636</v>
      </c>
      <c r="G83" s="1">
        <f t="shared" si="10"/>
        <v>1622.734573567805</v>
      </c>
      <c r="H83" s="1">
        <f t="shared" si="11"/>
        <v>0</v>
      </c>
      <c r="I83" s="1">
        <f t="shared" si="15"/>
        <v>0.49999648334791458</v>
      </c>
      <c r="J83" s="1">
        <f t="shared" si="16"/>
        <v>0.49999648334791458</v>
      </c>
      <c r="K83" s="18">
        <f t="shared" si="17"/>
        <v>7.0333041707638125E-6</v>
      </c>
      <c r="L83" s="18">
        <f>B83-F$6*I83*(F$5-H83)</f>
        <v>158697228.61556274</v>
      </c>
      <c r="M83" s="18">
        <f>C83-F$6*J83*(F$5-H83)</f>
        <v>158697228.61556274</v>
      </c>
      <c r="N83" s="18">
        <f>D83-(F$6*K83*(F$5-H83))+((1-F$6)*H83)</f>
        <v>2232.3474605996967</v>
      </c>
      <c r="O83" s="1">
        <f>P$5*L83*N83</f>
        <v>257.14699536900434</v>
      </c>
      <c r="P83" s="1">
        <f>P$6*M83*N83</f>
        <v>257.14699536900434</v>
      </c>
      <c r="Q83" s="1">
        <f t="shared" si="18"/>
        <v>-257.14699536900434</v>
      </c>
      <c r="R83" s="1">
        <f t="shared" si="12"/>
        <v>-257.14699536900434</v>
      </c>
      <c r="S83" s="1">
        <f t="shared" si="13"/>
        <v>514.29399073800869</v>
      </c>
      <c r="T83">
        <f>IF(A83&lt;D$4,F$4,0)</f>
        <v>0</v>
      </c>
      <c r="U83" s="5">
        <f t="shared" si="14"/>
        <v>279.51268205571495</v>
      </c>
      <c r="V83" s="5">
        <f>L$6*SUM(U76:U82)</f>
        <v>140.1477802595825</v>
      </c>
      <c r="W83" s="1">
        <f>H$5+((H$6-H$5)*(LOG(V83+J$5)-LOG(J$5))/(LOG(J$6)-LOG(J$5)))</f>
        <v>4.2248328143505822E-3</v>
      </c>
      <c r="X83" s="1">
        <f t="shared" si="19"/>
        <v>0.64121553284354638</v>
      </c>
      <c r="Y83" s="1">
        <f t="shared" si="20"/>
        <v>151.13178023293338</v>
      </c>
    </row>
    <row r="84" spans="1:25" x14ac:dyDescent="0.2">
      <c r="A84">
        <v>75</v>
      </c>
      <c r="B84" s="1">
        <f t="shared" si="7"/>
        <v>163596937.00537694</v>
      </c>
      <c r="C84" s="1">
        <f t="shared" si="7"/>
        <v>163596937.00537694</v>
      </c>
      <c r="D84" s="5">
        <f t="shared" si="8"/>
        <v>2510.6024562612197</v>
      </c>
      <c r="E84" s="1">
        <f t="shared" si="9"/>
        <v>3310.4214139552241</v>
      </c>
      <c r="F84" s="1">
        <f t="shared" si="10"/>
        <v>7.3375712687230097</v>
      </c>
      <c r="G84" s="1">
        <f t="shared" si="10"/>
        <v>1773.8663538007384</v>
      </c>
      <c r="H84" s="1">
        <f t="shared" si="11"/>
        <v>0</v>
      </c>
      <c r="I84" s="1">
        <f t="shared" si="15"/>
        <v>0.49999616346241227</v>
      </c>
      <c r="J84" s="1">
        <f t="shared" si="16"/>
        <v>0.49999616346241227</v>
      </c>
      <c r="K84" s="18">
        <f t="shared" si="17"/>
        <v>7.673075175415178E-6</v>
      </c>
      <c r="L84" s="18">
        <f>B84-F$6*I84*(F$5-H84)</f>
        <v>158696974.60344529</v>
      </c>
      <c r="M84" s="18">
        <f>C84-F$6*J84*(F$5-H84)</f>
        <v>158696974.60344529</v>
      </c>
      <c r="N84" s="18">
        <f>D84-(F$6*K84*(F$5-H84))+((1-F$6)*H84)</f>
        <v>2435.4063195421509</v>
      </c>
      <c r="O84" s="1">
        <f>P$5*L84*N84</f>
        <v>280.5371593057597</v>
      </c>
      <c r="P84" s="1">
        <f>P$6*M84*N84</f>
        <v>280.5371593057597</v>
      </c>
      <c r="Q84" s="1">
        <f t="shared" si="18"/>
        <v>-280.5371593057597</v>
      </c>
      <c r="R84" s="1">
        <f t="shared" si="12"/>
        <v>-280.5371593057597</v>
      </c>
      <c r="S84" s="1">
        <f t="shared" si="13"/>
        <v>561.0743186115194</v>
      </c>
      <c r="T84">
        <f>IF(A84&lt;D$4,F$4,0)</f>
        <v>0</v>
      </c>
      <c r="U84" s="5">
        <f t="shared" si="14"/>
        <v>304.96537594997108</v>
      </c>
      <c r="V84" s="5">
        <f>L$6*SUM(U77:U83)</f>
        <v>152.9217488885763</v>
      </c>
      <c r="W84" s="1">
        <f>H$5+((H$6-H$5)*(LOG(V84+J$5)-LOG(J$5))/(LOG(J$6)-LOG(J$5)))</f>
        <v>4.2451707690375927E-3</v>
      </c>
      <c r="X84" s="1">
        <f t="shared" si="19"/>
        <v>0.70308981002280324</v>
      </c>
      <c r="Y84" s="1">
        <f t="shared" si="20"/>
        <v>164.9180001943725</v>
      </c>
    </row>
    <row r="85" spans="1:25" x14ac:dyDescent="0.2">
      <c r="A85">
        <v>76</v>
      </c>
      <c r="B85" s="1">
        <f t="shared" ref="B85:C148" si="21">B84+Q84</f>
        <v>163596656.46821764</v>
      </c>
      <c r="C85" s="1">
        <f t="shared" si="21"/>
        <v>163596656.46821764</v>
      </c>
      <c r="D85" s="5">
        <f t="shared" ref="D85:D148" si="22">D84+S84-S78</f>
        <v>2738.94649413142</v>
      </c>
      <c r="E85" s="1">
        <f t="shared" ref="E85:E148" si="23">E84+U84</f>
        <v>3615.3867899051952</v>
      </c>
      <c r="F85" s="1">
        <f t="shared" ref="F85:G148" si="24">F84+X84</f>
        <v>8.0406610787458135</v>
      </c>
      <c r="G85" s="1">
        <f t="shared" si="24"/>
        <v>1938.7843539951109</v>
      </c>
      <c r="H85" s="1">
        <f t="shared" ref="H85:H148" si="25">SUM(T78:T84)</f>
        <v>0</v>
      </c>
      <c r="I85" s="1">
        <f t="shared" si="15"/>
        <v>0.49999581451781228</v>
      </c>
      <c r="J85" s="1">
        <f t="shared" si="16"/>
        <v>0.49999581451781228</v>
      </c>
      <c r="K85" s="18">
        <f t="shared" si="17"/>
        <v>8.3709643755463583E-6</v>
      </c>
      <c r="L85" s="18">
        <f>B85-F$6*I85*(F$5-H85)</f>
        <v>158696697.48594308</v>
      </c>
      <c r="M85" s="18">
        <f>C85-F$6*J85*(F$5-H85)</f>
        <v>158696697.48594308</v>
      </c>
      <c r="N85" s="18">
        <f>D85-(F$6*K85*(F$5-H85))+((1-F$6)*H85)</f>
        <v>2656.9110432510656</v>
      </c>
      <c r="O85" s="1">
        <f>P$5*L85*N85</f>
        <v>306.05200005652659</v>
      </c>
      <c r="P85" s="1">
        <f>P$6*M85*N85</f>
        <v>306.05200005652659</v>
      </c>
      <c r="Q85" s="1">
        <f t="shared" si="18"/>
        <v>-306.05200005652659</v>
      </c>
      <c r="R85" s="1">
        <f t="shared" ref="R85:R148" si="26">-P85-T85*J85</f>
        <v>-306.05200005652659</v>
      </c>
      <c r="S85" s="1">
        <f t="shared" ref="S85:S148" si="27">O85+P85-T85*K85</f>
        <v>612.10400011305319</v>
      </c>
      <c r="T85">
        <f>IF(A85&lt;D$4,F$4,0)</f>
        <v>0</v>
      </c>
      <c r="U85" s="5">
        <f t="shared" ref="U85:U148" si="28">S78+T78</f>
        <v>332.73028074131889</v>
      </c>
      <c r="V85" s="5">
        <f>L$6*SUM(U78:U84)</f>
        <v>166.85617748313388</v>
      </c>
      <c r="W85" s="1">
        <f>H$5+((H$6-H$5)*(LOG(V85+J$5)-LOG(J$5))/(LOG(J$6)-LOG(J$5)))</f>
        <v>4.2673271789505736E-3</v>
      </c>
      <c r="X85" s="1">
        <f t="shared" si="19"/>
        <v>0.77122229210755844</v>
      </c>
      <c r="Y85" s="1">
        <f t="shared" si="20"/>
        <v>179.95602447532175</v>
      </c>
    </row>
    <row r="86" spans="1:25" x14ac:dyDescent="0.2">
      <c r="A86">
        <v>77</v>
      </c>
      <c r="B86" s="1">
        <f t="shared" si="21"/>
        <v>163596350.4162176</v>
      </c>
      <c r="C86" s="1">
        <f t="shared" si="21"/>
        <v>163596350.4162176</v>
      </c>
      <c r="D86" s="5">
        <f t="shared" si="22"/>
        <v>2988.0330700147401</v>
      </c>
      <c r="E86" s="1">
        <f t="shared" si="23"/>
        <v>3948.1170706465141</v>
      </c>
      <c r="F86" s="1">
        <f t="shared" si="24"/>
        <v>8.8118833708533728</v>
      </c>
      <c r="G86" s="1">
        <f t="shared" si="24"/>
        <v>2118.7403784704325</v>
      </c>
      <c r="H86" s="1">
        <f t="shared" si="25"/>
        <v>0</v>
      </c>
      <c r="I86" s="1">
        <f t="shared" si="15"/>
        <v>0.49999543387463263</v>
      </c>
      <c r="J86" s="1">
        <f t="shared" si="16"/>
        <v>0.49999543387463263</v>
      </c>
      <c r="K86" s="18">
        <f t="shared" si="17"/>
        <v>9.1322507346451621E-6</v>
      </c>
      <c r="L86" s="18">
        <f>B86-F$6*I86*(F$5-H86)</f>
        <v>158696395.1642462</v>
      </c>
      <c r="M86" s="18">
        <f>C86-F$6*J86*(F$5-H86)</f>
        <v>158696395.1642462</v>
      </c>
      <c r="N86" s="18">
        <f>D86-(F$6*K86*(F$5-H86))+((1-F$6)*H86)</f>
        <v>2898.5370128152176</v>
      </c>
      <c r="O86" s="1">
        <f>P$5*L86*N86</f>
        <v>333.88447923649272</v>
      </c>
      <c r="P86" s="1">
        <f>P$6*M86*N86</f>
        <v>333.88447923649272</v>
      </c>
      <c r="Q86" s="1">
        <f t="shared" si="18"/>
        <v>-333.88447923649272</v>
      </c>
      <c r="R86" s="1">
        <f t="shared" si="26"/>
        <v>-333.88447923649272</v>
      </c>
      <c r="S86" s="1">
        <f t="shared" si="27"/>
        <v>667.76895847298545</v>
      </c>
      <c r="T86">
        <f>IF(A86&lt;D$4,F$4,0)</f>
        <v>0</v>
      </c>
      <c r="U86" s="5">
        <f t="shared" si="28"/>
        <v>363.01742422973314</v>
      </c>
      <c r="V86" s="5">
        <f>L$6*SUM(U79:U85)</f>
        <v>182.05648088052283</v>
      </c>
      <c r="W86" s="1">
        <f>H$5+((H$6-H$5)*(LOG(V86+J$5)-LOG(J$5))/(LOG(J$6)-LOG(J$5)))</f>
        <v>4.2914617867528893E-3</v>
      </c>
      <c r="X86" s="1">
        <f t="shared" si="19"/>
        <v>0.84630094604008566</v>
      </c>
      <c r="Y86" s="1">
        <f t="shared" si="20"/>
        <v>196.35945040248458</v>
      </c>
    </row>
    <row r="87" spans="1:25" x14ac:dyDescent="0.2">
      <c r="A87">
        <v>78</v>
      </c>
      <c r="B87" s="1">
        <f t="shared" si="21"/>
        <v>163596016.53173837</v>
      </c>
      <c r="C87" s="1">
        <f t="shared" si="21"/>
        <v>163596016.53173837</v>
      </c>
      <c r="D87" s="5">
        <f t="shared" si="22"/>
        <v>3259.7461206444323</v>
      </c>
      <c r="E87" s="1">
        <f t="shared" si="23"/>
        <v>4311.1344948762471</v>
      </c>
      <c r="F87" s="1">
        <f t="shared" si="24"/>
        <v>9.6581843168934576</v>
      </c>
      <c r="G87" s="1">
        <f t="shared" si="24"/>
        <v>2315.099828872917</v>
      </c>
      <c r="H87" s="1">
        <f t="shared" si="25"/>
        <v>0</v>
      </c>
      <c r="I87" s="1">
        <f t="shared" si="15"/>
        <v>0.49999501865370277</v>
      </c>
      <c r="J87" s="1">
        <f t="shared" si="16"/>
        <v>0.49999501865370277</v>
      </c>
      <c r="K87" s="18">
        <f t="shared" si="17"/>
        <v>9.962692594545836E-6</v>
      </c>
      <c r="L87" s="18">
        <f>B87-F$6*I87*(F$5-H87)</f>
        <v>158696065.34893209</v>
      </c>
      <c r="M87" s="18">
        <f>C87-F$6*J87*(F$5-H87)</f>
        <v>158696065.34893209</v>
      </c>
      <c r="N87" s="18">
        <f>D87-(F$6*K87*(F$5-H87))+((1-F$6)*H87)</f>
        <v>3162.1117332178833</v>
      </c>
      <c r="O87" s="1">
        <f>P$5*L87*N87</f>
        <v>364.24507620920048</v>
      </c>
      <c r="P87" s="1">
        <f>P$6*M87*N87</f>
        <v>364.24507620920048</v>
      </c>
      <c r="Q87" s="1">
        <f t="shared" si="18"/>
        <v>-364.24507620920048</v>
      </c>
      <c r="R87" s="1">
        <f t="shared" si="26"/>
        <v>-364.24507620920048</v>
      </c>
      <c r="S87" s="1">
        <f t="shared" si="27"/>
        <v>728.49015241840095</v>
      </c>
      <c r="T87">
        <f>IF(A87&lt;D$4,F$4,0)</f>
        <v>0</v>
      </c>
      <c r="U87" s="5">
        <f t="shared" si="28"/>
        <v>396.05590784329326</v>
      </c>
      <c r="V87" s="5">
        <f>L$6*SUM(U80:U86)</f>
        <v>198.63764816864369</v>
      </c>
      <c r="W87" s="1">
        <f>H$5+((H$6-H$5)*(LOG(V87+J$5)-LOG(J$5))/(LOG(J$6)-LOG(J$5)))</f>
        <v>4.3177478374823207E-3</v>
      </c>
      <c r="X87" s="1">
        <f t="shared" si="19"/>
        <v>0.9290984622240932</v>
      </c>
      <c r="Y87" s="1">
        <f t="shared" si="20"/>
        <v>214.25217130962312</v>
      </c>
    </row>
    <row r="88" spans="1:25" x14ac:dyDescent="0.2">
      <c r="A88">
        <v>79</v>
      </c>
      <c r="B88" s="1">
        <f t="shared" si="21"/>
        <v>163595652.28666216</v>
      </c>
      <c r="C88" s="1">
        <f t="shared" si="21"/>
        <v>163595652.28666216</v>
      </c>
      <c r="D88" s="5">
        <f t="shared" si="22"/>
        <v>3556.1406350312527</v>
      </c>
      <c r="E88" s="1">
        <f t="shared" si="23"/>
        <v>4707.1904027195405</v>
      </c>
      <c r="F88" s="1">
        <f t="shared" si="24"/>
        <v>10.587282779117551</v>
      </c>
      <c r="G88" s="1">
        <f t="shared" si="24"/>
        <v>2529.35200018254</v>
      </c>
      <c r="H88" s="1">
        <f t="shared" si="25"/>
        <v>0</v>
      </c>
      <c r="I88" s="1">
        <f t="shared" si="15"/>
        <v>0.49999456571440754</v>
      </c>
      <c r="J88" s="1">
        <f t="shared" si="16"/>
        <v>0.49999456571440754</v>
      </c>
      <c r="K88" s="18">
        <f t="shared" si="17"/>
        <v>1.0868571184986019E-5</v>
      </c>
      <c r="L88" s="18">
        <f>B88-F$6*I88*(F$5-H88)</f>
        <v>158695705.54266098</v>
      </c>
      <c r="M88" s="18">
        <f>C88-F$6*J88*(F$5-H88)</f>
        <v>158695705.54266098</v>
      </c>
      <c r="N88" s="18">
        <f>D88-(F$6*K88*(F$5-H88))+((1-F$6)*H88)</f>
        <v>3449.6286374183896</v>
      </c>
      <c r="O88" s="1">
        <f>P$5*L88*N88</f>
        <v>397.36337710231936</v>
      </c>
      <c r="P88" s="1">
        <f>P$6*M88*N88</f>
        <v>397.36337710231936</v>
      </c>
      <c r="Q88" s="1">
        <f t="shared" si="18"/>
        <v>-397.36337710231936</v>
      </c>
      <c r="R88" s="1">
        <f t="shared" si="26"/>
        <v>-397.36337710231936</v>
      </c>
      <c r="S88" s="1">
        <f t="shared" si="27"/>
        <v>794.72675420463872</v>
      </c>
      <c r="T88">
        <f>IF(A88&lt;D$4,F$4,0)</f>
        <v>0</v>
      </c>
      <c r="U88" s="5">
        <f t="shared" si="28"/>
        <v>432.09563803158062</v>
      </c>
      <c r="V88" s="5">
        <f>L$6*SUM(U81:U87)</f>
        <v>216.72511197578831</v>
      </c>
      <c r="W88" s="1">
        <f>H$5+((H$6-H$5)*(LOG(V88+J$5)-LOG(J$5))/(LOG(J$6)-LOG(J$5)))</f>
        <v>4.3463731214463111E-3</v>
      </c>
      <c r="X88" s="1">
        <f t="shared" si="19"/>
        <v>1.0204840387994814</v>
      </c>
      <c r="Y88" s="1">
        <f t="shared" si="20"/>
        <v>233.76930742298424</v>
      </c>
    </row>
    <row r="89" spans="1:25" x14ac:dyDescent="0.2">
      <c r="A89">
        <v>80</v>
      </c>
      <c r="B89" s="1">
        <f t="shared" si="21"/>
        <v>163595254.92328507</v>
      </c>
      <c r="C89" s="1">
        <f t="shared" si="21"/>
        <v>163595254.92328507</v>
      </c>
      <c r="D89" s="5">
        <f t="shared" si="22"/>
        <v>3879.4581745586061</v>
      </c>
      <c r="E89" s="1">
        <f t="shared" si="23"/>
        <v>5139.2860407511216</v>
      </c>
      <c r="F89" s="1">
        <f t="shared" si="24"/>
        <v>11.607766817917032</v>
      </c>
      <c r="G89" s="1">
        <f t="shared" si="24"/>
        <v>2763.1213076055242</v>
      </c>
      <c r="H89" s="1">
        <f t="shared" si="25"/>
        <v>0</v>
      </c>
      <c r="I89" s="1">
        <f t="shared" si="15"/>
        <v>0.49999407163096099</v>
      </c>
      <c r="J89" s="1">
        <f t="shared" si="16"/>
        <v>0.49999407163096099</v>
      </c>
      <c r="K89" s="18">
        <f t="shared" si="17"/>
        <v>1.1856738077942185E-5</v>
      </c>
      <c r="L89" s="18">
        <f>B89-F$6*I89*(F$5-H89)</f>
        <v>158695313.02130166</v>
      </c>
      <c r="M89" s="18">
        <f>C89-F$6*J89*(F$5-H89)</f>
        <v>158695313.02130166</v>
      </c>
      <c r="N89" s="18">
        <f>D89-(F$6*K89*(F$5-H89))+((1-F$6)*H89)</f>
        <v>3763.2621413947727</v>
      </c>
      <c r="O89" s="1">
        <f>P$5*L89*N89</f>
        <v>433.48980771268685</v>
      </c>
      <c r="P89" s="1">
        <f>P$6*M89*N89</f>
        <v>433.48980771268685</v>
      </c>
      <c r="Q89" s="1">
        <f t="shared" si="18"/>
        <v>-433.48980771268685</v>
      </c>
      <c r="R89" s="1">
        <f t="shared" si="26"/>
        <v>-433.48980771268685</v>
      </c>
      <c r="S89" s="1">
        <f t="shared" si="27"/>
        <v>866.97961542537371</v>
      </c>
      <c r="T89">
        <f>IF(A89&lt;D$4,F$4,0)</f>
        <v>0</v>
      </c>
      <c r="U89" s="5">
        <f t="shared" si="28"/>
        <v>471.40921467728509</v>
      </c>
      <c r="V89" s="5">
        <f>L$6*SUM(U82:U88)</f>
        <v>236.45569663276794</v>
      </c>
      <c r="W89" s="1">
        <f>H$5+((H$6-H$5)*(LOG(V89+J$5)-LOG(J$5))/(LOG(J$6)-LOG(J$5)))</f>
        <v>4.3775410792860877E-3</v>
      </c>
      <c r="X89" s="1">
        <f t="shared" si="19"/>
        <v>1.1214369742789256</v>
      </c>
      <c r="Y89" s="1">
        <f t="shared" si="20"/>
        <v>255.05822050178875</v>
      </c>
    </row>
    <row r="90" spans="1:25" x14ac:dyDescent="0.2">
      <c r="A90">
        <v>81</v>
      </c>
      <c r="B90" s="1">
        <f t="shared" si="21"/>
        <v>163594821.43347734</v>
      </c>
      <c r="C90" s="1">
        <f t="shared" si="21"/>
        <v>163594821.43347734</v>
      </c>
      <c r="D90" s="5">
        <f t="shared" si="22"/>
        <v>4232.1437992459714</v>
      </c>
      <c r="E90" s="1">
        <f t="shared" si="23"/>
        <v>5610.6952554284071</v>
      </c>
      <c r="F90" s="1">
        <f t="shared" si="24"/>
        <v>12.729203792195957</v>
      </c>
      <c r="G90" s="1">
        <f t="shared" si="24"/>
        <v>3018.1795281073128</v>
      </c>
      <c r="H90" s="1">
        <f t="shared" si="25"/>
        <v>0</v>
      </c>
      <c r="I90" s="1">
        <f t="shared" si="15"/>
        <v>0.49999353266652818</v>
      </c>
      <c r="J90" s="1">
        <f t="shared" si="16"/>
        <v>0.49999353266652818</v>
      </c>
      <c r="K90" s="18">
        <f t="shared" si="17"/>
        <v>1.2934666943587721E-5</v>
      </c>
      <c r="L90" s="18">
        <f>B90-F$6*I90*(F$5-H90)</f>
        <v>158694884.81334537</v>
      </c>
      <c r="M90" s="18">
        <f>C90-F$6*J90*(F$5-H90)</f>
        <v>158694884.81334537</v>
      </c>
      <c r="N90" s="18">
        <f>D90-(F$6*K90*(F$5-H90))+((1-F$6)*H90)</f>
        <v>4105.3840631988114</v>
      </c>
      <c r="O90" s="1">
        <f>P$5*L90*N90</f>
        <v>472.89752328291962</v>
      </c>
      <c r="P90" s="1">
        <f>P$6*M90*N90</f>
        <v>472.89752328291962</v>
      </c>
      <c r="Q90" s="1">
        <f t="shared" si="18"/>
        <v>-472.89752328291962</v>
      </c>
      <c r="R90" s="1">
        <f t="shared" si="26"/>
        <v>-472.89752328291962</v>
      </c>
      <c r="S90" s="1">
        <f t="shared" si="27"/>
        <v>945.79504656583924</v>
      </c>
      <c r="T90">
        <f>IF(A90&lt;D$4,F$4,0)</f>
        <v>0</v>
      </c>
      <c r="U90" s="5">
        <f t="shared" si="28"/>
        <v>514.29399073800869</v>
      </c>
      <c r="V90" s="5">
        <f>L$6*SUM(U83:U89)</f>
        <v>257.9786523528897</v>
      </c>
      <c r="W90" s="1">
        <f>H$5+((H$6-H$5)*(LOG(V90+J$5)-LOG(J$5))/(LOG(J$6)-LOG(J$5)))</f>
        <v>4.4114719693301172E-3</v>
      </c>
      <c r="X90" s="1">
        <f t="shared" si="19"/>
        <v>1.2330623619610677</v>
      </c>
      <c r="Y90" s="1">
        <f t="shared" si="20"/>
        <v>278.27961969375389</v>
      </c>
    </row>
    <row r="91" spans="1:25" x14ac:dyDescent="0.2">
      <c r="A91">
        <v>82</v>
      </c>
      <c r="B91" s="1">
        <f t="shared" si="21"/>
        <v>163594348.53595406</v>
      </c>
      <c r="C91" s="1">
        <f t="shared" si="21"/>
        <v>163594348.53595406</v>
      </c>
      <c r="D91" s="5">
        <f t="shared" si="22"/>
        <v>4616.8645272002914</v>
      </c>
      <c r="E91" s="1">
        <f t="shared" si="23"/>
        <v>6124.9892461664158</v>
      </c>
      <c r="F91" s="1">
        <f t="shared" si="24"/>
        <v>13.962266154157025</v>
      </c>
      <c r="G91" s="1">
        <f t="shared" si="24"/>
        <v>3296.4591478010666</v>
      </c>
      <c r="H91" s="1">
        <f t="shared" si="25"/>
        <v>0</v>
      </c>
      <c r="I91" s="1">
        <f t="shared" si="15"/>
        <v>0.49999294474500156</v>
      </c>
      <c r="J91" s="1">
        <f t="shared" si="16"/>
        <v>0.49999294474500156</v>
      </c>
      <c r="K91" s="18">
        <f t="shared" si="17"/>
        <v>1.4110509996843093E-5</v>
      </c>
      <c r="L91" s="18">
        <f>B91-F$6*I91*(F$5-H91)</f>
        <v>158694417.67745304</v>
      </c>
      <c r="M91" s="18">
        <f>C91-F$6*J91*(F$5-H91)</f>
        <v>158694417.67745304</v>
      </c>
      <c r="N91" s="18">
        <f>D91-(F$6*K91*(F$5-H91))+((1-F$6)*H91)</f>
        <v>4478.5815292312291</v>
      </c>
      <c r="O91" s="1">
        <f>P$5*L91*N91</f>
        <v>515.88446929418524</v>
      </c>
      <c r="P91" s="1">
        <f>P$6*M91*N91</f>
        <v>515.88446929418524</v>
      </c>
      <c r="Q91" s="1">
        <f t="shared" si="18"/>
        <v>-515.88446929418524</v>
      </c>
      <c r="R91" s="1">
        <f t="shared" si="26"/>
        <v>-515.88446929418524</v>
      </c>
      <c r="S91" s="1">
        <f t="shared" si="27"/>
        <v>1031.7689385883705</v>
      </c>
      <c r="T91">
        <f>IF(A91&lt;D$4,F$4,0)</f>
        <v>0</v>
      </c>
      <c r="U91" s="5">
        <f t="shared" si="28"/>
        <v>561.0743186115194</v>
      </c>
      <c r="V91" s="5">
        <f>L$6*SUM(U84:U90)</f>
        <v>281.45678322111911</v>
      </c>
      <c r="W91" s="1">
        <f>H$5+((H$6-H$5)*(LOG(V91+J$5)-LOG(J$5))/(LOG(J$6)-LOG(J$5)))</f>
        <v>4.4484040965012024E-3</v>
      </c>
      <c r="X91" s="1">
        <f t="shared" si="19"/>
        <v>1.3566092276668806</v>
      </c>
      <c r="Y91" s="1">
        <f t="shared" si="20"/>
        <v>303.60876672230421</v>
      </c>
    </row>
    <row r="92" spans="1:25" x14ac:dyDescent="0.2">
      <c r="A92">
        <v>83</v>
      </c>
      <c r="B92" s="1">
        <f t="shared" si="21"/>
        <v>163593832.65148476</v>
      </c>
      <c r="C92" s="1">
        <f t="shared" si="21"/>
        <v>163593832.65148476</v>
      </c>
      <c r="D92" s="5">
        <f t="shared" si="22"/>
        <v>5036.5294656756087</v>
      </c>
      <c r="E92" s="1">
        <f t="shared" si="23"/>
        <v>6686.0635647779354</v>
      </c>
      <c r="F92" s="1">
        <f t="shared" si="24"/>
        <v>15.318875381823904</v>
      </c>
      <c r="G92" s="1">
        <f t="shared" si="24"/>
        <v>3600.0679145233707</v>
      </c>
      <c r="H92" s="1">
        <f t="shared" si="25"/>
        <v>0</v>
      </c>
      <c r="I92" s="1">
        <f t="shared" si="15"/>
        <v>0.49999230342022077</v>
      </c>
      <c r="J92" s="1">
        <f t="shared" si="16"/>
        <v>0.49999230342022077</v>
      </c>
      <c r="K92" s="18">
        <f t="shared" si="17"/>
        <v>1.5393159558476217E-5</v>
      </c>
      <c r="L92" s="18">
        <f>B92-F$6*I92*(F$5-H92)</f>
        <v>158693908.0779666</v>
      </c>
      <c r="M92" s="18">
        <f>C92-F$6*J92*(F$5-H92)</f>
        <v>158693908.0779666</v>
      </c>
      <c r="N92" s="18">
        <f>D92-(F$6*K92*(F$5-H92))+((1-F$6)*H92)</f>
        <v>4885.6765020025414</v>
      </c>
      <c r="O92" s="1">
        <f>P$5*L92*N92</f>
        <v>562.77562868436667</v>
      </c>
      <c r="P92" s="1">
        <f>P$6*M92*N92</f>
        <v>562.77562868436667</v>
      </c>
      <c r="Q92" s="1">
        <f t="shared" si="18"/>
        <v>-562.77562868436667</v>
      </c>
      <c r="R92" s="1">
        <f t="shared" si="26"/>
        <v>-562.77562868436667</v>
      </c>
      <c r="S92" s="1">
        <f t="shared" si="27"/>
        <v>1125.5512573687333</v>
      </c>
      <c r="T92">
        <f>IF(A92&lt;D$4,F$4,0)</f>
        <v>0</v>
      </c>
      <c r="U92" s="5">
        <f t="shared" si="28"/>
        <v>612.10400011305319</v>
      </c>
      <c r="V92" s="5">
        <f>L$6*SUM(U85:U91)</f>
        <v>307.0676774872739</v>
      </c>
      <c r="W92" s="1">
        <f>H$5+((H$6-H$5)*(LOG(V92+J$5)-LOG(J$5))/(LOG(J$6)-LOG(J$5)))</f>
        <v>4.4885951009928727E-3</v>
      </c>
      <c r="X92" s="1">
        <f t="shared" si="19"/>
        <v>1.4934915080874671</v>
      </c>
      <c r="Y92" s="1">
        <f t="shared" si="20"/>
        <v>331.23678923323143</v>
      </c>
    </row>
    <row r="93" spans="1:25" x14ac:dyDescent="0.2">
      <c r="A93">
        <v>84</v>
      </c>
      <c r="B93" s="1">
        <f t="shared" si="21"/>
        <v>163593269.87585607</v>
      </c>
      <c r="C93" s="1">
        <f t="shared" si="21"/>
        <v>163593269.87585607</v>
      </c>
      <c r="D93" s="5">
        <f t="shared" si="22"/>
        <v>5494.3117645713573</v>
      </c>
      <c r="E93" s="1">
        <f t="shared" si="23"/>
        <v>7298.1675648909886</v>
      </c>
      <c r="F93" s="1">
        <f t="shared" si="24"/>
        <v>16.81236688991137</v>
      </c>
      <c r="G93" s="1">
        <f t="shared" si="24"/>
        <v>3931.3047037566021</v>
      </c>
      <c r="H93" s="1">
        <f t="shared" si="25"/>
        <v>0</v>
      </c>
      <c r="I93" s="1">
        <f t="shared" si="15"/>
        <v>0.49999160384240354</v>
      </c>
      <c r="J93" s="1">
        <f t="shared" si="16"/>
        <v>0.49999160384240354</v>
      </c>
      <c r="K93" s="18">
        <f t="shared" si="17"/>
        <v>1.6792315192812535E-5</v>
      </c>
      <c r="L93" s="18">
        <f>B93-F$6*I93*(F$5-H93)</f>
        <v>158693352.1582005</v>
      </c>
      <c r="M93" s="18">
        <f>C93-F$6*J93*(F$5-H93)</f>
        <v>158693352.1582005</v>
      </c>
      <c r="N93" s="18">
        <f>D93-(F$6*K93*(F$5-H93))+((1-F$6)*H93)</f>
        <v>5329.7470756817947</v>
      </c>
      <c r="O93" s="1">
        <f>P$5*L93*N93</f>
        <v>613.92547227654711</v>
      </c>
      <c r="P93" s="1">
        <f>P$6*M93*N93</f>
        <v>613.92547227654711</v>
      </c>
      <c r="Q93" s="1">
        <f t="shared" si="18"/>
        <v>-613.92547227654711</v>
      </c>
      <c r="R93" s="1">
        <f t="shared" si="26"/>
        <v>-613.92547227654711</v>
      </c>
      <c r="S93" s="1">
        <f t="shared" si="27"/>
        <v>1227.8509445530942</v>
      </c>
      <c r="T93">
        <f>IF(A93&lt;D$4,F$4,0)</f>
        <v>0</v>
      </c>
      <c r="U93" s="5">
        <f t="shared" si="28"/>
        <v>667.76895847298545</v>
      </c>
      <c r="V93" s="5">
        <f>L$6*SUM(U86:U92)</f>
        <v>335.00504942444735</v>
      </c>
      <c r="W93" s="1">
        <f>H$5+((H$6-H$5)*(LOG(V93+J$5)-LOG(J$5))/(LOG(J$6)-LOG(J$5)))</f>
        <v>4.5323233036604488E-3</v>
      </c>
      <c r="X93" s="1">
        <f t="shared" si="19"/>
        <v>1.6453123314712108</v>
      </c>
      <c r="Y93" s="1">
        <f t="shared" si="20"/>
        <v>361.37211189826189</v>
      </c>
    </row>
    <row r="94" spans="1:25" x14ac:dyDescent="0.2">
      <c r="A94">
        <v>85</v>
      </c>
      <c r="B94" s="1">
        <f t="shared" si="21"/>
        <v>163592655.95038378</v>
      </c>
      <c r="C94" s="1">
        <f t="shared" si="21"/>
        <v>163592655.95038378</v>
      </c>
      <c r="D94" s="5">
        <f t="shared" si="22"/>
        <v>5993.6725567060512</v>
      </c>
      <c r="E94" s="1">
        <f t="shared" si="23"/>
        <v>7965.9365233639737</v>
      </c>
      <c r="F94" s="1">
        <f t="shared" si="24"/>
        <v>18.45767922138258</v>
      </c>
      <c r="G94" s="1">
        <f t="shared" si="24"/>
        <v>4292.6768156548642</v>
      </c>
      <c r="H94" s="1">
        <f t="shared" si="25"/>
        <v>0</v>
      </c>
      <c r="I94" s="1">
        <f t="shared" si="15"/>
        <v>0.49999084072153721</v>
      </c>
      <c r="J94" s="1">
        <f t="shared" si="16"/>
        <v>0.49999084072153721</v>
      </c>
      <c r="K94" s="18">
        <f t="shared" si="17"/>
        <v>1.8318556925599164E-5</v>
      </c>
      <c r="L94" s="18">
        <f>B94-F$6*I94*(F$5-H94)</f>
        <v>158692745.71131271</v>
      </c>
      <c r="M94" s="18">
        <f>C94-F$6*J94*(F$5-H94)</f>
        <v>158692745.71131271</v>
      </c>
      <c r="N94" s="18">
        <f>D94-(F$6*K94*(F$5-H94))+((1-F$6)*H94)</f>
        <v>5814.1506988351794</v>
      </c>
      <c r="O94" s="1">
        <f>P$5*L94*N94</f>
        <v>669.72063069882881</v>
      </c>
      <c r="P94" s="1">
        <f>P$6*M94*N94</f>
        <v>669.72063069882881</v>
      </c>
      <c r="Q94" s="1">
        <f t="shared" si="18"/>
        <v>-669.72063069882881</v>
      </c>
      <c r="R94" s="1">
        <f t="shared" si="26"/>
        <v>-669.72063069882881</v>
      </c>
      <c r="S94" s="1">
        <f t="shared" si="27"/>
        <v>1339.4412613976576</v>
      </c>
      <c r="T94">
        <f>IF(A94&lt;D$4,F$4,0)</f>
        <v>0</v>
      </c>
      <c r="U94" s="5">
        <f t="shared" si="28"/>
        <v>728.49015241840095</v>
      </c>
      <c r="V94" s="5">
        <f>L$6*SUM(U87:U93)</f>
        <v>365.48020284877259</v>
      </c>
      <c r="W94" s="1">
        <f>H$5+((H$6-H$5)*(LOG(V94+J$5)-LOG(J$5))/(LOG(J$6)-LOG(J$5)))</f>
        <v>4.5798891035535678E-3</v>
      </c>
      <c r="X94" s="1">
        <f t="shared" si="19"/>
        <v>1.8138921367295149</v>
      </c>
      <c r="Y94" s="1">
        <f t="shared" si="20"/>
        <v>394.24201570656373</v>
      </c>
    </row>
    <row r="95" spans="1:25" x14ac:dyDescent="0.2">
      <c r="A95">
        <v>86</v>
      </c>
      <c r="B95" s="1">
        <f t="shared" si="21"/>
        <v>163591986.22975308</v>
      </c>
      <c r="C95" s="1">
        <f t="shared" si="21"/>
        <v>163591986.22975308</v>
      </c>
      <c r="D95" s="5">
        <f t="shared" si="22"/>
        <v>6538.3870638990702</v>
      </c>
      <c r="E95" s="1">
        <f t="shared" si="23"/>
        <v>8694.4266757823752</v>
      </c>
      <c r="F95" s="1">
        <f t="shared" si="24"/>
        <v>20.271571358112094</v>
      </c>
      <c r="G95" s="1">
        <f t="shared" si="24"/>
        <v>4686.9188313614277</v>
      </c>
      <c r="H95" s="1">
        <f t="shared" si="25"/>
        <v>0</v>
      </c>
      <c r="I95" s="1">
        <f t="shared" si="15"/>
        <v>0.4999900082874546</v>
      </c>
      <c r="J95" s="1">
        <f t="shared" si="16"/>
        <v>0.4999900082874546</v>
      </c>
      <c r="K95" s="18">
        <f t="shared" si="17"/>
        <v>1.9983425090726808E-5</v>
      </c>
      <c r="L95" s="18">
        <f>B95-F$6*I95*(F$5-H95)</f>
        <v>158692084.14853603</v>
      </c>
      <c r="M95" s="18">
        <f>C95-F$6*J95*(F$5-H95)</f>
        <v>158692084.14853603</v>
      </c>
      <c r="N95" s="18">
        <f>D95-(F$6*K95*(F$5-H95))+((1-F$6)*H95)</f>
        <v>6342.5494980099475</v>
      </c>
      <c r="O95" s="1">
        <f>P$5*L95*N95</f>
        <v>730.58280770303099</v>
      </c>
      <c r="P95" s="1">
        <f>P$6*M95*N95</f>
        <v>730.58280770303099</v>
      </c>
      <c r="Q95" s="1">
        <f t="shared" si="18"/>
        <v>-730.58280770303099</v>
      </c>
      <c r="R95" s="1">
        <f t="shared" si="26"/>
        <v>-730.58280770303099</v>
      </c>
      <c r="S95" s="1">
        <f t="shared" si="27"/>
        <v>1461.165615406062</v>
      </c>
      <c r="T95">
        <f>IF(A95&lt;D$4,F$4,0)</f>
        <v>0</v>
      </c>
      <c r="U95" s="5">
        <f t="shared" si="28"/>
        <v>794.72675420463872</v>
      </c>
      <c r="V95" s="5">
        <f>L$6*SUM(U88:U94)</f>
        <v>398.72362730628339</v>
      </c>
      <c r="W95" s="1">
        <f>H$5+((H$6-H$5)*(LOG(V95+J$5)-LOG(J$5))/(LOG(J$6)-LOG(J$5)))</f>
        <v>4.6316164212193856E-3</v>
      </c>
      <c r="X95" s="1">
        <f t="shared" si="19"/>
        <v>2.0013012526443363</v>
      </c>
      <c r="Y95" s="1">
        <f t="shared" si="20"/>
        <v>430.09433677893628</v>
      </c>
    </row>
    <row r="96" spans="1:25" x14ac:dyDescent="0.2">
      <c r="A96">
        <v>87</v>
      </c>
      <c r="B96" s="1">
        <f t="shared" si="21"/>
        <v>163591255.64694539</v>
      </c>
      <c r="C96" s="1">
        <f t="shared" si="21"/>
        <v>163591255.64694539</v>
      </c>
      <c r="D96" s="5">
        <f t="shared" si="22"/>
        <v>7132.5730638797586</v>
      </c>
      <c r="E96" s="1">
        <f t="shared" si="23"/>
        <v>9489.1534299870145</v>
      </c>
      <c r="F96" s="1">
        <f t="shared" si="24"/>
        <v>22.27287261075643</v>
      </c>
      <c r="G96" s="1">
        <f t="shared" si="24"/>
        <v>5117.0131681403636</v>
      </c>
      <c r="H96" s="1">
        <f t="shared" si="25"/>
        <v>0</v>
      </c>
      <c r="I96" s="1">
        <f t="shared" si="15"/>
        <v>0.49998910024629822</v>
      </c>
      <c r="J96" s="1">
        <f t="shared" si="16"/>
        <v>0.49998910024629822</v>
      </c>
      <c r="K96" s="18">
        <f t="shared" si="17"/>
        <v>2.1799507403663674E-5</v>
      </c>
      <c r="L96" s="18">
        <f>B96-F$6*I96*(F$5-H96)</f>
        <v>158691362.46453166</v>
      </c>
      <c r="M96" s="18">
        <f>C96-F$6*J96*(F$5-H96)</f>
        <v>158691362.46453166</v>
      </c>
      <c r="N96" s="18">
        <f>D96-(F$6*K96*(F$5-H96))+((1-F$6)*H96)</f>
        <v>6918.9378913238543</v>
      </c>
      <c r="O96" s="1">
        <f>P$5*L96*N96</f>
        <v>796.97195655758969</v>
      </c>
      <c r="P96" s="1">
        <f>P$6*M96*N96</f>
        <v>796.97195655758969</v>
      </c>
      <c r="Q96" s="1">
        <f t="shared" si="18"/>
        <v>-796.97195655758969</v>
      </c>
      <c r="R96" s="1">
        <f t="shared" si="26"/>
        <v>-796.97195655758969</v>
      </c>
      <c r="S96" s="1">
        <f t="shared" si="27"/>
        <v>1593.9439131151794</v>
      </c>
      <c r="T96">
        <f>IF(A96&lt;D$4,F$4,0)</f>
        <v>0</v>
      </c>
      <c r="U96" s="5">
        <f t="shared" si="28"/>
        <v>866.97961542537371</v>
      </c>
      <c r="V96" s="5">
        <f>L$6*SUM(U89:U95)</f>
        <v>434.98673892358914</v>
      </c>
      <c r="W96" s="1">
        <f>H$5+((H$6-H$5)*(LOG(V96+J$5)-LOG(J$5))/(LOG(J$6)-LOG(J$5)))</f>
        <v>4.6878541793041783E-3</v>
      </c>
      <c r="X96" s="1">
        <f t="shared" si="19"/>
        <v>2.2098976571874114</v>
      </c>
      <c r="Y96" s="1">
        <f t="shared" si="20"/>
        <v>469.19931702009768</v>
      </c>
    </row>
    <row r="97" spans="1:25" x14ac:dyDescent="0.2">
      <c r="A97">
        <v>88</v>
      </c>
      <c r="B97" s="1">
        <f t="shared" si="21"/>
        <v>163590458.67498884</v>
      </c>
      <c r="C97" s="1">
        <f t="shared" si="21"/>
        <v>163590458.67498884</v>
      </c>
      <c r="D97" s="5">
        <f t="shared" si="22"/>
        <v>7780.7219304290993</v>
      </c>
      <c r="E97" s="1">
        <f t="shared" si="23"/>
        <v>10356.133045412389</v>
      </c>
      <c r="F97" s="1">
        <f t="shared" si="24"/>
        <v>24.482770267943842</v>
      </c>
      <c r="G97" s="1">
        <f t="shared" si="24"/>
        <v>5586.2124851604613</v>
      </c>
      <c r="H97" s="1">
        <f t="shared" si="25"/>
        <v>0</v>
      </c>
      <c r="I97" s="1">
        <f t="shared" si="15"/>
        <v>0.49998810973304353</v>
      </c>
      <c r="J97" s="1">
        <f t="shared" si="16"/>
        <v>0.49998810973304353</v>
      </c>
      <c r="K97" s="18">
        <f t="shared" si="17"/>
        <v>2.3780533912938173E-5</v>
      </c>
      <c r="L97" s="18">
        <f>B97-F$6*I97*(F$5-H97)</f>
        <v>158690575.19960502</v>
      </c>
      <c r="M97" s="18">
        <f>C97-F$6*J97*(F$5-H97)</f>
        <v>158690575.19960502</v>
      </c>
      <c r="N97" s="18">
        <f>D97-(F$6*K97*(F$5-H97))+((1-F$6)*H97)</f>
        <v>7547.672698082305</v>
      </c>
      <c r="O97" s="1">
        <f>P$5*L97*N97</f>
        <v>869.38974311062339</v>
      </c>
      <c r="P97" s="1">
        <f>P$6*M97*N97</f>
        <v>869.38974311062339</v>
      </c>
      <c r="Q97" s="1">
        <f t="shared" si="18"/>
        <v>-869.38974311062339</v>
      </c>
      <c r="R97" s="1">
        <f t="shared" si="26"/>
        <v>-869.38974311062339</v>
      </c>
      <c r="S97" s="1">
        <f t="shared" si="27"/>
        <v>1738.7794862212468</v>
      </c>
      <c r="T97">
        <f>IF(A97&lt;D$4,F$4,0)</f>
        <v>0</v>
      </c>
      <c r="U97" s="5">
        <f t="shared" si="28"/>
        <v>945.79504656583924</v>
      </c>
      <c r="V97" s="5">
        <f>L$6*SUM(U90:U96)</f>
        <v>474.54377899839801</v>
      </c>
      <c r="W97" s="1">
        <f>H$5+((H$6-H$5)*(LOG(V97+J$5)-LOG(J$5))/(LOG(J$6)-LOG(J$5)))</f>
        <v>4.7489778095432872E-3</v>
      </c>
      <c r="X97" s="1">
        <f t="shared" si="19"/>
        <v>2.4423707495962641</v>
      </c>
      <c r="Y97" s="1">
        <f t="shared" si="20"/>
        <v>511.85161998841244</v>
      </c>
    </row>
    <row r="98" spans="1:25" x14ac:dyDescent="0.2">
      <c r="A98">
        <v>89</v>
      </c>
      <c r="B98" s="1">
        <f t="shared" si="21"/>
        <v>163589589.28524572</v>
      </c>
      <c r="C98" s="1">
        <f t="shared" si="21"/>
        <v>163589589.28524572</v>
      </c>
      <c r="D98" s="5">
        <f t="shared" si="22"/>
        <v>8487.7324780619747</v>
      </c>
      <c r="E98" s="1">
        <f t="shared" si="23"/>
        <v>11301.928091978229</v>
      </c>
      <c r="F98" s="1">
        <f t="shared" si="24"/>
        <v>26.925141017540106</v>
      </c>
      <c r="G98" s="1">
        <f t="shared" si="24"/>
        <v>6098.0641051488738</v>
      </c>
      <c r="H98" s="1">
        <f t="shared" si="25"/>
        <v>0</v>
      </c>
      <c r="I98" s="1">
        <f t="shared" si="15"/>
        <v>0.49998702925973038</v>
      </c>
      <c r="J98" s="1">
        <f t="shared" si="16"/>
        <v>0.49998702925973038</v>
      </c>
      <c r="K98" s="18">
        <f t="shared" si="17"/>
        <v>2.5941480539191526E-5</v>
      </c>
      <c r="L98" s="18">
        <f>B98-F$6*I98*(F$5-H98)</f>
        <v>158689716.39850035</v>
      </c>
      <c r="M98" s="18">
        <f>C98-F$6*J98*(F$5-H98)</f>
        <v>158689716.39850035</v>
      </c>
      <c r="N98" s="18">
        <f>D98-(F$6*K98*(F$5-H98))+((1-F$6)*H98)</f>
        <v>8233.5059687778976</v>
      </c>
      <c r="O98" s="1">
        <f>P$5*L98*N98</f>
        <v>948.38332120506436</v>
      </c>
      <c r="P98" s="1">
        <f>P$6*M98*N98</f>
        <v>948.38332120506436</v>
      </c>
      <c r="Q98" s="1">
        <f t="shared" si="18"/>
        <v>-948.38332120506436</v>
      </c>
      <c r="R98" s="1">
        <f t="shared" si="26"/>
        <v>-948.38332120506436</v>
      </c>
      <c r="S98" s="1">
        <f t="shared" si="27"/>
        <v>1896.7666424101287</v>
      </c>
      <c r="T98">
        <f>IF(A98&lt;D$4,F$4,0)</f>
        <v>0</v>
      </c>
      <c r="U98" s="5">
        <f t="shared" si="28"/>
        <v>1031.7689385883705</v>
      </c>
      <c r="V98" s="5">
        <f>L$6*SUM(U91:U97)</f>
        <v>517.69388458118112</v>
      </c>
      <c r="W98" s="1">
        <f>H$5+((H$6-H$5)*(LOG(V98+J$5)-LOG(J$5))/(LOG(J$6)-LOG(J$5)))</f>
        <v>4.815390772437143E-3</v>
      </c>
      <c r="X98" s="1">
        <f t="shared" si="19"/>
        <v>2.7017920964933682</v>
      </c>
      <c r="Y98" s="1">
        <f t="shared" si="20"/>
        <v>558.37252651502604</v>
      </c>
    </row>
    <row r="99" spans="1:25" x14ac:dyDescent="0.2">
      <c r="A99">
        <v>90</v>
      </c>
      <c r="B99" s="1">
        <f t="shared" si="21"/>
        <v>163588640.90192452</v>
      </c>
      <c r="C99" s="1">
        <f t="shared" si="21"/>
        <v>163588640.90192452</v>
      </c>
      <c r="D99" s="5">
        <f t="shared" si="22"/>
        <v>9258.9478631033689</v>
      </c>
      <c r="E99" s="1">
        <f t="shared" si="23"/>
        <v>12333.6970305666</v>
      </c>
      <c r="F99" s="1">
        <f t="shared" si="24"/>
        <v>29.626933114033474</v>
      </c>
      <c r="G99" s="4">
        <f>G98+Y98-Y9*L$5</f>
        <v>6656.4366316638998</v>
      </c>
      <c r="H99" s="1">
        <f t="shared" si="25"/>
        <v>0</v>
      </c>
      <c r="I99" s="1">
        <f t="shared" si="15"/>
        <v>0.49998585065901269</v>
      </c>
      <c r="J99" s="1">
        <f t="shared" si="16"/>
        <v>0.49998585065901269</v>
      </c>
      <c r="K99" s="18">
        <f t="shared" si="17"/>
        <v>2.8298681974603558E-5</v>
      </c>
      <c r="L99" s="18">
        <f>B99-F$6*I99*(F$5-H99)</f>
        <v>158688779.5654662</v>
      </c>
      <c r="M99" s="18">
        <f>C99-F$6*J99*(F$5-H99)</f>
        <v>158688779.5654662</v>
      </c>
      <c r="N99" s="18">
        <f>D99-(F$6*K99*(F$5-H99))+((1-F$6)*H99)</f>
        <v>8981.6207797522547</v>
      </c>
      <c r="O99" s="1">
        <f>P$5*L99*N99</f>
        <v>1034.5494483922528</v>
      </c>
      <c r="P99" s="1">
        <f>P$6*M99*N99</f>
        <v>1034.5494483922528</v>
      </c>
      <c r="Q99" s="4">
        <f>-O99-T99*I99+0.5*Y9*L$5</f>
        <v>-1034.5494483922528</v>
      </c>
      <c r="R99" s="4">
        <f>-P99-T99*J99+0.5*Y9*L$5</f>
        <v>-1034.5494483922528</v>
      </c>
      <c r="S99" s="1">
        <f t="shared" si="27"/>
        <v>2069.0988967845055</v>
      </c>
      <c r="T99">
        <f>IF(A99&lt;D$4,F$4,0)</f>
        <v>0</v>
      </c>
      <c r="U99" s="5">
        <f t="shared" si="28"/>
        <v>1125.5512573687333</v>
      </c>
      <c r="V99" s="5">
        <f>L$6*SUM(U92:U98)</f>
        <v>564.76334657886616</v>
      </c>
      <c r="W99" s="1">
        <f>H$5+((H$6-H$5)*(LOG(V99+J$5)-LOG(J$5))/(LOG(J$6)-LOG(J$5)))</f>
        <v>4.8875260727434039E-3</v>
      </c>
      <c r="X99" s="1">
        <f t="shared" si="19"/>
        <v>2.9916742597830788</v>
      </c>
      <c r="Y99" s="1">
        <f t="shared" si="20"/>
        <v>609.11232585327014</v>
      </c>
    </row>
    <row r="100" spans="1:25" x14ac:dyDescent="0.2">
      <c r="A100">
        <v>91</v>
      </c>
      <c r="B100" s="1">
        <f t="shared" si="21"/>
        <v>163587606.35247612</v>
      </c>
      <c r="C100" s="1">
        <f t="shared" si="21"/>
        <v>163587606.35247612</v>
      </c>
      <c r="D100" s="5">
        <f t="shared" si="22"/>
        <v>10100.19581533478</v>
      </c>
      <c r="E100" s="1">
        <f t="shared" si="23"/>
        <v>13459.248287935334</v>
      </c>
      <c r="F100" s="1">
        <f t="shared" si="24"/>
        <v>32.618607373816552</v>
      </c>
      <c r="G100" s="5">
        <f t="shared" ref="G100:G163" si="29">G99+Y99-Y10*L$5</f>
        <v>7265.5489575171696</v>
      </c>
      <c r="H100" s="5">
        <f t="shared" si="25"/>
        <v>0</v>
      </c>
      <c r="I100" s="5">
        <f t="shared" si="15"/>
        <v>0.49998456502260785</v>
      </c>
      <c r="J100" s="5">
        <f t="shared" si="16"/>
        <v>0.49998456502260785</v>
      </c>
      <c r="K100" s="20">
        <f t="shared" si="17"/>
        <v>3.0869954784303173E-5</v>
      </c>
      <c r="L100" s="20">
        <f>B100-F$6*I100*(F$5-H100)</f>
        <v>158687757.61525455</v>
      </c>
      <c r="M100" s="20">
        <f>C100-F$6*J100*(F$5-H100)</f>
        <v>158687757.61525455</v>
      </c>
      <c r="N100" s="20">
        <f>D100-(F$6*K100*(F$5-H100))+((1-F$6)*H100)</f>
        <v>9797.6702584486102</v>
      </c>
      <c r="O100" s="5">
        <f>P$5*L100*N100</f>
        <v>1128.5389723475989</v>
      </c>
      <c r="P100" s="5">
        <f>P$6*M100*N100</f>
        <v>1128.5389723475989</v>
      </c>
      <c r="Q100" s="5">
        <f t="shared" ref="Q100:Q163" si="30">-O100-T100*I100+0.5*Y10*L$5</f>
        <v>-1128.5389723475989</v>
      </c>
      <c r="R100" s="5">
        <f t="shared" ref="R100:R163" si="31">-P100-T100*J100+0.5*Y10*L$5</f>
        <v>-1128.5389723475989</v>
      </c>
      <c r="S100" s="1">
        <f t="shared" si="27"/>
        <v>2257.0779446951979</v>
      </c>
      <c r="T100">
        <f>IF(A100&lt;D$4,F$4,0)</f>
        <v>0</v>
      </c>
      <c r="U100" s="5">
        <f t="shared" si="28"/>
        <v>1227.8509445530942</v>
      </c>
      <c r="V100" s="5">
        <f>L$6*SUM(U93:U99)</f>
        <v>616.10807230443424</v>
      </c>
      <c r="W100" s="1">
        <f>H$5+((H$6-H$5)*(LOG(V100+J$5)-LOG(J$5))/(LOG(J$6)-LOG(J$5)))</f>
        <v>4.9658477503632141E-3</v>
      </c>
      <c r="X100" s="1">
        <f t="shared" si="19"/>
        <v>3.3160389801954615</v>
      </c>
      <c r="Y100" s="1">
        <f t="shared" si="20"/>
        <v>664.45291949278999</v>
      </c>
    </row>
    <row r="101" spans="1:25" x14ac:dyDescent="0.2">
      <c r="A101">
        <v>92</v>
      </c>
      <c r="B101" s="1">
        <f t="shared" si="21"/>
        <v>163586477.81350377</v>
      </c>
      <c r="C101" s="1">
        <f t="shared" si="21"/>
        <v>163586477.81350377</v>
      </c>
      <c r="D101" s="5">
        <f t="shared" si="22"/>
        <v>11017.83249863232</v>
      </c>
      <c r="E101" s="1">
        <f t="shared" si="23"/>
        <v>14687.099232488428</v>
      </c>
      <c r="F101" s="1">
        <f t="shared" si="24"/>
        <v>35.934646354012017</v>
      </c>
      <c r="G101" s="5">
        <f t="shared" si="29"/>
        <v>7930.0018770099596</v>
      </c>
      <c r="H101" s="5">
        <f t="shared" si="25"/>
        <v>0</v>
      </c>
      <c r="I101" s="5">
        <f t="shared" si="15"/>
        <v>0.49998316263418696</v>
      </c>
      <c r="J101" s="5">
        <f t="shared" si="16"/>
        <v>0.49998316263418696</v>
      </c>
      <c r="K101" s="20">
        <f t="shared" si="17"/>
        <v>3.367473162616854E-5</v>
      </c>
      <c r="L101" s="20">
        <f>B101-F$6*I101*(F$5-H101)</f>
        <v>158686642.81968874</v>
      </c>
      <c r="M101" s="20">
        <f>C101-F$6*J101*(F$5-H101)</f>
        <v>158686642.81968874</v>
      </c>
      <c r="N101" s="20">
        <f>D101-(F$6*K101*(F$5-H101))+((1-F$6)*H101)</f>
        <v>10687.820128695868</v>
      </c>
      <c r="O101" s="5">
        <f>P$5*L101*N101</f>
        <v>1231.0617210568985</v>
      </c>
      <c r="P101" s="5">
        <f>P$6*M101*N101</f>
        <v>1231.0617210568985</v>
      </c>
      <c r="Q101" s="5">
        <f t="shared" si="30"/>
        <v>-1231.0617210568985</v>
      </c>
      <c r="R101" s="5">
        <f t="shared" si="31"/>
        <v>-1231.0617210568985</v>
      </c>
      <c r="S101" s="1">
        <f t="shared" si="27"/>
        <v>2462.123442113797</v>
      </c>
      <c r="T101">
        <f>IF(A101&lt;D$4,F$4,0)</f>
        <v>0</v>
      </c>
      <c r="U101" s="5">
        <f t="shared" si="28"/>
        <v>1339.4412613976576</v>
      </c>
      <c r="V101" s="5">
        <f>L$6*SUM(U94:U100)</f>
        <v>672.1162709124452</v>
      </c>
      <c r="W101" s="1">
        <f>H$5+((H$6-H$5)*(LOG(V101+J$5)-LOG(J$5))/(LOG(J$6)-LOG(J$5)))</f>
        <v>5.0508523222704185E-3</v>
      </c>
      <c r="X101" s="1">
        <f t="shared" si="19"/>
        <v>3.6794961780936117</v>
      </c>
      <c r="Y101" s="1">
        <f t="shared" si="20"/>
        <v>724.81065624030737</v>
      </c>
    </row>
    <row r="102" spans="1:25" x14ac:dyDescent="0.2">
      <c r="A102">
        <v>93</v>
      </c>
      <c r="B102" s="1">
        <f t="shared" si="21"/>
        <v>163585246.75178272</v>
      </c>
      <c r="C102" s="1">
        <f t="shared" si="21"/>
        <v>163585246.75178272</v>
      </c>
      <c r="D102" s="5">
        <f t="shared" si="22"/>
        <v>12018.790325340055</v>
      </c>
      <c r="E102" s="1">
        <f t="shared" si="23"/>
        <v>16026.540493886087</v>
      </c>
      <c r="F102" s="1">
        <f t="shared" si="24"/>
        <v>39.614142532105632</v>
      </c>
      <c r="G102" s="5">
        <f t="shared" si="29"/>
        <v>8654.8125332502677</v>
      </c>
      <c r="H102" s="5">
        <f t="shared" si="25"/>
        <v>0</v>
      </c>
      <c r="I102" s="5">
        <f t="shared" si="15"/>
        <v>0.49998163289620667</v>
      </c>
      <c r="J102" s="5">
        <f t="shared" si="16"/>
        <v>0.49998163289620667</v>
      </c>
      <c r="K102" s="20">
        <f t="shared" si="17"/>
        <v>3.6734207586694637E-5</v>
      </c>
      <c r="L102" s="20">
        <f t="shared" ref="L102:L165" si="32">B102-F$6*I102*(F$5-H102)</f>
        <v>158685426.7493999</v>
      </c>
      <c r="M102" s="20">
        <f t="shared" ref="M102:M165" si="33">C102-F$6*J102*(F$5-H102)</f>
        <v>158685426.7493999</v>
      </c>
      <c r="N102" s="20">
        <f t="shared" ref="N102:N165" si="34">D102-(F$6*K102*(F$5-H102))+((1-F$6)*H102)</f>
        <v>11658.795090990447</v>
      </c>
      <c r="O102" s="5">
        <f t="shared" ref="O102:O165" si="35">P$5*L102*N102</f>
        <v>1342.8918327305519</v>
      </c>
      <c r="P102" s="5">
        <f t="shared" ref="P102:P165" si="36">P$6*M102*N102</f>
        <v>1342.8918327305519</v>
      </c>
      <c r="Q102" s="5">
        <f t="shared" si="30"/>
        <v>-1342.8918327305519</v>
      </c>
      <c r="R102" s="5">
        <f t="shared" si="31"/>
        <v>-1342.8918327305519</v>
      </c>
      <c r="S102" s="1">
        <f t="shared" si="27"/>
        <v>2685.7836654611037</v>
      </c>
      <c r="T102">
        <f>IF(A102&lt;D$4,F$4,0)</f>
        <v>0</v>
      </c>
      <c r="U102" s="5">
        <f t="shared" si="28"/>
        <v>1461.165615406062</v>
      </c>
      <c r="V102" s="5">
        <f>L$6*SUM(U95:U101)</f>
        <v>733.21138181037077</v>
      </c>
      <c r="W102" s="1">
        <f>H$5+((H$6-H$5)*(LOG(V102+J$5)-LOG(J$5))/(LOG(J$6)-LOG(J$5)))</f>
        <v>5.1430701468386207E-3</v>
      </c>
      <c r="X102" s="1">
        <f t="shared" si="19"/>
        <v>4.0873354444438315</v>
      </c>
      <c r="Y102" s="1">
        <f t="shared" si="20"/>
        <v>790.63941876019499</v>
      </c>
    </row>
    <row r="103" spans="1:25" x14ac:dyDescent="0.2">
      <c r="A103">
        <v>94</v>
      </c>
      <c r="B103" s="1">
        <f t="shared" si="21"/>
        <v>163583903.85994998</v>
      </c>
      <c r="C103" s="1">
        <f t="shared" si="21"/>
        <v>163583903.85994998</v>
      </c>
      <c r="D103" s="5">
        <f t="shared" si="22"/>
        <v>13110.630077685979</v>
      </c>
      <c r="E103" s="1">
        <f t="shared" si="23"/>
        <v>17487.70610929215</v>
      </c>
      <c r="F103" s="1">
        <f t="shared" si="24"/>
        <v>43.701477976549462</v>
      </c>
      <c r="G103" s="5">
        <f t="shared" si="29"/>
        <v>9445.4519520104623</v>
      </c>
      <c r="H103" s="5">
        <f t="shared" si="25"/>
        <v>0</v>
      </c>
      <c r="I103" s="5">
        <f t="shared" si="15"/>
        <v>0.49997996425014057</v>
      </c>
      <c r="J103" s="5">
        <f t="shared" si="16"/>
        <v>0.49997996425014057</v>
      </c>
      <c r="K103" s="20">
        <f t="shared" si="17"/>
        <v>4.0071499718885964E-5</v>
      </c>
      <c r="L103" s="20">
        <f t="shared" si="32"/>
        <v>158684100.2102986</v>
      </c>
      <c r="M103" s="20">
        <f t="shared" si="33"/>
        <v>158684100.2102986</v>
      </c>
      <c r="N103" s="20">
        <f t="shared" si="34"/>
        <v>12717.929380440897</v>
      </c>
      <c r="O103" s="5">
        <f t="shared" si="35"/>
        <v>1464.8735645321783</v>
      </c>
      <c r="P103" s="5">
        <f t="shared" si="36"/>
        <v>1464.8735645321783</v>
      </c>
      <c r="Q103" s="5">
        <f t="shared" si="30"/>
        <v>-1464.8735645321783</v>
      </c>
      <c r="R103" s="5">
        <f t="shared" si="31"/>
        <v>-1464.8735645321783</v>
      </c>
      <c r="S103" s="1">
        <f t="shared" si="27"/>
        <v>2929.7471290643566</v>
      </c>
      <c r="T103">
        <f>IF(A103&lt;D$4,F$4,0)</f>
        <v>0</v>
      </c>
      <c r="U103" s="5">
        <f t="shared" si="28"/>
        <v>1593.9439131151794</v>
      </c>
      <c r="V103" s="5">
        <f>L$6*SUM(U96:U102)</f>
        <v>799.85526793051304</v>
      </c>
      <c r="W103" s="1">
        <f>H$5+((H$6-H$5)*(LOG(V103+J$5)-LOG(J$5))/(LOG(J$6)-LOG(J$5)))</f>
        <v>5.2430666773114042E-3</v>
      </c>
      <c r="X103" s="1">
        <f t="shared" si="19"/>
        <v>4.5456319315450333</v>
      </c>
      <c r="Y103" s="1">
        <f t="shared" si="20"/>
        <v>862.43398349382869</v>
      </c>
    </row>
    <row r="104" spans="1:25" x14ac:dyDescent="0.2">
      <c r="A104">
        <v>95</v>
      </c>
      <c r="B104" s="1">
        <f t="shared" si="21"/>
        <v>163582438.98638543</v>
      </c>
      <c r="C104" s="1">
        <f t="shared" si="21"/>
        <v>163582438.98638543</v>
      </c>
      <c r="D104" s="5">
        <f t="shared" si="22"/>
        <v>14301.597720529089</v>
      </c>
      <c r="E104" s="1">
        <f t="shared" si="23"/>
        <v>19081.650022407332</v>
      </c>
      <c r="F104" s="1">
        <f t="shared" si="24"/>
        <v>48.247109908094494</v>
      </c>
      <c r="G104" s="5">
        <f t="shared" si="29"/>
        <v>10307.885935504291</v>
      </c>
      <c r="H104" s="5">
        <f t="shared" si="25"/>
        <v>0</v>
      </c>
      <c r="I104" s="5">
        <f t="shared" si="15"/>
        <v>0.49997814408951807</v>
      </c>
      <c r="J104" s="5">
        <f t="shared" si="16"/>
        <v>0.49997814408951807</v>
      </c>
      <c r="K104" s="20">
        <f t="shared" si="17"/>
        <v>4.3711820963985827E-5</v>
      </c>
      <c r="L104" s="20">
        <f t="shared" si="32"/>
        <v>158682653.17430815</v>
      </c>
      <c r="M104" s="20">
        <f t="shared" si="33"/>
        <v>158682653.17430815</v>
      </c>
      <c r="N104" s="20">
        <f t="shared" si="34"/>
        <v>13873.221875082028</v>
      </c>
      <c r="O104" s="5">
        <f t="shared" si="35"/>
        <v>1597.9276225956396</v>
      </c>
      <c r="P104" s="5">
        <f t="shared" si="36"/>
        <v>1597.9276225956396</v>
      </c>
      <c r="Q104" s="5">
        <f t="shared" si="30"/>
        <v>-1597.9276225956396</v>
      </c>
      <c r="R104" s="5">
        <f t="shared" si="31"/>
        <v>-1597.9276225956396</v>
      </c>
      <c r="S104" s="1">
        <f t="shared" si="27"/>
        <v>3195.8552451912792</v>
      </c>
      <c r="T104">
        <f>IF(A104&lt;D$4,F$4,0)</f>
        <v>0</v>
      </c>
      <c r="U104" s="5">
        <f t="shared" si="28"/>
        <v>1738.7794862212468</v>
      </c>
      <c r="V104" s="5">
        <f>L$6*SUM(U97:U103)</f>
        <v>872.55169769949362</v>
      </c>
      <c r="W104" s="1">
        <f>H$5+((H$6-H$5)*(LOG(V104+J$5)-LOG(J$5))/(LOG(J$6)-LOG(J$5)))</f>
        <v>5.3514435662946388E-3</v>
      </c>
      <c r="X104" s="1">
        <f t="shared" si="19"/>
        <v>5.0613688169780984</v>
      </c>
      <c r="Y104" s="1">
        <f t="shared" si="20"/>
        <v>940.73367774886106</v>
      </c>
    </row>
    <row r="105" spans="1:25" x14ac:dyDescent="0.2">
      <c r="A105">
        <v>96</v>
      </c>
      <c r="B105" s="1">
        <f t="shared" si="21"/>
        <v>163580841.05876285</v>
      </c>
      <c r="C105" s="1">
        <f t="shared" si="21"/>
        <v>163580841.05876285</v>
      </c>
      <c r="D105" s="5">
        <f t="shared" si="22"/>
        <v>15600.686323310239</v>
      </c>
      <c r="E105" s="1">
        <f t="shared" si="23"/>
        <v>20820.429508628578</v>
      </c>
      <c r="F105" s="1">
        <f t="shared" si="24"/>
        <v>53.30847872507259</v>
      </c>
      <c r="G105" s="5">
        <f t="shared" si="29"/>
        <v>11248.619613253153</v>
      </c>
      <c r="H105" s="5">
        <f t="shared" si="25"/>
        <v>0</v>
      </c>
      <c r="I105" s="5">
        <f t="shared" si="15"/>
        <v>0.49997615866512862</v>
      </c>
      <c r="J105" s="5">
        <f t="shared" si="16"/>
        <v>0.49997615866512862</v>
      </c>
      <c r="K105" s="20">
        <f t="shared" si="17"/>
        <v>4.7682669742884451E-5</v>
      </c>
      <c r="L105" s="20">
        <f t="shared" si="32"/>
        <v>158681074.70384458</v>
      </c>
      <c r="M105" s="20">
        <f t="shared" si="33"/>
        <v>158681074.70384458</v>
      </c>
      <c r="N105" s="20">
        <f t="shared" si="34"/>
        <v>15133.396159829972</v>
      </c>
      <c r="O105" s="5">
        <f t="shared" si="35"/>
        <v>1743.0580594688354</v>
      </c>
      <c r="P105" s="5">
        <f t="shared" si="36"/>
        <v>1743.0580594688354</v>
      </c>
      <c r="Q105" s="5">
        <f t="shared" si="30"/>
        <v>-1743.0580594688354</v>
      </c>
      <c r="R105" s="5">
        <f t="shared" si="31"/>
        <v>-1743.0580594688354</v>
      </c>
      <c r="S105" s="1">
        <f t="shared" si="27"/>
        <v>3486.1161189376708</v>
      </c>
      <c r="T105">
        <f>IF(A105&lt;D$4,F$4,0)</f>
        <v>0</v>
      </c>
      <c r="U105" s="5">
        <f t="shared" si="28"/>
        <v>1896.7666424101287</v>
      </c>
      <c r="V105" s="5">
        <f>L$6*SUM(U98:U104)</f>
        <v>951.85014166503424</v>
      </c>
      <c r="W105" s="1">
        <f>H$5+((H$6-H$5)*(LOG(V105+J$5)-LOG(J$5))/(LOG(J$6)-LOG(J$5)))</f>
        <v>5.4688395781325397E-3</v>
      </c>
      <c r="X105" s="1">
        <f t="shared" si="19"/>
        <v>5.6425788068398823</v>
      </c>
      <c r="Y105" s="1">
        <f t="shared" si="20"/>
        <v>1026.1263597815307</v>
      </c>
    </row>
    <row r="106" spans="1:25" x14ac:dyDescent="0.2">
      <c r="A106">
        <v>97</v>
      </c>
      <c r="B106" s="1">
        <f t="shared" si="21"/>
        <v>163579098.00070339</v>
      </c>
      <c r="C106" s="1">
        <f t="shared" si="21"/>
        <v>163579098.00070339</v>
      </c>
      <c r="D106" s="5">
        <f t="shared" si="22"/>
        <v>17017.703545463406</v>
      </c>
      <c r="E106" s="1">
        <f t="shared" si="23"/>
        <v>22717.196151038708</v>
      </c>
      <c r="F106" s="1">
        <f t="shared" si="24"/>
        <v>58.951057531912468</v>
      </c>
      <c r="G106" s="5">
        <f t="shared" si="29"/>
        <v>12274.745973034684</v>
      </c>
      <c r="H106" s="5">
        <f t="shared" si="25"/>
        <v>0</v>
      </c>
      <c r="I106" s="5">
        <f t="shared" si="15"/>
        <v>0.49997399298169209</v>
      </c>
      <c r="J106" s="5">
        <f t="shared" si="16"/>
        <v>0.49997399298169209</v>
      </c>
      <c r="K106" s="20">
        <f t="shared" si="17"/>
        <v>5.2014036615897286E-5</v>
      </c>
      <c r="L106" s="20">
        <f t="shared" si="32"/>
        <v>158679352.86948282</v>
      </c>
      <c r="M106" s="20">
        <f t="shared" si="33"/>
        <v>158679352.86948282</v>
      </c>
      <c r="N106" s="20">
        <f t="shared" si="34"/>
        <v>16507.965986627612</v>
      </c>
      <c r="O106" s="5">
        <f t="shared" si="35"/>
        <v>1901.3597890831509</v>
      </c>
      <c r="P106" s="5">
        <f t="shared" si="36"/>
        <v>1901.3597890831509</v>
      </c>
      <c r="Q106" s="5">
        <f t="shared" si="30"/>
        <v>-1901.3597890831509</v>
      </c>
      <c r="R106" s="5">
        <f t="shared" si="31"/>
        <v>-1901.3597890831509</v>
      </c>
      <c r="S106" s="1">
        <f t="shared" si="27"/>
        <v>3802.7195781663017</v>
      </c>
      <c r="T106">
        <f>IF(A106&lt;D$4,F$4,0)</f>
        <v>0</v>
      </c>
      <c r="U106" s="5">
        <f t="shared" si="28"/>
        <v>2069.0988967845055</v>
      </c>
      <c r="V106" s="5">
        <f>L$6*SUM(U99:U105)</f>
        <v>1038.3499120472102</v>
      </c>
      <c r="W106" s="1">
        <f>H$5+((H$6-H$5)*(LOG(V106+J$5)-LOG(J$5))/(LOG(J$6)-LOG(J$5)))</f>
        <v>5.5959312609942385E-3</v>
      </c>
      <c r="X106" s="1">
        <f t="shared" si="19"/>
        <v>6.298507466961067</v>
      </c>
      <c r="Y106" s="1">
        <f t="shared" si="20"/>
        <v>1119.2527499017722</v>
      </c>
    </row>
    <row r="107" spans="1:25" x14ac:dyDescent="0.2">
      <c r="A107">
        <v>98</v>
      </c>
      <c r="B107" s="1">
        <f t="shared" si="21"/>
        <v>163577196.64091432</v>
      </c>
      <c r="C107" s="1">
        <f t="shared" si="21"/>
        <v>163577196.64091432</v>
      </c>
      <c r="D107" s="5">
        <f t="shared" si="22"/>
        <v>18563.345178934513</v>
      </c>
      <c r="E107" s="1">
        <f t="shared" si="23"/>
        <v>24786.295047823212</v>
      </c>
      <c r="F107" s="1">
        <f t="shared" si="24"/>
        <v>65.249564998873538</v>
      </c>
      <c r="G107" s="5">
        <f t="shared" si="29"/>
        <v>13393.998722936456</v>
      </c>
      <c r="H107" s="5">
        <f t="shared" si="25"/>
        <v>0</v>
      </c>
      <c r="I107" s="5">
        <f t="shared" si="15"/>
        <v>0.49997163068523398</v>
      </c>
      <c r="J107" s="5">
        <f t="shared" si="16"/>
        <v>0.49997163068523398</v>
      </c>
      <c r="K107" s="20">
        <f t="shared" si="17"/>
        <v>5.6738629531956063E-5</v>
      </c>
      <c r="L107" s="20">
        <f t="shared" si="32"/>
        <v>158677474.66019902</v>
      </c>
      <c r="M107" s="20">
        <f t="shared" si="33"/>
        <v>158677474.66019902</v>
      </c>
      <c r="N107" s="20">
        <f t="shared" si="34"/>
        <v>18007.306609521343</v>
      </c>
      <c r="O107" s="5">
        <f t="shared" si="35"/>
        <v>2074.026773624098</v>
      </c>
      <c r="P107" s="5">
        <f t="shared" si="36"/>
        <v>2074.026773624098</v>
      </c>
      <c r="Q107" s="5">
        <f t="shared" si="30"/>
        <v>-2074.026773624098</v>
      </c>
      <c r="R107" s="5">
        <f t="shared" si="31"/>
        <v>-2074.026773624098</v>
      </c>
      <c r="S107" s="1">
        <f t="shared" si="27"/>
        <v>4148.0535472481961</v>
      </c>
      <c r="T107">
        <f>IF(A107&lt;D$4,F$4,0)</f>
        <v>0</v>
      </c>
      <c r="U107" s="5">
        <f t="shared" si="28"/>
        <v>2257.0779446951979</v>
      </c>
      <c r="V107" s="5">
        <f>L$6*SUM(U100:U106)</f>
        <v>1132.7046759887876</v>
      </c>
      <c r="W107" s="1">
        <f>H$5+((H$6-H$5)*(LOG(V107+J$5)-LOG(J$5))/(LOG(J$6)-LOG(J$5)))</f>
        <v>5.7334333256261368E-3</v>
      </c>
      <c r="X107" s="1">
        <f t="shared" si="19"/>
        <v>7.0398015244022405</v>
      </c>
      <c r="Y107" s="1">
        <f t="shared" si="20"/>
        <v>1220.811143028692</v>
      </c>
    </row>
    <row r="108" spans="1:25" x14ac:dyDescent="0.2">
      <c r="A108">
        <v>99</v>
      </c>
      <c r="B108" s="1">
        <f t="shared" si="21"/>
        <v>163575122.61414069</v>
      </c>
      <c r="C108" s="1">
        <f t="shared" si="21"/>
        <v>163575122.61414069</v>
      </c>
      <c r="D108" s="5">
        <f t="shared" si="22"/>
        <v>20249.275284068914</v>
      </c>
      <c r="E108" s="1">
        <f t="shared" si="23"/>
        <v>27043.372992518409</v>
      </c>
      <c r="F108" s="1">
        <f t="shared" si="24"/>
        <v>72.289366523275774</v>
      </c>
      <c r="G108" s="5">
        <f t="shared" si="29"/>
        <v>14614.809865965148</v>
      </c>
      <c r="H108" s="5">
        <f t="shared" si="25"/>
        <v>0</v>
      </c>
      <c r="I108" s="5">
        <f t="shared" si="15"/>
        <v>0.49996905394033964</v>
      </c>
      <c r="J108" s="5">
        <f t="shared" si="16"/>
        <v>0.49996905394033964</v>
      </c>
      <c r="K108" s="20">
        <f t="shared" si="17"/>
        <v>6.1892119320827819E-5</v>
      </c>
      <c r="L108" s="20">
        <f t="shared" si="32"/>
        <v>158675425.88552538</v>
      </c>
      <c r="M108" s="20">
        <f t="shared" si="33"/>
        <v>158675425.88552538</v>
      </c>
      <c r="N108" s="20">
        <f t="shared" si="34"/>
        <v>19642.732514724801</v>
      </c>
      <c r="O108" s="5">
        <f t="shared" si="35"/>
        <v>2262.3609412919805</v>
      </c>
      <c r="P108" s="5">
        <f t="shared" si="36"/>
        <v>2262.3609412919805</v>
      </c>
      <c r="Q108" s="5">
        <f t="shared" si="30"/>
        <v>-2262.3609412919805</v>
      </c>
      <c r="R108" s="5">
        <f t="shared" si="31"/>
        <v>-2262.3609412919805</v>
      </c>
      <c r="S108" s="1">
        <f t="shared" si="27"/>
        <v>4524.7218825839609</v>
      </c>
      <c r="T108">
        <f>IF(A108&lt;D$4,F$4,0)</f>
        <v>0</v>
      </c>
      <c r="U108" s="5">
        <f t="shared" si="28"/>
        <v>2462.123442113797</v>
      </c>
      <c r="V108" s="5">
        <f>L$6*SUM(U101:U107)</f>
        <v>1235.6273760029981</v>
      </c>
      <c r="W108" s="1">
        <f>H$5+((H$6-H$5)*(LOG(V108+J$5)-LOG(J$5))/(LOG(J$6)-LOG(J$5)))</f>
        <v>5.8820986732489745E-3</v>
      </c>
      <c r="X108" s="1">
        <f t="shared" si="19"/>
        <v>7.8787256665620946</v>
      </c>
      <c r="Y108" s="1">
        <f t="shared" si="20"/>
        <v>1331.5625357310955</v>
      </c>
    </row>
    <row r="109" spans="1:25" x14ac:dyDescent="0.2">
      <c r="A109">
        <v>100</v>
      </c>
      <c r="B109" s="1">
        <f t="shared" si="21"/>
        <v>163572860.2531994</v>
      </c>
      <c r="C109" s="1">
        <f t="shared" si="21"/>
        <v>163572860.2531994</v>
      </c>
      <c r="D109" s="5">
        <f t="shared" si="22"/>
        <v>22088.213501191771</v>
      </c>
      <c r="E109" s="1">
        <f t="shared" si="23"/>
        <v>29505.496434632205</v>
      </c>
      <c r="F109" s="1">
        <f t="shared" si="24"/>
        <v>80.168092189837864</v>
      </c>
      <c r="G109" s="5">
        <f t="shared" si="29"/>
        <v>15946.372401696244</v>
      </c>
      <c r="H109" s="5">
        <f t="shared" si="25"/>
        <v>0</v>
      </c>
      <c r="I109" s="5">
        <f t="shared" si="15"/>
        <v>0.49996624329638722</v>
      </c>
      <c r="J109" s="5">
        <f t="shared" si="16"/>
        <v>0.49996624329638722</v>
      </c>
      <c r="K109" s="20">
        <f t="shared" si="17"/>
        <v>6.7513407225532621E-5</v>
      </c>
      <c r="L109" s="20">
        <f t="shared" si="32"/>
        <v>158673191.0688948</v>
      </c>
      <c r="M109" s="20">
        <f t="shared" si="33"/>
        <v>158673191.0688948</v>
      </c>
      <c r="N109" s="20">
        <f t="shared" si="34"/>
        <v>21426.582110381551</v>
      </c>
      <c r="O109" s="5">
        <f t="shared" si="35"/>
        <v>2467.7818989121624</v>
      </c>
      <c r="P109" s="5">
        <f t="shared" si="36"/>
        <v>2467.7818989121624</v>
      </c>
      <c r="Q109" s="5">
        <f t="shared" si="30"/>
        <v>-2467.7818989121624</v>
      </c>
      <c r="R109" s="5">
        <f t="shared" si="31"/>
        <v>-2467.7818989121624</v>
      </c>
      <c r="S109" s="1">
        <f t="shared" si="27"/>
        <v>4935.5637978243249</v>
      </c>
      <c r="T109">
        <f>IF(A109&lt;D$4,F$4,0)</f>
        <v>0</v>
      </c>
      <c r="U109" s="5">
        <f t="shared" si="28"/>
        <v>2685.7836654611037</v>
      </c>
      <c r="V109" s="5">
        <f>L$6*SUM(U102:U108)</f>
        <v>1347.8955940746118</v>
      </c>
      <c r="W109" s="1">
        <f>H$5+((H$6-H$5)*(LOG(V109+J$5)-LOG(J$5))/(LOG(J$6)-LOG(J$5)))</f>
        <v>6.0427180112737847E-3</v>
      </c>
      <c r="X109" s="1">
        <f t="shared" si="19"/>
        <v>8.8294117816681545</v>
      </c>
      <c r="Y109" s="1">
        <f t="shared" si="20"/>
        <v>1452.3362036243939</v>
      </c>
    </row>
    <row r="110" spans="1:25" x14ac:dyDescent="0.2">
      <c r="A110">
        <v>101</v>
      </c>
      <c r="B110" s="1">
        <f t="shared" si="21"/>
        <v>163570392.47130048</v>
      </c>
      <c r="C110" s="1">
        <f t="shared" si="21"/>
        <v>163570392.47130048</v>
      </c>
      <c r="D110" s="5">
        <f t="shared" si="22"/>
        <v>24094.03016995174</v>
      </c>
      <c r="E110" s="1">
        <f t="shared" si="23"/>
        <v>32191.28010009331</v>
      </c>
      <c r="F110" s="1">
        <f t="shared" si="24"/>
        <v>88.997503971506021</v>
      </c>
      <c r="G110" s="5">
        <f t="shared" si="29"/>
        <v>17398.708605320637</v>
      </c>
      <c r="H110" s="5">
        <f t="shared" si="25"/>
        <v>0</v>
      </c>
      <c r="I110" s="5">
        <f t="shared" si="15"/>
        <v>0.49996317754178626</v>
      </c>
      <c r="J110" s="5">
        <f t="shared" si="16"/>
        <v>0.49996317754178626</v>
      </c>
      <c r="K110" s="20">
        <f t="shared" si="17"/>
        <v>7.3644916427465992E-5</v>
      </c>
      <c r="L110" s="20">
        <f t="shared" si="32"/>
        <v>158670753.33139098</v>
      </c>
      <c r="M110" s="20">
        <f t="shared" si="33"/>
        <v>158670753.33139098</v>
      </c>
      <c r="N110" s="20">
        <f t="shared" si="34"/>
        <v>23372.309988962574</v>
      </c>
      <c r="O110" s="5">
        <f t="shared" si="35"/>
        <v>2691.8375087036302</v>
      </c>
      <c r="P110" s="5">
        <f t="shared" si="36"/>
        <v>2691.8375087036302</v>
      </c>
      <c r="Q110" s="5">
        <f t="shared" si="30"/>
        <v>-2691.8375087036302</v>
      </c>
      <c r="R110" s="5">
        <f t="shared" si="31"/>
        <v>-2691.8375087036302</v>
      </c>
      <c r="S110" s="1">
        <f t="shared" si="27"/>
        <v>5383.6750174072604</v>
      </c>
      <c r="T110">
        <f>IF(A110&lt;D$4,F$4,0)</f>
        <v>0</v>
      </c>
      <c r="U110" s="5">
        <f t="shared" si="28"/>
        <v>2929.7471290643566</v>
      </c>
      <c r="V110" s="5">
        <f>L$6*SUM(U103:U109)</f>
        <v>1470.357399080116</v>
      </c>
      <c r="W110" s="1">
        <f>H$5+((H$6-H$5)*(LOG(V110+J$5)-LOG(J$5))/(LOG(J$6)-LOG(J$5)))</f>
        <v>6.2161189927107986E-3</v>
      </c>
      <c r="X110" s="1">
        <f t="shared" si="19"/>
        <v>9.9081450316310384</v>
      </c>
      <c r="Y110" s="1">
        <f t="shared" si="20"/>
        <v>1584.0357680835484</v>
      </c>
    </row>
    <row r="111" spans="1:25" x14ac:dyDescent="0.2">
      <c r="A111">
        <v>102</v>
      </c>
      <c r="B111" s="1">
        <f t="shared" si="21"/>
        <v>163567700.63379177</v>
      </c>
      <c r="C111" s="1">
        <f t="shared" si="21"/>
        <v>163567700.63379177</v>
      </c>
      <c r="D111" s="5">
        <f t="shared" si="22"/>
        <v>26281.849942167722</v>
      </c>
      <c r="E111" s="1">
        <f t="shared" si="23"/>
        <v>35121.027229157669</v>
      </c>
      <c r="F111" s="1">
        <f t="shared" si="24"/>
        <v>98.905649003137057</v>
      </c>
      <c r="G111" s="5">
        <f t="shared" si="29"/>
        <v>18982.744373404184</v>
      </c>
      <c r="H111" s="5">
        <f t="shared" si="25"/>
        <v>0</v>
      </c>
      <c r="I111" s="5">
        <f t="shared" si="15"/>
        <v>0.49995983354515772</v>
      </c>
      <c r="J111" s="5">
        <f t="shared" si="16"/>
        <v>0.49995983354515772</v>
      </c>
      <c r="K111" s="20">
        <f t="shared" si="17"/>
        <v>8.0332909684678879E-5</v>
      </c>
      <c r="L111" s="20">
        <f t="shared" si="32"/>
        <v>158668094.26504922</v>
      </c>
      <c r="M111" s="20">
        <f t="shared" si="33"/>
        <v>158668094.26504922</v>
      </c>
      <c r="N111" s="20">
        <f t="shared" si="34"/>
        <v>25494.587427257869</v>
      </c>
      <c r="O111" s="5">
        <f t="shared" si="35"/>
        <v>2936.215404262573</v>
      </c>
      <c r="P111" s="5">
        <f t="shared" si="36"/>
        <v>2936.215404262573</v>
      </c>
      <c r="Q111" s="5">
        <f t="shared" si="30"/>
        <v>-2936.215404262573</v>
      </c>
      <c r="R111" s="5">
        <f t="shared" si="31"/>
        <v>-2936.215404262573</v>
      </c>
      <c r="S111" s="1">
        <f t="shared" si="27"/>
        <v>5872.4308085251459</v>
      </c>
      <c r="T111">
        <f>IF(A111&lt;D$4,F$4,0)</f>
        <v>0</v>
      </c>
      <c r="U111" s="5">
        <f t="shared" si="28"/>
        <v>3195.8552451912792</v>
      </c>
      <c r="V111" s="5">
        <f>L$6*SUM(U104:U110)</f>
        <v>1603.9377206750339</v>
      </c>
      <c r="W111" s="1">
        <f>H$5+((H$6-H$5)*(LOG(V111+J$5)-LOG(J$5))/(LOG(J$6)-LOG(J$5)))</f>
        <v>6.4031648137310698E-3</v>
      </c>
      <c r="X111" s="1">
        <f t="shared" si="19"/>
        <v>11.133691625009275</v>
      </c>
      <c r="Y111" s="1">
        <f t="shared" si="20"/>
        <v>1727.6457945962375</v>
      </c>
    </row>
    <row r="112" spans="1:25" x14ac:dyDescent="0.2">
      <c r="A112">
        <v>103</v>
      </c>
      <c r="B112" s="1">
        <f t="shared" si="21"/>
        <v>163564764.4183875</v>
      </c>
      <c r="C112" s="1">
        <f t="shared" si="21"/>
        <v>163564764.4183875</v>
      </c>
      <c r="D112" s="5">
        <f t="shared" si="22"/>
        <v>28668.1646317552</v>
      </c>
      <c r="E112" s="1">
        <f t="shared" si="23"/>
        <v>38316.882474348946</v>
      </c>
      <c r="F112" s="1">
        <f t="shared" si="24"/>
        <v>110.03934062814633</v>
      </c>
      <c r="G112" s="5">
        <f t="shared" si="29"/>
        <v>20710.39016800042</v>
      </c>
      <c r="H112" s="5">
        <f t="shared" si="25"/>
        <v>0</v>
      </c>
      <c r="I112" s="5">
        <f t="shared" si="15"/>
        <v>0.49995618608230735</v>
      </c>
      <c r="J112" s="5">
        <f t="shared" si="16"/>
        <v>0.49995618608230735</v>
      </c>
      <c r="K112" s="20">
        <f t="shared" si="17"/>
        <v>8.7627835385191123E-5</v>
      </c>
      <c r="L112" s="20">
        <f t="shared" si="32"/>
        <v>158665193.79478088</v>
      </c>
      <c r="M112" s="20">
        <f t="shared" si="33"/>
        <v>158665193.79478088</v>
      </c>
      <c r="N112" s="20">
        <f t="shared" si="34"/>
        <v>27809.411844980328</v>
      </c>
      <c r="O112" s="5">
        <f t="shared" si="35"/>
        <v>3202.7555269846766</v>
      </c>
      <c r="P112" s="5">
        <f t="shared" si="36"/>
        <v>3202.7555269846766</v>
      </c>
      <c r="Q112" s="5">
        <f t="shared" si="30"/>
        <v>-3202.7555269846766</v>
      </c>
      <c r="R112" s="5">
        <f t="shared" si="31"/>
        <v>-3202.7555269846766</v>
      </c>
      <c r="S112" s="1">
        <f t="shared" si="27"/>
        <v>6405.5110539693533</v>
      </c>
      <c r="T112">
        <f>IF(A112&lt;D$4,F$4,0)</f>
        <v>0</v>
      </c>
      <c r="U112" s="5">
        <f t="shared" si="28"/>
        <v>3486.1161189376708</v>
      </c>
      <c r="V112" s="5">
        <f>L$6*SUM(U105:U111)</f>
        <v>1749.6452965720373</v>
      </c>
      <c r="W112" s="1">
        <f>H$5+((H$6-H$5)*(LOG(V112+J$5)-LOG(J$5))/(LOG(J$6)-LOG(J$5)))</f>
        <v>6.6047522042286151E-3</v>
      </c>
      <c r="X112" s="1">
        <f t="shared" si="19"/>
        <v>12.527673662365608</v>
      </c>
      <c r="Y112" s="1">
        <f t="shared" si="20"/>
        <v>1884.238968747763</v>
      </c>
    </row>
    <row r="113" spans="1:25" x14ac:dyDescent="0.2">
      <c r="A113">
        <v>104</v>
      </c>
      <c r="B113" s="1">
        <f t="shared" si="21"/>
        <v>163561561.66286051</v>
      </c>
      <c r="C113" s="1">
        <f t="shared" si="21"/>
        <v>163561561.66286051</v>
      </c>
      <c r="D113" s="5">
        <f t="shared" si="22"/>
        <v>31270.956107558253</v>
      </c>
      <c r="E113" s="1">
        <f t="shared" si="23"/>
        <v>41802.998593286618</v>
      </c>
      <c r="F113" s="1">
        <f t="shared" si="24"/>
        <v>122.56701429051193</v>
      </c>
      <c r="G113" s="5">
        <f t="shared" si="29"/>
        <v>22594.629136748183</v>
      </c>
      <c r="H113" s="5">
        <f t="shared" si="25"/>
        <v>0</v>
      </c>
      <c r="I113" s="5">
        <f t="shared" si="15"/>
        <v>0.49995220764774351</v>
      </c>
      <c r="J113" s="5">
        <f t="shared" si="16"/>
        <v>0.49995220764774351</v>
      </c>
      <c r="K113" s="20">
        <f t="shared" si="17"/>
        <v>9.5584704513000521E-5</v>
      </c>
      <c r="L113" s="20">
        <f t="shared" si="32"/>
        <v>158662030.02791262</v>
      </c>
      <c r="M113" s="20">
        <f t="shared" si="33"/>
        <v>158662030.02791262</v>
      </c>
      <c r="N113" s="20">
        <f t="shared" si="34"/>
        <v>30334.226003330848</v>
      </c>
      <c r="O113" s="5">
        <f t="shared" si="35"/>
        <v>3493.4637707543311</v>
      </c>
      <c r="P113" s="5">
        <f t="shared" si="36"/>
        <v>3493.4637707543311</v>
      </c>
      <c r="Q113" s="5">
        <f t="shared" si="30"/>
        <v>-3493.4637707543311</v>
      </c>
      <c r="R113" s="5">
        <f t="shared" si="31"/>
        <v>-3493.4637707543311</v>
      </c>
      <c r="S113" s="1">
        <f t="shared" si="27"/>
        <v>6986.9275415086622</v>
      </c>
      <c r="T113">
        <f>IF(A113&lt;D$4,F$4,0)</f>
        <v>0</v>
      </c>
      <c r="U113" s="5">
        <f t="shared" si="28"/>
        <v>3802.7195781663017</v>
      </c>
      <c r="V113" s="5">
        <f>L$6*SUM(U106:U112)</f>
        <v>1908.5802442247914</v>
      </c>
      <c r="W113" s="1">
        <f>H$5+((H$6-H$5)*(LOG(V113+J$5)-LOG(J$5))/(LOG(J$6)-LOG(J$5)))</f>
        <v>6.8218087488695397E-3</v>
      </c>
      <c r="X113" s="1">
        <f t="shared" si="19"/>
        <v>14.114996956360853</v>
      </c>
      <c r="Y113" s="1">
        <f t="shared" si="20"/>
        <v>2054.9838998281448</v>
      </c>
    </row>
    <row r="114" spans="1:25" x14ac:dyDescent="0.2">
      <c r="A114">
        <v>105</v>
      </c>
      <c r="B114" s="1">
        <f t="shared" si="21"/>
        <v>163558068.19908977</v>
      </c>
      <c r="C114" s="1">
        <f t="shared" si="21"/>
        <v>163558068.19908977</v>
      </c>
      <c r="D114" s="5">
        <f t="shared" si="22"/>
        <v>34109.830101818719</v>
      </c>
      <c r="E114" s="1">
        <f t="shared" si="23"/>
        <v>45605.718171452922</v>
      </c>
      <c r="F114" s="1">
        <f t="shared" si="24"/>
        <v>136.68201124687278</v>
      </c>
      <c r="G114" s="5">
        <f t="shared" si="29"/>
        <v>24649.613036576327</v>
      </c>
      <c r="H114" s="5">
        <f t="shared" si="25"/>
        <v>0</v>
      </c>
      <c r="I114" s="5">
        <f t="shared" si="15"/>
        <v>0.4999478682493822</v>
      </c>
      <c r="J114" s="5">
        <f t="shared" si="16"/>
        <v>0.4999478682493822</v>
      </c>
      <c r="K114" s="20">
        <f t="shared" si="17"/>
        <v>1.0426350123550665E-4</v>
      </c>
      <c r="L114" s="20">
        <f t="shared" si="32"/>
        <v>158658579.09024581</v>
      </c>
      <c r="M114" s="20">
        <f t="shared" si="33"/>
        <v>158658579.09024581</v>
      </c>
      <c r="N114" s="20">
        <f t="shared" si="34"/>
        <v>33088.047789710756</v>
      </c>
      <c r="O114" s="5">
        <f t="shared" si="35"/>
        <v>3810.5268297878774</v>
      </c>
      <c r="P114" s="5">
        <f t="shared" si="36"/>
        <v>3810.5268297878774</v>
      </c>
      <c r="Q114" s="5">
        <f t="shared" si="30"/>
        <v>-3810.5268297878774</v>
      </c>
      <c r="R114" s="5">
        <f t="shared" si="31"/>
        <v>-3810.5268297878774</v>
      </c>
      <c r="S114" s="1">
        <f t="shared" si="27"/>
        <v>7621.0536595757549</v>
      </c>
      <c r="T114">
        <f>IF(A114&lt;D$4,F$4,0)</f>
        <v>0</v>
      </c>
      <c r="U114" s="5">
        <f t="shared" si="28"/>
        <v>4148.0535472481961</v>
      </c>
      <c r="V114" s="5">
        <f>L$6*SUM(U107:U113)</f>
        <v>2081.9423123629708</v>
      </c>
      <c r="W114" s="1">
        <f>H$5+((H$6-H$5)*(LOG(V114+J$5)-LOG(J$5))/(LOG(J$6)-LOG(J$5)))</f>
        <v>7.0552894814515793E-3</v>
      </c>
      <c r="X114" s="1">
        <f t="shared" si="19"/>
        <v>15.92433828202438</v>
      </c>
      <c r="Y114" s="1">
        <f t="shared" si="20"/>
        <v>2241.1536064131733</v>
      </c>
    </row>
    <row r="115" spans="1:25" x14ac:dyDescent="0.2">
      <c r="A115">
        <v>106</v>
      </c>
      <c r="B115" s="1">
        <f t="shared" si="21"/>
        <v>163554257.67225999</v>
      </c>
      <c r="C115" s="1">
        <f t="shared" si="21"/>
        <v>163554257.67225999</v>
      </c>
      <c r="D115" s="5">
        <f t="shared" si="22"/>
        <v>37206.161878810519</v>
      </c>
      <c r="E115" s="1">
        <f t="shared" si="23"/>
        <v>49753.771718701115</v>
      </c>
      <c r="F115" s="1">
        <f t="shared" si="24"/>
        <v>152.60634952889717</v>
      </c>
      <c r="G115" s="5">
        <f t="shared" si="29"/>
        <v>26890.7666429895</v>
      </c>
      <c r="H115" s="5">
        <f t="shared" si="25"/>
        <v>0</v>
      </c>
      <c r="I115" s="5">
        <f t="shared" si="15"/>
        <v>0.49994313518497585</v>
      </c>
      <c r="J115" s="5">
        <f t="shared" si="16"/>
        <v>0.49994313518497585</v>
      </c>
      <c r="K115" s="20">
        <f t="shared" si="17"/>
        <v>1.1372963004831102E-4</v>
      </c>
      <c r="L115" s="20">
        <f t="shared" si="32"/>
        <v>158654814.94744721</v>
      </c>
      <c r="M115" s="20">
        <f t="shared" si="33"/>
        <v>158654814.94744721</v>
      </c>
      <c r="N115" s="20">
        <f t="shared" si="34"/>
        <v>36091.611504337074</v>
      </c>
      <c r="O115" s="5">
        <f t="shared" si="35"/>
        <v>4156.3283520453606</v>
      </c>
      <c r="P115" s="5">
        <f t="shared" si="36"/>
        <v>4156.3283520453606</v>
      </c>
      <c r="Q115" s="5">
        <f t="shared" si="30"/>
        <v>-4156.3283520453606</v>
      </c>
      <c r="R115" s="5">
        <f t="shared" si="31"/>
        <v>-4156.3283520453606</v>
      </c>
      <c r="S115" s="1">
        <f t="shared" si="27"/>
        <v>8312.6567040907212</v>
      </c>
      <c r="T115">
        <f>IF(A115&lt;D$4,F$4,0)</f>
        <v>0</v>
      </c>
      <c r="U115" s="5">
        <f t="shared" si="28"/>
        <v>4524.7218825839609</v>
      </c>
      <c r="V115" s="5">
        <f>L$6*SUM(U108:U114)</f>
        <v>2271.0398726182707</v>
      </c>
      <c r="W115" s="1">
        <f>H$5+((H$6-H$5)*(LOG(V115+J$5)-LOG(J$5))/(LOG(J$6)-LOG(J$5)))</f>
        <v>7.3061727038572465E-3</v>
      </c>
      <c r="X115" s="1">
        <f t="shared" si="19"/>
        <v>17.988699086298869</v>
      </c>
      <c r="Y115" s="1">
        <f t="shared" si="20"/>
        <v>2444.1347430274982</v>
      </c>
    </row>
    <row r="116" spans="1:25" x14ac:dyDescent="0.2">
      <c r="A116">
        <v>107</v>
      </c>
      <c r="B116" s="1">
        <f t="shared" si="21"/>
        <v>163550101.34390795</v>
      </c>
      <c r="C116" s="1">
        <f t="shared" si="21"/>
        <v>163550101.34390795</v>
      </c>
      <c r="D116" s="5">
        <f t="shared" si="22"/>
        <v>40583.254785076912</v>
      </c>
      <c r="E116" s="1">
        <f t="shared" si="23"/>
        <v>54278.493601285074</v>
      </c>
      <c r="F116" s="1">
        <f t="shared" si="24"/>
        <v>170.59504861519605</v>
      </c>
      <c r="G116" s="5">
        <f t="shared" si="29"/>
        <v>29334.901386016998</v>
      </c>
      <c r="H116" s="5">
        <f t="shared" si="25"/>
        <v>0</v>
      </c>
      <c r="I116" s="5">
        <f t="shared" si="15"/>
        <v>0.49993797279867119</v>
      </c>
      <c r="J116" s="5">
        <f t="shared" si="16"/>
        <v>0.49993797279867119</v>
      </c>
      <c r="K116" s="20">
        <f t="shared" si="17"/>
        <v>1.2405440265769098E-4</v>
      </c>
      <c r="L116" s="20">
        <f t="shared" si="32"/>
        <v>158650709.21048099</v>
      </c>
      <c r="M116" s="20">
        <f t="shared" si="33"/>
        <v>158650709.21048099</v>
      </c>
      <c r="N116" s="20">
        <f t="shared" si="34"/>
        <v>39367.52163903154</v>
      </c>
      <c r="O116" s="5">
        <f t="shared" si="35"/>
        <v>4533.4665086313762</v>
      </c>
      <c r="P116" s="5">
        <f t="shared" si="36"/>
        <v>4533.4665086313762</v>
      </c>
      <c r="Q116" s="5">
        <f t="shared" si="30"/>
        <v>-4533.4665086313762</v>
      </c>
      <c r="R116" s="5">
        <f t="shared" si="31"/>
        <v>-4533.4665086313762</v>
      </c>
      <c r="S116" s="1">
        <f t="shared" si="27"/>
        <v>9066.9330172627524</v>
      </c>
      <c r="T116">
        <f>IF(A116&lt;D$4,F$4,0)</f>
        <v>0</v>
      </c>
      <c r="U116" s="5">
        <f t="shared" si="28"/>
        <v>4935.5637978243249</v>
      </c>
      <c r="V116" s="5">
        <f>L$6*SUM(U109:U115)</f>
        <v>2477.2997166652876</v>
      </c>
      <c r="W116" s="1">
        <f>H$5+((H$6-H$5)*(LOG(V116+J$5)-LOG(J$5))/(LOG(J$6)-LOG(J$5)))</f>
        <v>7.5754549928275334E-3</v>
      </c>
      <c r="X116" s="1">
        <f t="shared" si="19"/>
        <v>20.346033278171952</v>
      </c>
      <c r="Y116" s="1">
        <f t="shared" si="20"/>
        <v>2665.4376321829318</v>
      </c>
    </row>
    <row r="117" spans="1:25" x14ac:dyDescent="0.2">
      <c r="A117">
        <v>108</v>
      </c>
      <c r="B117" s="1">
        <f t="shared" si="21"/>
        <v>163545567.87739933</v>
      </c>
      <c r="C117" s="1">
        <f t="shared" si="21"/>
        <v>163545567.87739933</v>
      </c>
      <c r="D117" s="5">
        <f t="shared" si="22"/>
        <v>44266.512784932405</v>
      </c>
      <c r="E117" s="1">
        <f t="shared" si="23"/>
        <v>59214.057399109399</v>
      </c>
      <c r="F117" s="1">
        <f t="shared" si="24"/>
        <v>190.94108189336799</v>
      </c>
      <c r="G117" s="5">
        <f t="shared" si="29"/>
        <v>32000.339018199931</v>
      </c>
      <c r="H117" s="5">
        <f t="shared" si="25"/>
        <v>0</v>
      </c>
      <c r="I117" s="5">
        <f t="shared" si="15"/>
        <v>0.49993234221597826</v>
      </c>
      <c r="J117" s="5">
        <f t="shared" si="16"/>
        <v>0.49993234221597826</v>
      </c>
      <c r="K117" s="20">
        <f t="shared" si="17"/>
        <v>1.3531556804336381E-4</v>
      </c>
      <c r="L117" s="20">
        <f t="shared" si="32"/>
        <v>158646230.92368275</v>
      </c>
      <c r="M117" s="20">
        <f t="shared" si="33"/>
        <v>158646230.92368275</v>
      </c>
      <c r="N117" s="20">
        <f t="shared" si="34"/>
        <v>42940.420218107443</v>
      </c>
      <c r="O117" s="5">
        <f t="shared" si="35"/>
        <v>4944.7730980957795</v>
      </c>
      <c r="P117" s="5">
        <f t="shared" si="36"/>
        <v>4944.7730980957795</v>
      </c>
      <c r="Q117" s="5">
        <f t="shared" si="30"/>
        <v>-4944.7730980957795</v>
      </c>
      <c r="R117" s="5">
        <f t="shared" si="31"/>
        <v>-4944.7730980957795</v>
      </c>
      <c r="S117" s="1">
        <f t="shared" si="27"/>
        <v>9889.5461961915589</v>
      </c>
      <c r="T117">
        <f>IF(A117&lt;D$4,F$4,0)</f>
        <v>0</v>
      </c>
      <c r="U117" s="5">
        <f t="shared" si="28"/>
        <v>5383.6750174072604</v>
      </c>
      <c r="V117" s="5">
        <f>L$6*SUM(U110:U116)</f>
        <v>2702.2777299016088</v>
      </c>
      <c r="W117" s="1">
        <f>H$5+((H$6-H$5)*(LOG(V117+J$5)-LOG(J$5))/(LOG(J$6)-LOG(J$5)))</f>
        <v>7.8641453734672063E-3</v>
      </c>
      <c r="X117" s="1">
        <f t="shared" si="19"/>
        <v>23.03995733046029</v>
      </c>
      <c r="Y117" s="1">
        <f t="shared" si="20"/>
        <v>2906.7071717338963</v>
      </c>
    </row>
    <row r="118" spans="1:25" x14ac:dyDescent="0.2">
      <c r="A118">
        <v>109</v>
      </c>
      <c r="B118" s="1">
        <f t="shared" si="21"/>
        <v>163540623.10430124</v>
      </c>
      <c r="C118" s="1">
        <f t="shared" si="21"/>
        <v>163540623.10430124</v>
      </c>
      <c r="D118" s="5">
        <f t="shared" si="22"/>
        <v>48283.628172598816</v>
      </c>
      <c r="E118" s="1">
        <f t="shared" si="23"/>
        <v>64597.732416516657</v>
      </c>
      <c r="F118" s="1">
        <f t="shared" si="24"/>
        <v>213.98103922382828</v>
      </c>
      <c r="G118" s="5">
        <f t="shared" si="29"/>
        <v>34907.046189933826</v>
      </c>
      <c r="H118" s="5">
        <f t="shared" si="25"/>
        <v>0</v>
      </c>
      <c r="I118" s="5">
        <f t="shared" si="15"/>
        <v>0.4999262010552874</v>
      </c>
      <c r="J118" s="5">
        <f t="shared" si="16"/>
        <v>0.4999262010552874</v>
      </c>
      <c r="K118" s="20">
        <f t="shared" si="17"/>
        <v>1.4759788942530035E-4</v>
      </c>
      <c r="L118" s="20">
        <f t="shared" si="32"/>
        <v>158641346.33395943</v>
      </c>
      <c r="M118" s="20">
        <f t="shared" si="33"/>
        <v>158641346.33395943</v>
      </c>
      <c r="N118" s="20">
        <f t="shared" si="34"/>
        <v>46837.16885623087</v>
      </c>
      <c r="O118" s="5">
        <f t="shared" si="35"/>
        <v>5393.3343135179448</v>
      </c>
      <c r="P118" s="5">
        <f t="shared" si="36"/>
        <v>5393.3343135179448</v>
      </c>
      <c r="Q118" s="5">
        <f t="shared" si="30"/>
        <v>-5393.3343135179448</v>
      </c>
      <c r="R118" s="5">
        <f t="shared" si="31"/>
        <v>-5393.3343135179448</v>
      </c>
      <c r="S118" s="1">
        <f t="shared" si="27"/>
        <v>10786.66862703589</v>
      </c>
      <c r="T118">
        <f>IF(A118&lt;D$4,F$4,0)</f>
        <v>0</v>
      </c>
      <c r="U118" s="5">
        <f t="shared" si="28"/>
        <v>5872.4308085251459</v>
      </c>
      <c r="V118" s="5">
        <f>L$6*SUM(U111:U117)</f>
        <v>2947.6705187358998</v>
      </c>
      <c r="W118" s="1">
        <f>H$5+((H$6-H$5)*(LOG(V118+J$5)-LOG(J$5))/(LOG(J$6)-LOG(J$5)))</f>
        <v>8.1732586579115682E-3</v>
      </c>
      <c r="X118" s="1">
        <f t="shared" si="19"/>
        <v>26.120551552191721</v>
      </c>
      <c r="Y118" s="1">
        <f t="shared" si="20"/>
        <v>3169.7346936390877</v>
      </c>
    </row>
    <row r="119" spans="1:25" x14ac:dyDescent="0.2">
      <c r="A119">
        <v>110</v>
      </c>
      <c r="B119" s="1">
        <f t="shared" si="21"/>
        <v>163535229.76998773</v>
      </c>
      <c r="C119" s="1">
        <f t="shared" si="21"/>
        <v>163535229.76998773</v>
      </c>
      <c r="D119" s="5">
        <f t="shared" si="22"/>
        <v>52664.785745665351</v>
      </c>
      <c r="E119" s="1">
        <f t="shared" si="23"/>
        <v>70470.163225041804</v>
      </c>
      <c r="F119" s="1">
        <f t="shared" si="24"/>
        <v>240.10159077602</v>
      </c>
      <c r="G119" s="5">
        <f t="shared" si="29"/>
        <v>38076.780883572916</v>
      </c>
      <c r="H119" s="5">
        <f t="shared" si="25"/>
        <v>0</v>
      </c>
      <c r="I119" s="5">
        <f t="shared" si="15"/>
        <v>0.49991950311392042</v>
      </c>
      <c r="J119" s="5">
        <f t="shared" si="16"/>
        <v>0.49991950311392042</v>
      </c>
      <c r="K119" s="20">
        <f t="shared" si="17"/>
        <v>1.6099377215909161E-4</v>
      </c>
      <c r="L119" s="20">
        <f t="shared" si="32"/>
        <v>158636018.63947132</v>
      </c>
      <c r="M119" s="20">
        <f t="shared" si="33"/>
        <v>158636018.63947132</v>
      </c>
      <c r="N119" s="20">
        <f t="shared" si="34"/>
        <v>51087.04677850625</v>
      </c>
      <c r="O119" s="5">
        <f t="shared" si="35"/>
        <v>5882.5133097044063</v>
      </c>
      <c r="P119" s="5">
        <f t="shared" si="36"/>
        <v>5882.5133097044063</v>
      </c>
      <c r="Q119" s="5">
        <f t="shared" si="30"/>
        <v>-5882.5133097044063</v>
      </c>
      <c r="R119" s="5">
        <f t="shared" si="31"/>
        <v>-5882.5133097044063</v>
      </c>
      <c r="S119" s="1">
        <f t="shared" si="27"/>
        <v>11765.026619408813</v>
      </c>
      <c r="T119">
        <f>IF(A119&lt;D$4,F$4,0)</f>
        <v>0</v>
      </c>
      <c r="U119" s="5">
        <f t="shared" si="28"/>
        <v>6405.5110539693533</v>
      </c>
      <c r="V119" s="5">
        <f>L$6*SUM(U112:U118)</f>
        <v>3215.3280750692861</v>
      </c>
      <c r="W119" s="1">
        <f>H$5+((H$6-H$5)*(LOG(V119+J$5)-LOG(J$5))/(LOG(J$6)-LOG(J$5)))</f>
        <v>8.5038079708325241E-3</v>
      </c>
      <c r="X119" s="1">
        <f t="shared" si="19"/>
        <v>29.645262039469909</v>
      </c>
      <c r="Y119" s="1">
        <f t="shared" si="20"/>
        <v>3456.470856898201</v>
      </c>
    </row>
    <row r="120" spans="1:25" x14ac:dyDescent="0.2">
      <c r="A120">
        <v>111</v>
      </c>
      <c r="B120" s="1">
        <f t="shared" si="21"/>
        <v>163529347.25667801</v>
      </c>
      <c r="C120" s="1">
        <f t="shared" si="21"/>
        <v>163529347.25667801</v>
      </c>
      <c r="D120" s="5">
        <f t="shared" si="22"/>
        <v>57442.884823565502</v>
      </c>
      <c r="E120" s="1">
        <f t="shared" si="23"/>
        <v>76875.67427901116</v>
      </c>
      <c r="F120" s="1">
        <f t="shared" si="24"/>
        <v>269.74685281548989</v>
      </c>
      <c r="G120" s="5">
        <f t="shared" si="29"/>
        <v>41533.251740471118</v>
      </c>
      <c r="H120" s="5">
        <f t="shared" si="25"/>
        <v>0</v>
      </c>
      <c r="I120" s="5">
        <f t="shared" si="15"/>
        <v>0.49991219802654729</v>
      </c>
      <c r="J120" s="5">
        <f t="shared" si="16"/>
        <v>0.49991219802654729</v>
      </c>
      <c r="K120" s="20">
        <f t="shared" si="17"/>
        <v>1.756039469053879E-4</v>
      </c>
      <c r="L120" s="20">
        <f t="shared" si="32"/>
        <v>158630207.71601784</v>
      </c>
      <c r="M120" s="20">
        <f t="shared" si="33"/>
        <v>158630207.71601784</v>
      </c>
      <c r="N120" s="20">
        <f t="shared" si="34"/>
        <v>55721.9661438927</v>
      </c>
      <c r="O120" s="5">
        <f t="shared" si="35"/>
        <v>6415.9747177285162</v>
      </c>
      <c r="P120" s="5">
        <f t="shared" si="36"/>
        <v>6415.9747177285162</v>
      </c>
      <c r="Q120" s="5">
        <f t="shared" si="30"/>
        <v>-6415.9747177285162</v>
      </c>
      <c r="R120" s="5">
        <f t="shared" si="31"/>
        <v>-6415.9747177285162</v>
      </c>
      <c r="S120" s="1">
        <f t="shared" si="27"/>
        <v>12831.949435457032</v>
      </c>
      <c r="T120">
        <f>IF(A120&lt;D$4,F$4,0)</f>
        <v>0</v>
      </c>
      <c r="U120" s="5">
        <f t="shared" si="28"/>
        <v>6986.9275415086622</v>
      </c>
      <c r="V120" s="5">
        <f>L$6*SUM(U113:U119)</f>
        <v>3507.2675685724553</v>
      </c>
      <c r="W120" s="1">
        <f>H$5+((H$6-H$5)*(LOG(V120+J$5)-LOG(J$5))/(LOG(J$6)-LOG(J$5)))</f>
        <v>8.8567965100706386E-3</v>
      </c>
      <c r="X120" s="1">
        <f t="shared" si="19"/>
        <v>33.67991348868059</v>
      </c>
      <c r="Y120" s="1">
        <f t="shared" si="20"/>
        <v>3769.0396646776212</v>
      </c>
    </row>
    <row r="121" spans="1:25" x14ac:dyDescent="0.2">
      <c r="A121">
        <v>112</v>
      </c>
      <c r="B121" s="1">
        <f t="shared" si="21"/>
        <v>163522931.28196028</v>
      </c>
      <c r="C121" s="1">
        <f t="shared" si="21"/>
        <v>163522931.28196028</v>
      </c>
      <c r="D121" s="5">
        <f t="shared" si="22"/>
        <v>62653.780599446778</v>
      </c>
      <c r="E121" s="1">
        <f t="shared" si="23"/>
        <v>83862.60182051982</v>
      </c>
      <c r="F121" s="1">
        <f t="shared" si="24"/>
        <v>303.42676630417049</v>
      </c>
      <c r="G121" s="5">
        <f t="shared" si="29"/>
        <v>45302.291405148739</v>
      </c>
      <c r="H121" s="5">
        <f t="shared" si="25"/>
        <v>0</v>
      </c>
      <c r="I121" s="5">
        <f t="shared" si="15"/>
        <v>0.49990423089361957</v>
      </c>
      <c r="J121" s="5">
        <f t="shared" si="16"/>
        <v>0.49990423089361957</v>
      </c>
      <c r="K121" s="20">
        <f t="shared" si="17"/>
        <v>1.9153821276074031E-4</v>
      </c>
      <c r="L121" s="20">
        <f t="shared" si="32"/>
        <v>158623869.81920281</v>
      </c>
      <c r="M121" s="20">
        <f t="shared" si="33"/>
        <v>158623869.81920281</v>
      </c>
      <c r="N121" s="20">
        <f t="shared" si="34"/>
        <v>60776.70611439152</v>
      </c>
      <c r="O121" s="5">
        <f t="shared" si="35"/>
        <v>6997.7112643587479</v>
      </c>
      <c r="P121" s="5">
        <f t="shared" si="36"/>
        <v>6997.7112643587479</v>
      </c>
      <c r="Q121" s="5">
        <f t="shared" si="30"/>
        <v>-6997.7112643587479</v>
      </c>
      <c r="R121" s="5">
        <f t="shared" si="31"/>
        <v>-6997.7112643587479</v>
      </c>
      <c r="S121" s="1">
        <f t="shared" si="27"/>
        <v>13995.422528717496</v>
      </c>
      <c r="T121">
        <f>IF(A121&lt;D$4,F$4,0)</f>
        <v>0</v>
      </c>
      <c r="U121" s="5">
        <f t="shared" si="28"/>
        <v>7621.0536595757549</v>
      </c>
      <c r="V121" s="5">
        <f>L$6*SUM(U114:U120)</f>
        <v>3825.6883649066908</v>
      </c>
      <c r="W121" s="1">
        <f>H$5+((H$6-H$5)*(LOG(V121+J$5)-LOG(J$5))/(LOG(J$6)-LOG(J$5)))</f>
        <v>9.2332086199915786E-3</v>
      </c>
      <c r="X121" s="1">
        <f t="shared" si="19"/>
        <v>38.299843768638688</v>
      </c>
      <c r="Y121" s="1">
        <f t="shared" si="20"/>
        <v>4109.7537034795578</v>
      </c>
    </row>
    <row r="122" spans="1:25" x14ac:dyDescent="0.2">
      <c r="A122">
        <v>113</v>
      </c>
      <c r="B122" s="1">
        <f t="shared" si="21"/>
        <v>163515933.57069591</v>
      </c>
      <c r="C122" s="1">
        <f t="shared" si="21"/>
        <v>163515933.57069591</v>
      </c>
      <c r="D122" s="5">
        <f t="shared" si="22"/>
        <v>68336.546424073545</v>
      </c>
      <c r="E122" s="1">
        <f t="shared" si="23"/>
        <v>91483.655480095578</v>
      </c>
      <c r="F122" s="1">
        <f t="shared" si="24"/>
        <v>341.72661007280919</v>
      </c>
      <c r="G122" s="5">
        <f t="shared" si="29"/>
        <v>49412.045108628299</v>
      </c>
      <c r="H122" s="5">
        <f t="shared" si="25"/>
        <v>0</v>
      </c>
      <c r="I122" s="5">
        <f t="shared" si="15"/>
        <v>0.4998955418772999</v>
      </c>
      <c r="J122" s="5">
        <f t="shared" si="16"/>
        <v>0.4998955418772999</v>
      </c>
      <c r="K122" s="20">
        <f t="shared" si="17"/>
        <v>2.0891624540012171E-4</v>
      </c>
      <c r="L122" s="20">
        <f t="shared" si="32"/>
        <v>158616957.26029837</v>
      </c>
      <c r="M122" s="20">
        <f t="shared" si="33"/>
        <v>158616957.26029837</v>
      </c>
      <c r="N122" s="20">
        <f t="shared" si="34"/>
        <v>66289.167219152354</v>
      </c>
      <c r="O122" s="5">
        <f t="shared" si="35"/>
        <v>7632.0726646088078</v>
      </c>
      <c r="P122" s="5">
        <f t="shared" si="36"/>
        <v>7632.0726646088078</v>
      </c>
      <c r="Q122" s="5">
        <f t="shared" si="30"/>
        <v>-7632.0726646088078</v>
      </c>
      <c r="R122" s="5">
        <f t="shared" si="31"/>
        <v>-7632.0726646088078</v>
      </c>
      <c r="S122" s="1">
        <f t="shared" si="27"/>
        <v>15264.145329217616</v>
      </c>
      <c r="T122">
        <f>IF(A122&lt;D$4,F$4,0)</f>
        <v>0</v>
      </c>
      <c r="U122" s="5">
        <f t="shared" si="28"/>
        <v>8312.6567040907212</v>
      </c>
      <c r="V122" s="5">
        <f>L$6*SUM(U115:U121)</f>
        <v>4172.9883761394467</v>
      </c>
      <c r="W122" s="1">
        <f>H$5+((H$6-H$5)*(LOG(V122+J$5)-LOG(J$5))/(LOG(J$6)-LOG(J$5)))</f>
        <v>9.6340002862032436E-3</v>
      </c>
      <c r="X122" s="1">
        <f t="shared" si="19"/>
        <v>43.591171911803961</v>
      </c>
      <c r="Y122" s="1">
        <f t="shared" si="20"/>
        <v>4481.130710672157</v>
      </c>
    </row>
    <row r="123" spans="1:25" x14ac:dyDescent="0.2">
      <c r="A123">
        <v>114</v>
      </c>
      <c r="B123" s="1">
        <f t="shared" si="21"/>
        <v>163508301.49803129</v>
      </c>
      <c r="C123" s="1">
        <f t="shared" si="21"/>
        <v>163508301.49803129</v>
      </c>
      <c r="D123" s="5">
        <f t="shared" si="22"/>
        <v>74533.758736028409</v>
      </c>
      <c r="E123" s="1">
        <f t="shared" si="23"/>
        <v>99796.312184186303</v>
      </c>
      <c r="F123" s="1">
        <f t="shared" si="24"/>
        <v>385.31778198461313</v>
      </c>
      <c r="G123" s="5">
        <f t="shared" si="29"/>
        <v>53893.175819300457</v>
      </c>
      <c r="H123" s="5">
        <f t="shared" si="25"/>
        <v>0</v>
      </c>
      <c r="I123" s="5">
        <f t="shared" si="15"/>
        <v>0.49988606576216726</v>
      </c>
      <c r="J123" s="5">
        <f t="shared" si="16"/>
        <v>0.49988606576216726</v>
      </c>
      <c r="K123" s="20">
        <f t="shared" si="17"/>
        <v>2.2786847566555154E-4</v>
      </c>
      <c r="L123" s="20">
        <f t="shared" si="32"/>
        <v>158609418.05356205</v>
      </c>
      <c r="M123" s="20">
        <f t="shared" si="33"/>
        <v>158609418.05356205</v>
      </c>
      <c r="N123" s="20">
        <f t="shared" si="34"/>
        <v>72300.647674506006</v>
      </c>
      <c r="O123" s="5">
        <f t="shared" si="35"/>
        <v>8323.7969666271165</v>
      </c>
      <c r="P123" s="5">
        <f t="shared" si="36"/>
        <v>8323.7969666271165</v>
      </c>
      <c r="Q123" s="5">
        <f t="shared" si="30"/>
        <v>-8323.7969666271165</v>
      </c>
      <c r="R123" s="5">
        <f t="shared" si="31"/>
        <v>-8323.7969666271165</v>
      </c>
      <c r="S123" s="1">
        <f t="shared" si="27"/>
        <v>16647.593933254233</v>
      </c>
      <c r="T123">
        <f>IF(A123&lt;D$4,F$4,0)</f>
        <v>0</v>
      </c>
      <c r="U123" s="5">
        <f t="shared" si="28"/>
        <v>9066.9330172627524</v>
      </c>
      <c r="V123" s="5">
        <f>L$6*SUM(U116:U122)</f>
        <v>4551.7818582901227</v>
      </c>
      <c r="W123" s="1">
        <f>H$5+((H$6-H$5)*(LOG(V123+J$5)-LOG(J$5))/(LOG(J$6)-LOG(J$5)))</f>
        <v>1.0060089191745432E-2</v>
      </c>
      <c r="X123" s="1">
        <f t="shared" si="19"/>
        <v>49.652212017662528</v>
      </c>
      <c r="Y123" s="1">
        <f t="shared" si="20"/>
        <v>4885.9115858066625</v>
      </c>
    </row>
    <row r="124" spans="1:25" x14ac:dyDescent="0.2">
      <c r="A124">
        <v>115</v>
      </c>
      <c r="B124" s="1">
        <f t="shared" si="21"/>
        <v>163499977.70106468</v>
      </c>
      <c r="C124" s="1">
        <f t="shared" si="21"/>
        <v>163499977.70106468</v>
      </c>
      <c r="D124" s="5">
        <f t="shared" si="22"/>
        <v>81291.806473091085</v>
      </c>
      <c r="E124" s="1">
        <f t="shared" si="23"/>
        <v>108863.24520144906</v>
      </c>
      <c r="F124" s="1">
        <f t="shared" si="24"/>
        <v>434.96999400227566</v>
      </c>
      <c r="G124" s="5">
        <f t="shared" si="29"/>
        <v>58779.087405107122</v>
      </c>
      <c r="H124" s="5">
        <f t="shared" si="25"/>
        <v>0</v>
      </c>
      <c r="I124" s="5">
        <f t="shared" si="15"/>
        <v>0.49987573147777986</v>
      </c>
      <c r="J124" s="5">
        <f t="shared" si="16"/>
        <v>0.49987573147777986</v>
      </c>
      <c r="K124" s="20">
        <f t="shared" si="17"/>
        <v>2.4853704444035478E-4</v>
      </c>
      <c r="L124" s="20">
        <f t="shared" si="32"/>
        <v>158601195.53258243</v>
      </c>
      <c r="M124" s="20">
        <f t="shared" si="33"/>
        <v>158601195.53258243</v>
      </c>
      <c r="N124" s="20">
        <f t="shared" si="34"/>
        <v>78856.143437575607</v>
      </c>
      <c r="O124" s="5">
        <f t="shared" si="35"/>
        <v>9078.0445393290647</v>
      </c>
      <c r="P124" s="5">
        <f t="shared" si="36"/>
        <v>9078.0445393290647</v>
      </c>
      <c r="Q124" s="5">
        <f t="shared" si="30"/>
        <v>-9078.0445393290647</v>
      </c>
      <c r="R124" s="5">
        <f t="shared" si="31"/>
        <v>-9078.0445393290647</v>
      </c>
      <c r="S124" s="1">
        <f t="shared" si="27"/>
        <v>18156.089078658129</v>
      </c>
      <c r="T124">
        <f>IF(A124&lt;D$4,F$4,0)</f>
        <v>0</v>
      </c>
      <c r="U124" s="5">
        <f t="shared" si="28"/>
        <v>9889.5461961915589</v>
      </c>
      <c r="V124" s="5">
        <f>L$6*SUM(U117:U123)</f>
        <v>4964.9187802339657</v>
      </c>
      <c r="W124" s="1">
        <f>H$5+((H$6-H$5)*(LOG(V124+J$5)-LOG(J$5))/(LOG(J$6)-LOG(J$5)))</f>
        <v>1.0512344505204625E-2</v>
      </c>
      <c r="X124" s="1">
        <f t="shared" si="19"/>
        <v>56.595046487048627</v>
      </c>
      <c r="Y124" s="1">
        <f t="shared" si="20"/>
        <v>5327.079970920212</v>
      </c>
    </row>
    <row r="125" spans="1:25" x14ac:dyDescent="0.2">
      <c r="A125">
        <v>116</v>
      </c>
      <c r="B125" s="1">
        <f t="shared" si="21"/>
        <v>163490899.65652534</v>
      </c>
      <c r="C125" s="1">
        <f t="shared" si="21"/>
        <v>163490899.65652534</v>
      </c>
      <c r="D125" s="5">
        <f t="shared" si="22"/>
        <v>88661.226924713323</v>
      </c>
      <c r="E125" s="1">
        <f t="shared" si="23"/>
        <v>118752.79139764061</v>
      </c>
      <c r="F125" s="1">
        <f t="shared" si="24"/>
        <v>491.5650404893243</v>
      </c>
      <c r="G125" s="5">
        <f t="shared" si="29"/>
        <v>64106.167376027333</v>
      </c>
      <c r="H125" s="5">
        <f t="shared" si="25"/>
        <v>0</v>
      </c>
      <c r="I125" s="5">
        <f t="shared" si="15"/>
        <v>0.499864461579963</v>
      </c>
      <c r="J125" s="5">
        <f t="shared" si="16"/>
        <v>0.499864461579963</v>
      </c>
      <c r="K125" s="20">
        <f t="shared" si="17"/>
        <v>2.7107684007396599E-4</v>
      </c>
      <c r="L125" s="20">
        <f t="shared" si="32"/>
        <v>158592227.93304169</v>
      </c>
      <c r="M125" s="20">
        <f t="shared" si="33"/>
        <v>158592227.93304169</v>
      </c>
      <c r="N125" s="20">
        <f t="shared" si="34"/>
        <v>86004.673891988452</v>
      </c>
      <c r="O125" s="5">
        <f t="shared" si="35"/>
        <v>9900.4349044360442</v>
      </c>
      <c r="P125" s="5">
        <f t="shared" si="36"/>
        <v>9900.4349044360442</v>
      </c>
      <c r="Q125" s="5">
        <f t="shared" si="30"/>
        <v>-9900.4349044360442</v>
      </c>
      <c r="R125" s="5">
        <f t="shared" si="31"/>
        <v>-9900.4349044360442</v>
      </c>
      <c r="S125" s="1">
        <f t="shared" si="27"/>
        <v>19800.869808872088</v>
      </c>
      <c r="T125">
        <f>IF(A125&lt;D$4,F$4,0)</f>
        <v>0</v>
      </c>
      <c r="U125" s="5">
        <f t="shared" si="28"/>
        <v>10786.66862703589</v>
      </c>
      <c r="V125" s="5">
        <f>L$6*SUM(U118:U124)</f>
        <v>5415.5058981123948</v>
      </c>
      <c r="W125" s="1">
        <f>H$5+((H$6-H$5)*(LOG(V125+J$5)-LOG(J$5))/(LOG(J$6)-LOG(J$5)))</f>
        <v>1.0991576598629375E-2</v>
      </c>
      <c r="X125" s="1">
        <f t="shared" si="19"/>
        <v>64.547273052055175</v>
      </c>
      <c r="Y125" s="1">
        <f t="shared" si="20"/>
        <v>5807.8835354730909</v>
      </c>
    </row>
    <row r="126" spans="1:25" x14ac:dyDescent="0.2">
      <c r="A126">
        <v>117</v>
      </c>
      <c r="B126" s="1">
        <f t="shared" si="21"/>
        <v>163480999.22162092</v>
      </c>
      <c r="C126" s="1">
        <f t="shared" si="21"/>
        <v>163480999.22162092</v>
      </c>
      <c r="D126" s="5">
        <f t="shared" si="22"/>
        <v>96697.070114176589</v>
      </c>
      <c r="E126" s="1">
        <f t="shared" si="23"/>
        <v>129539.4600246765</v>
      </c>
      <c r="F126" s="1">
        <f t="shared" si="24"/>
        <v>556.11231354137954</v>
      </c>
      <c r="G126" s="5">
        <f t="shared" si="29"/>
        <v>69914.050911500424</v>
      </c>
      <c r="H126" s="5">
        <f t="shared" si="25"/>
        <v>0</v>
      </c>
      <c r="I126" s="5">
        <f t="shared" si="15"/>
        <v>0.49985217168746665</v>
      </c>
      <c r="J126" s="5">
        <f t="shared" si="16"/>
        <v>0.49985217168746665</v>
      </c>
      <c r="K126" s="20">
        <f t="shared" si="17"/>
        <v>2.9565662506663971E-4</v>
      </c>
      <c r="L126" s="20">
        <f t="shared" si="32"/>
        <v>158582447.93908376</v>
      </c>
      <c r="M126" s="20">
        <f t="shared" si="33"/>
        <v>158582447.93908376</v>
      </c>
      <c r="N126" s="20">
        <f t="shared" si="34"/>
        <v>93799.63518852352</v>
      </c>
      <c r="O126" s="5">
        <f t="shared" si="35"/>
        <v>10797.086625756132</v>
      </c>
      <c r="P126" s="5">
        <f t="shared" si="36"/>
        <v>10797.086625756132</v>
      </c>
      <c r="Q126" s="5">
        <f t="shared" si="30"/>
        <v>-10797.086625756132</v>
      </c>
      <c r="R126" s="5">
        <f t="shared" si="31"/>
        <v>-10797.086625756132</v>
      </c>
      <c r="S126" s="1">
        <f t="shared" si="27"/>
        <v>21594.173251512264</v>
      </c>
      <c r="T126">
        <f>IF(A126&lt;D$4,F$4,0)</f>
        <v>0</v>
      </c>
      <c r="U126" s="5">
        <f t="shared" si="28"/>
        <v>11765.026619408813</v>
      </c>
      <c r="V126" s="5">
        <f>L$6*SUM(U119:U125)</f>
        <v>5906.9296799634694</v>
      </c>
      <c r="W126" s="1">
        <f>H$5+((H$6-H$5)*(LOG(V126+J$5)-LOG(J$5))/(LOG(J$6)-LOG(J$5)))</f>
        <v>1.1498526915731149E-2</v>
      </c>
      <c r="X126" s="1">
        <f t="shared" si="19"/>
        <v>73.653941263080014</v>
      </c>
      <c r="Y126" s="1">
        <f t="shared" si="20"/>
        <v>6331.8571127062733</v>
      </c>
    </row>
    <row r="127" spans="1:25" x14ac:dyDescent="0.2">
      <c r="A127">
        <v>118</v>
      </c>
      <c r="B127" s="1">
        <f t="shared" si="21"/>
        <v>163470202.13499516</v>
      </c>
      <c r="C127" s="1">
        <f t="shared" si="21"/>
        <v>163470202.13499516</v>
      </c>
      <c r="D127" s="5">
        <f t="shared" si="22"/>
        <v>105459.29393023183</v>
      </c>
      <c r="E127" s="1">
        <f t="shared" si="23"/>
        <v>141304.48664408532</v>
      </c>
      <c r="F127" s="1">
        <f t="shared" si="24"/>
        <v>629.76625480445955</v>
      </c>
      <c r="G127" s="5">
        <f t="shared" si="29"/>
        <v>76245.908024206699</v>
      </c>
      <c r="H127" s="5">
        <f t="shared" si="25"/>
        <v>0</v>
      </c>
      <c r="I127" s="5">
        <f t="shared" si="15"/>
        <v>0.49983876987040743</v>
      </c>
      <c r="J127" s="5">
        <f t="shared" si="16"/>
        <v>0.49983876987040743</v>
      </c>
      <c r="K127" s="20">
        <f t="shared" si="17"/>
        <v>3.2246025918508518E-4</v>
      </c>
      <c r="L127" s="20">
        <f t="shared" si="32"/>
        <v>158571782.19026518</v>
      </c>
      <c r="M127" s="20">
        <f t="shared" si="33"/>
        <v>158571782.19026518</v>
      </c>
      <c r="N127" s="20">
        <f t="shared" si="34"/>
        <v>102299.18339021799</v>
      </c>
      <c r="O127" s="5">
        <f t="shared" si="35"/>
        <v>11774.660479413094</v>
      </c>
      <c r="P127" s="5">
        <f t="shared" si="36"/>
        <v>11774.660479413094</v>
      </c>
      <c r="Q127" s="5">
        <f t="shared" si="30"/>
        <v>-11774.660479413094</v>
      </c>
      <c r="R127" s="5">
        <f t="shared" si="31"/>
        <v>-11774.660479413094</v>
      </c>
      <c r="S127" s="1">
        <f t="shared" si="27"/>
        <v>23549.320958826189</v>
      </c>
      <c r="T127">
        <f>IF(A127&lt;D$4,F$4,0)</f>
        <v>0</v>
      </c>
      <c r="U127" s="5">
        <f t="shared" si="28"/>
        <v>12831.949435457032</v>
      </c>
      <c r="V127" s="5">
        <f>L$6*SUM(U120:U126)</f>
        <v>6442.8812365074155</v>
      </c>
      <c r="W127" s="1">
        <f>H$5+((H$6-H$5)*(LOG(V127+J$5)-LOG(J$5))/(LOG(J$6)-LOG(J$5)))</f>
        <v>1.2033858226782591E-2</v>
      </c>
      <c r="X127" s="1">
        <f t="shared" si="19"/>
        <v>84.079695475317877</v>
      </c>
      <c r="Y127" s="1">
        <f t="shared" si="20"/>
        <v>6902.8478460333445</v>
      </c>
    </row>
    <row r="128" spans="1:25" x14ac:dyDescent="0.2">
      <c r="A128">
        <v>119</v>
      </c>
      <c r="B128" s="1">
        <f t="shared" si="21"/>
        <v>163458427.47451574</v>
      </c>
      <c r="C128" s="1">
        <f t="shared" si="21"/>
        <v>163458427.47451574</v>
      </c>
      <c r="D128" s="5">
        <f t="shared" si="22"/>
        <v>115013.19236034053</v>
      </c>
      <c r="E128" s="1">
        <f t="shared" si="23"/>
        <v>154136.43607954236</v>
      </c>
      <c r="F128" s="1">
        <f t="shared" si="24"/>
        <v>713.84595027977741</v>
      </c>
      <c r="G128" s="5">
        <f t="shared" si="29"/>
        <v>83148.755870240042</v>
      </c>
      <c r="H128" s="5">
        <f t="shared" si="25"/>
        <v>0</v>
      </c>
      <c r="I128" s="5">
        <f t="shared" si="15"/>
        <v>0.4998241559866719</v>
      </c>
      <c r="J128" s="5">
        <f t="shared" si="16"/>
        <v>0.4998241559866719</v>
      </c>
      <c r="K128" s="20">
        <f t="shared" si="17"/>
        <v>3.5168802665621175E-4</v>
      </c>
      <c r="L128" s="20">
        <f t="shared" si="32"/>
        <v>158560150.74584636</v>
      </c>
      <c r="M128" s="20">
        <f t="shared" si="33"/>
        <v>158560150.74584636</v>
      </c>
      <c r="N128" s="20">
        <f t="shared" si="34"/>
        <v>111566.64969910965</v>
      </c>
      <c r="O128" s="5">
        <f t="shared" si="35"/>
        <v>12840.406139039478</v>
      </c>
      <c r="P128" s="5">
        <f t="shared" si="36"/>
        <v>12840.406139039478</v>
      </c>
      <c r="Q128" s="5">
        <f t="shared" si="30"/>
        <v>-12840.406139039478</v>
      </c>
      <c r="R128" s="5">
        <f t="shared" si="31"/>
        <v>-12840.406139039478</v>
      </c>
      <c r="S128" s="1">
        <f t="shared" si="27"/>
        <v>25680.812278078956</v>
      </c>
      <c r="T128">
        <f>IF(A128&lt;D$4,F$4,0)</f>
        <v>0</v>
      </c>
      <c r="U128" s="5">
        <f t="shared" si="28"/>
        <v>13995.422528717496</v>
      </c>
      <c r="V128" s="5">
        <f>L$6*SUM(U121:U127)</f>
        <v>7027.3834259022524</v>
      </c>
      <c r="W128" s="1">
        <f>H$5+((H$6-H$5)*(LOG(V128+J$5)-LOG(J$5))/(LOG(J$6)-LOG(J$5)))</f>
        <v>1.2598145514188301E-2</v>
      </c>
      <c r="X128" s="1">
        <f t="shared" si="19"/>
        <v>96.011142974772639</v>
      </c>
      <c r="Y128" s="1">
        <f t="shared" si="20"/>
        <v>7525.0425166009827</v>
      </c>
    </row>
    <row r="129" spans="1:25" x14ac:dyDescent="0.2">
      <c r="A129">
        <v>120</v>
      </c>
      <c r="B129" s="1">
        <f t="shared" si="21"/>
        <v>163445587.06837669</v>
      </c>
      <c r="C129" s="1">
        <f t="shared" si="21"/>
        <v>163445587.06837669</v>
      </c>
      <c r="D129" s="5">
        <f t="shared" si="22"/>
        <v>125429.85930920187</v>
      </c>
      <c r="E129" s="1">
        <f t="shared" si="23"/>
        <v>168131.85860825985</v>
      </c>
      <c r="F129" s="1">
        <f t="shared" si="24"/>
        <v>809.85709325455002</v>
      </c>
      <c r="G129" s="5">
        <f t="shared" si="29"/>
        <v>90673.798386841023</v>
      </c>
      <c r="H129" s="5">
        <f t="shared" si="25"/>
        <v>0</v>
      </c>
      <c r="I129" s="5">
        <f t="shared" si="15"/>
        <v>0.49980822096221345</v>
      </c>
      <c r="J129" s="5">
        <f t="shared" si="16"/>
        <v>0.49980822096221345</v>
      </c>
      <c r="K129" s="20">
        <f t="shared" si="17"/>
        <v>3.8355807557316599E-4</v>
      </c>
      <c r="L129" s="20">
        <f t="shared" si="32"/>
        <v>158547466.502947</v>
      </c>
      <c r="M129" s="20">
        <f t="shared" si="33"/>
        <v>158547466.502947</v>
      </c>
      <c r="N129" s="20">
        <f t="shared" si="34"/>
        <v>121670.99016858485</v>
      </c>
      <c r="O129" s="5">
        <f t="shared" si="35"/>
        <v>14002.212619366896</v>
      </c>
      <c r="P129" s="5">
        <f t="shared" si="36"/>
        <v>14002.212619366896</v>
      </c>
      <c r="Q129" s="5">
        <f t="shared" si="30"/>
        <v>-14002.212619366896</v>
      </c>
      <c r="R129" s="5">
        <f t="shared" si="31"/>
        <v>-14002.212619366896</v>
      </c>
      <c r="S129" s="1">
        <f t="shared" si="27"/>
        <v>28004.425238733791</v>
      </c>
      <c r="T129">
        <f>IF(A129&lt;D$4,F$4,0)</f>
        <v>0</v>
      </c>
      <c r="U129" s="5">
        <f t="shared" si="28"/>
        <v>15264.145329217616</v>
      </c>
      <c r="V129" s="5">
        <f>L$6*SUM(U122:U128)</f>
        <v>7664.8203128164278</v>
      </c>
      <c r="W129" s="1">
        <f>H$5+((H$6-H$5)*(LOG(V129+J$5)-LOG(J$5))/(LOG(J$6)-LOG(J$5)))</f>
        <v>1.3191867730570326E-2</v>
      </c>
      <c r="X129" s="1">
        <f t="shared" si="19"/>
        <v>109.65946773000347</v>
      </c>
      <c r="Y129" s="1">
        <f t="shared" si="20"/>
        <v>8202.9972363607176</v>
      </c>
    </row>
    <row r="130" spans="1:25" x14ac:dyDescent="0.2">
      <c r="A130">
        <v>121</v>
      </c>
      <c r="B130" s="1">
        <f t="shared" si="21"/>
        <v>163431584.85575733</v>
      </c>
      <c r="C130" s="1">
        <f t="shared" si="21"/>
        <v>163431584.85575733</v>
      </c>
      <c r="D130" s="5">
        <f t="shared" si="22"/>
        <v>136786.6906146814</v>
      </c>
      <c r="E130" s="1">
        <f t="shared" si="23"/>
        <v>183396.00393747748</v>
      </c>
      <c r="F130" s="1">
        <f t="shared" si="24"/>
        <v>919.51656098455351</v>
      </c>
      <c r="G130" s="5">
        <f t="shared" si="29"/>
        <v>98876.795623201746</v>
      </c>
      <c r="H130" s="5">
        <f t="shared" si="25"/>
        <v>0</v>
      </c>
      <c r="I130" s="5">
        <f t="shared" si="15"/>
        <v>0.4997908460109296</v>
      </c>
      <c r="J130" s="5">
        <f t="shared" si="16"/>
        <v>0.4997908460109296</v>
      </c>
      <c r="K130" s="20">
        <f t="shared" si="17"/>
        <v>4.1830797814072942E-4</v>
      </c>
      <c r="L130" s="20">
        <f t="shared" si="32"/>
        <v>158533634.56485021</v>
      </c>
      <c r="M130" s="20">
        <f t="shared" si="33"/>
        <v>158533634.56485021</v>
      </c>
      <c r="N130" s="20">
        <f t="shared" si="34"/>
        <v>132687.27242890224</v>
      </c>
      <c r="O130" s="5">
        <f t="shared" si="35"/>
        <v>15268.662729766043</v>
      </c>
      <c r="P130" s="5">
        <f t="shared" si="36"/>
        <v>15268.662729766043</v>
      </c>
      <c r="Q130" s="5">
        <f t="shared" si="30"/>
        <v>-15268.662729766043</v>
      </c>
      <c r="R130" s="5">
        <f t="shared" si="31"/>
        <v>-15268.662729766043</v>
      </c>
      <c r="S130" s="1">
        <f t="shared" si="27"/>
        <v>30537.325459532087</v>
      </c>
      <c r="T130">
        <f>IF(A130&lt;D$4,F$4,0)</f>
        <v>0</v>
      </c>
      <c r="U130" s="5">
        <f t="shared" si="28"/>
        <v>16647.593933254233</v>
      </c>
      <c r="V130" s="5">
        <f>L$6*SUM(U123:U129)</f>
        <v>8359.9691753291172</v>
      </c>
      <c r="W130" s="1">
        <f>H$5+((H$6-H$5)*(LOG(V130+J$5)-LOG(J$5))/(LOG(J$6)-LOG(J$5)))</f>
        <v>1.3815400658564543E-2</v>
      </c>
      <c r="X130" s="1">
        <f t="shared" si="19"/>
        <v>125.26331237785243</v>
      </c>
      <c r="Y130" s="1">
        <f t="shared" si="20"/>
        <v>8941.6697048849001</v>
      </c>
    </row>
    <row r="131" spans="1:25" x14ac:dyDescent="0.2">
      <c r="A131">
        <v>122</v>
      </c>
      <c r="B131" s="1">
        <f t="shared" si="21"/>
        <v>163416316.19302756</v>
      </c>
      <c r="C131" s="1">
        <f t="shared" si="21"/>
        <v>163416316.19302756</v>
      </c>
      <c r="D131" s="5">
        <f t="shared" si="22"/>
        <v>149167.92699555535</v>
      </c>
      <c r="E131" s="1">
        <f t="shared" si="23"/>
        <v>200043.59787073173</v>
      </c>
      <c r="F131" s="1">
        <f t="shared" si="24"/>
        <v>1044.7798733624059</v>
      </c>
      <c r="G131" s="5">
        <f t="shared" si="29"/>
        <v>107818.46532808665</v>
      </c>
      <c r="H131" s="5">
        <f t="shared" si="25"/>
        <v>0</v>
      </c>
      <c r="I131" s="5">
        <f t="shared" si="15"/>
        <v>0.49977190178956021</v>
      </c>
      <c r="J131" s="5">
        <f t="shared" si="16"/>
        <v>0.49977190178956021</v>
      </c>
      <c r="K131" s="20">
        <f t="shared" si="17"/>
        <v>4.5619642087951914E-4</v>
      </c>
      <c r="L131" s="20">
        <f t="shared" si="32"/>
        <v>158518551.55548987</v>
      </c>
      <c r="M131" s="20">
        <f t="shared" si="33"/>
        <v>158518551.55548987</v>
      </c>
      <c r="N131" s="20">
        <f t="shared" si="34"/>
        <v>144697.20207093607</v>
      </c>
      <c r="O131" s="5">
        <f t="shared" si="35"/>
        <v>16649.091795611224</v>
      </c>
      <c r="P131" s="5">
        <f t="shared" si="36"/>
        <v>16649.091795611224</v>
      </c>
      <c r="Q131" s="5">
        <f t="shared" si="30"/>
        <v>-16649.091795611224</v>
      </c>
      <c r="R131" s="5">
        <f t="shared" si="31"/>
        <v>-16649.091795611224</v>
      </c>
      <c r="S131" s="1">
        <f t="shared" si="27"/>
        <v>33298.183591222449</v>
      </c>
      <c r="T131">
        <f>IF(A131&lt;D$4,F$4,0)</f>
        <v>0</v>
      </c>
      <c r="U131" s="5">
        <f t="shared" si="28"/>
        <v>18156.089078658129</v>
      </c>
      <c r="V131" s="5">
        <f>L$6*SUM(U124:U130)</f>
        <v>9118.0352669282638</v>
      </c>
      <c r="W131" s="1">
        <f>H$5+((H$6-H$5)*(LOG(V131+J$5)-LOG(J$5))/(LOG(J$6)-LOG(J$5)))</f>
        <v>1.446901107818801E-2</v>
      </c>
      <c r="X131" s="1">
        <f t="shared" si="19"/>
        <v>143.09195347094777</v>
      </c>
      <c r="Y131" s="1">
        <f t="shared" si="20"/>
        <v>9746.4542427206106</v>
      </c>
    </row>
    <row r="132" spans="1:25" x14ac:dyDescent="0.2">
      <c r="A132">
        <v>123</v>
      </c>
      <c r="B132" s="1">
        <f t="shared" si="21"/>
        <v>163399667.10123193</v>
      </c>
      <c r="C132" s="1">
        <f t="shared" si="21"/>
        <v>163399667.10123193</v>
      </c>
      <c r="D132" s="5">
        <f t="shared" si="22"/>
        <v>162665.24077790571</v>
      </c>
      <c r="E132" s="1">
        <f t="shared" si="23"/>
        <v>218199.68694938987</v>
      </c>
      <c r="F132" s="1">
        <f t="shared" si="24"/>
        <v>1187.8718268333537</v>
      </c>
      <c r="G132" s="5">
        <f t="shared" si="29"/>
        <v>117564.91957080725</v>
      </c>
      <c r="H132" s="5">
        <f t="shared" si="25"/>
        <v>0</v>
      </c>
      <c r="I132" s="5">
        <f t="shared" si="15"/>
        <v>0.49975124748280397</v>
      </c>
      <c r="J132" s="5">
        <f t="shared" si="16"/>
        <v>0.49975124748280397</v>
      </c>
      <c r="K132" s="20">
        <f t="shared" si="17"/>
        <v>4.9750503439205699E-4</v>
      </c>
      <c r="L132" s="20">
        <f t="shared" si="32"/>
        <v>158502104.87590045</v>
      </c>
      <c r="M132" s="20">
        <f t="shared" si="33"/>
        <v>158502104.87590045</v>
      </c>
      <c r="N132" s="20">
        <f t="shared" si="34"/>
        <v>157789.69144086356</v>
      </c>
      <c r="O132" s="5">
        <f t="shared" si="35"/>
        <v>18153.650909261112</v>
      </c>
      <c r="P132" s="5">
        <f t="shared" si="36"/>
        <v>18153.650909261112</v>
      </c>
      <c r="Q132" s="5">
        <f t="shared" si="30"/>
        <v>-18153.650909261112</v>
      </c>
      <c r="R132" s="5">
        <f t="shared" si="31"/>
        <v>-18153.650909261112</v>
      </c>
      <c r="S132" s="1">
        <f t="shared" si="27"/>
        <v>36307.301818522224</v>
      </c>
      <c r="T132">
        <f>IF(A132&lt;D$4,F$4,0)</f>
        <v>0</v>
      </c>
      <c r="U132" s="5">
        <f t="shared" si="28"/>
        <v>19800.869808872088</v>
      </c>
      <c r="V132" s="5">
        <f>L$6*SUM(U125:U131)</f>
        <v>9944.6895551749221</v>
      </c>
      <c r="W132" s="1">
        <f>H$5+((H$6-H$5)*(LOG(V132+J$5)-LOG(J$5))/(LOG(J$6)-LOG(J$5)))</f>
        <v>1.5152852414155194E-2</v>
      </c>
      <c r="X132" s="1">
        <f t="shared" si="19"/>
        <v>163.44879774587287</v>
      </c>
      <c r="Y132" s="1">
        <f t="shared" si="20"/>
        <v>10623.219829290016</v>
      </c>
    </row>
    <row r="133" spans="1:25" x14ac:dyDescent="0.2">
      <c r="A133">
        <v>124</v>
      </c>
      <c r="B133" s="1">
        <f t="shared" si="21"/>
        <v>163381513.45032266</v>
      </c>
      <c r="C133" s="1">
        <f t="shared" si="21"/>
        <v>163381513.45032266</v>
      </c>
      <c r="D133" s="5">
        <f t="shared" si="22"/>
        <v>177378.36934491567</v>
      </c>
      <c r="E133" s="1">
        <f t="shared" si="23"/>
        <v>238000.55675826196</v>
      </c>
      <c r="F133" s="1">
        <f t="shared" si="24"/>
        <v>1351.3206245792267</v>
      </c>
      <c r="G133" s="5">
        <f t="shared" si="29"/>
        <v>128188.13940009727</v>
      </c>
      <c r="H133" s="5">
        <f t="shared" si="25"/>
        <v>0</v>
      </c>
      <c r="I133" s="5">
        <f t="shared" si="15"/>
        <v>0.49972872981362093</v>
      </c>
      <c r="J133" s="5">
        <f t="shared" si="16"/>
        <v>0.49972872981362093</v>
      </c>
      <c r="K133" s="20">
        <f t="shared" si="17"/>
        <v>5.4254037275825568E-4</v>
      </c>
      <c r="L133" s="20">
        <f t="shared" si="32"/>
        <v>158484171.89814916</v>
      </c>
      <c r="M133" s="20">
        <f t="shared" si="33"/>
        <v>158484171.89814916</v>
      </c>
      <c r="N133" s="20">
        <f t="shared" si="34"/>
        <v>172061.47369188478</v>
      </c>
      <c r="O133" s="5">
        <f t="shared" si="35"/>
        <v>19793.374973221162</v>
      </c>
      <c r="P133" s="5">
        <f t="shared" si="36"/>
        <v>19793.374973221162</v>
      </c>
      <c r="Q133" s="5">
        <f t="shared" si="30"/>
        <v>-19793.374973221162</v>
      </c>
      <c r="R133" s="5">
        <f t="shared" si="31"/>
        <v>-19793.374973221162</v>
      </c>
      <c r="S133" s="1">
        <f t="shared" si="27"/>
        <v>39586.749946442324</v>
      </c>
      <c r="T133">
        <f>IF(A133&lt;D$4,F$4,0)</f>
        <v>0</v>
      </c>
      <c r="U133" s="5">
        <f t="shared" si="28"/>
        <v>21594.173251512264</v>
      </c>
      <c r="V133" s="5">
        <f>L$6*SUM(U126:U132)</f>
        <v>10846.109673358542</v>
      </c>
      <c r="W133" s="1">
        <f>H$5+((H$6-H$5)*(LOG(V133+J$5)-LOG(J$5))/(LOG(J$6)-LOG(J$5)))</f>
        <v>1.5866961993171044E-2</v>
      </c>
      <c r="X133" s="1">
        <f t="shared" si="19"/>
        <v>186.67523021880524</v>
      </c>
      <c r="Y133" s="1">
        <f t="shared" si="20"/>
        <v>11578.351389190007</v>
      </c>
    </row>
    <row r="134" spans="1:25" x14ac:dyDescent="0.2">
      <c r="A134">
        <v>125</v>
      </c>
      <c r="B134" s="1">
        <f t="shared" si="21"/>
        <v>163361720.07534945</v>
      </c>
      <c r="C134" s="1">
        <f t="shared" si="21"/>
        <v>163361720.07534945</v>
      </c>
      <c r="D134" s="5">
        <f t="shared" si="22"/>
        <v>193415.79833253179</v>
      </c>
      <c r="E134" s="1">
        <f t="shared" si="23"/>
        <v>259594.73000977421</v>
      </c>
      <c r="F134" s="1">
        <f t="shared" si="24"/>
        <v>1537.9958547980318</v>
      </c>
      <c r="G134" s="5">
        <f t="shared" si="29"/>
        <v>139766.49078928726</v>
      </c>
      <c r="H134" s="5">
        <f t="shared" si="25"/>
        <v>0</v>
      </c>
      <c r="I134" s="5">
        <f t="shared" si="15"/>
        <v>0.49970418197346994</v>
      </c>
      <c r="J134" s="5">
        <f t="shared" si="16"/>
        <v>0.49970418197346994</v>
      </c>
      <c r="K134" s="20">
        <f t="shared" si="17"/>
        <v>5.9163605306019045E-4</v>
      </c>
      <c r="L134" s="20">
        <f t="shared" si="32"/>
        <v>158464619.09200945</v>
      </c>
      <c r="M134" s="20">
        <f t="shared" si="33"/>
        <v>158464619.09200945</v>
      </c>
      <c r="N134" s="20">
        <f t="shared" si="34"/>
        <v>187617.76501254193</v>
      </c>
      <c r="O134" s="5">
        <f t="shared" si="35"/>
        <v>21580.255794793909</v>
      </c>
      <c r="P134" s="5">
        <f t="shared" si="36"/>
        <v>21580.255794793909</v>
      </c>
      <c r="Q134" s="5">
        <f t="shared" si="30"/>
        <v>-21580.255794793909</v>
      </c>
      <c r="R134" s="5">
        <f t="shared" si="31"/>
        <v>-21580.255794793909</v>
      </c>
      <c r="S134" s="1">
        <f t="shared" si="27"/>
        <v>43160.511589587819</v>
      </c>
      <c r="T134">
        <f>IF(A134&lt;D$4,F$4,0)</f>
        <v>0</v>
      </c>
      <c r="U134" s="5">
        <f t="shared" si="28"/>
        <v>23549.320958826189</v>
      </c>
      <c r="V134" s="5">
        <f>L$6*SUM(U127:U133)</f>
        <v>11829.024336568888</v>
      </c>
      <c r="W134" s="1">
        <f>H$5+((H$6-H$5)*(LOG(V134+J$5)-LOG(J$5))/(LOG(J$6)-LOG(J$5)))</f>
        <v>1.6611259991971231E-2</v>
      </c>
      <c r="X134" s="1">
        <f t="shared" si="19"/>
        <v>213.15484827620523</v>
      </c>
      <c r="Y134" s="1">
        <f t="shared" si="20"/>
        <v>12618.794587180828</v>
      </c>
    </row>
    <row r="135" spans="1:25" x14ac:dyDescent="0.2">
      <c r="A135">
        <v>126</v>
      </c>
      <c r="B135" s="1">
        <f t="shared" si="21"/>
        <v>163340139.81955466</v>
      </c>
      <c r="C135" s="1">
        <f t="shared" si="21"/>
        <v>163340139.81955466</v>
      </c>
      <c r="D135" s="5">
        <f t="shared" si="22"/>
        <v>210895.49764404065</v>
      </c>
      <c r="E135" s="1">
        <f t="shared" si="23"/>
        <v>283144.05096860038</v>
      </c>
      <c r="F135" s="1">
        <f t="shared" si="24"/>
        <v>1751.1507030742371</v>
      </c>
      <c r="G135" s="5">
        <f t="shared" si="29"/>
        <v>152385.28537646809</v>
      </c>
      <c r="H135" s="5">
        <f t="shared" si="25"/>
        <v>0</v>
      </c>
      <c r="I135" s="5">
        <f t="shared" si="15"/>
        <v>0.49967742246703994</v>
      </c>
      <c r="J135" s="5">
        <f t="shared" si="16"/>
        <v>0.49967742246703994</v>
      </c>
      <c r="K135" s="20">
        <f t="shared" si="17"/>
        <v>6.4515506592006803E-4</v>
      </c>
      <c r="L135" s="20">
        <f t="shared" si="32"/>
        <v>158443301.07937765</v>
      </c>
      <c r="M135" s="20">
        <f t="shared" si="33"/>
        <v>158443301.07937765</v>
      </c>
      <c r="N135" s="20">
        <f t="shared" si="34"/>
        <v>204572.97799802397</v>
      </c>
      <c r="O135" s="5">
        <f t="shared" si="35"/>
        <v>23527.320483162835</v>
      </c>
      <c r="P135" s="5">
        <f t="shared" si="36"/>
        <v>23527.320483162835</v>
      </c>
      <c r="Q135" s="5">
        <f t="shared" si="30"/>
        <v>-23527.320483162835</v>
      </c>
      <c r="R135" s="5">
        <f t="shared" si="31"/>
        <v>-23527.320483162835</v>
      </c>
      <c r="S135" s="1">
        <f t="shared" si="27"/>
        <v>47054.640966325671</v>
      </c>
      <c r="T135">
        <f>IF(A135&lt;D$4,F$4,0)</f>
        <v>0</v>
      </c>
      <c r="U135" s="5">
        <f t="shared" si="28"/>
        <v>25680.812278078956</v>
      </c>
      <c r="V135" s="5">
        <f>L$6*SUM(U128:U134)</f>
        <v>12900.761488905802</v>
      </c>
      <c r="W135" s="1">
        <f>H$5+((H$6-H$5)*(LOG(V135+J$5)-LOG(J$5))/(LOG(J$6)-LOG(J$5)))</f>
        <v>1.7385550103216161E-2</v>
      </c>
      <c r="X135" s="1">
        <f t="shared" si="19"/>
        <v>243.31811958869824</v>
      </c>
      <c r="Y135" s="1">
        <f t="shared" si="20"/>
        <v>13752.104409128797</v>
      </c>
    </row>
    <row r="136" spans="1:25" x14ac:dyDescent="0.2">
      <c r="A136">
        <v>127</v>
      </c>
      <c r="B136" s="1">
        <f t="shared" si="21"/>
        <v>163316612.49907151</v>
      </c>
      <c r="C136" s="1">
        <f t="shared" si="21"/>
        <v>163316612.49907151</v>
      </c>
      <c r="D136" s="5">
        <f t="shared" si="22"/>
        <v>229945.71337163253</v>
      </c>
      <c r="E136" s="1">
        <f t="shared" si="23"/>
        <v>308824.86324667931</v>
      </c>
      <c r="F136" s="1">
        <f t="shared" si="24"/>
        <v>1994.4688226629353</v>
      </c>
      <c r="G136" s="5">
        <f t="shared" si="29"/>
        <v>166137.3897855969</v>
      </c>
      <c r="H136" s="5">
        <f t="shared" si="25"/>
        <v>0</v>
      </c>
      <c r="I136" s="5">
        <f t="shared" si="15"/>
        <v>0.49964825386587436</v>
      </c>
      <c r="J136" s="5">
        <f t="shared" si="16"/>
        <v>0.49964825386587436</v>
      </c>
      <c r="K136" s="20">
        <f t="shared" si="17"/>
        <v>7.0349226825123026E-4</v>
      </c>
      <c r="L136" s="20">
        <f t="shared" si="32"/>
        <v>158420059.61118594</v>
      </c>
      <c r="M136" s="20">
        <f t="shared" si="33"/>
        <v>158420059.61118594</v>
      </c>
      <c r="N136" s="20">
        <f t="shared" si="34"/>
        <v>223051.48914277047</v>
      </c>
      <c r="O136" s="5">
        <f t="shared" si="35"/>
        <v>25648.715385118747</v>
      </c>
      <c r="P136" s="5">
        <f t="shared" si="36"/>
        <v>25648.715385118747</v>
      </c>
      <c r="Q136" s="5">
        <f t="shared" si="30"/>
        <v>-25648.715385118747</v>
      </c>
      <c r="R136" s="5">
        <f t="shared" si="31"/>
        <v>-25648.715385118747</v>
      </c>
      <c r="S136" s="1">
        <f t="shared" si="27"/>
        <v>51297.430770237494</v>
      </c>
      <c r="T136">
        <f>IF(A136&lt;D$4,F$4,0)</f>
        <v>0</v>
      </c>
      <c r="U136" s="5">
        <f t="shared" si="28"/>
        <v>28004.425238733791</v>
      </c>
      <c r="V136" s="5">
        <f>L$6*SUM(U129:U135)</f>
        <v>14069.30046384195</v>
      </c>
      <c r="W136" s="1">
        <f>H$5+((H$6-H$5)*(LOG(V136+J$5)-LOG(J$5))/(LOG(J$6)-LOG(J$5)))</f>
        <v>1.8189521891142195E-2</v>
      </c>
      <c r="X136" s="1">
        <f t="shared" si="19"/>
        <v>277.64750561537971</v>
      </c>
      <c r="Y136" s="1">
        <f t="shared" si="20"/>
        <v>14986.497823602236</v>
      </c>
    </row>
    <row r="137" spans="1:25" x14ac:dyDescent="0.2">
      <c r="A137">
        <v>128</v>
      </c>
      <c r="B137" s="1">
        <f t="shared" si="21"/>
        <v>163290963.7836864</v>
      </c>
      <c r="C137" s="1">
        <f t="shared" si="21"/>
        <v>163290963.7836864</v>
      </c>
      <c r="D137" s="5">
        <f t="shared" si="22"/>
        <v>250705.81868233794</v>
      </c>
      <c r="E137" s="1">
        <f t="shared" si="23"/>
        <v>336829.28848541307</v>
      </c>
      <c r="F137" s="1">
        <f t="shared" si="24"/>
        <v>2272.116328278315</v>
      </c>
      <c r="G137" s="5">
        <f t="shared" si="29"/>
        <v>181123.88760919913</v>
      </c>
      <c r="H137" s="5">
        <f t="shared" si="25"/>
        <v>0</v>
      </c>
      <c r="I137" s="5">
        <f t="shared" si="15"/>
        <v>0.49961646146517724</v>
      </c>
      <c r="J137" s="5">
        <f t="shared" si="16"/>
        <v>0.49961646146517724</v>
      </c>
      <c r="K137" s="20">
        <f t="shared" si="17"/>
        <v>7.6707706964562479E-4</v>
      </c>
      <c r="L137" s="20">
        <f t="shared" si="32"/>
        <v>158394722.46132767</v>
      </c>
      <c r="M137" s="20">
        <f t="shared" si="33"/>
        <v>158394722.46132767</v>
      </c>
      <c r="N137" s="20">
        <f t="shared" si="34"/>
        <v>243188.4633998108</v>
      </c>
      <c r="O137" s="5">
        <f t="shared" si="35"/>
        <v>27959.795773005262</v>
      </c>
      <c r="P137" s="5">
        <f t="shared" si="36"/>
        <v>27959.795773005262</v>
      </c>
      <c r="Q137" s="5">
        <f t="shared" si="30"/>
        <v>-27959.795773005262</v>
      </c>
      <c r="R137" s="5">
        <f t="shared" si="31"/>
        <v>-27959.795773005262</v>
      </c>
      <c r="S137" s="1">
        <f t="shared" si="27"/>
        <v>55919.591546010524</v>
      </c>
      <c r="T137">
        <f>IF(A137&lt;D$4,F$4,0)</f>
        <v>0</v>
      </c>
      <c r="U137" s="5">
        <f t="shared" si="28"/>
        <v>30537.325459532087</v>
      </c>
      <c r="V137" s="5">
        <f>L$6*SUM(U130:U136)</f>
        <v>15343.328454793565</v>
      </c>
      <c r="W137" s="1">
        <f>H$5+((H$6-H$5)*(LOG(V137+J$5)-LOG(J$5))/(LOG(J$6)-LOG(J$5)))</f>
        <v>1.9022754755117471E-2</v>
      </c>
      <c r="X137" s="1">
        <f t="shared" si="19"/>
        <v>316.68309665507672</v>
      </c>
      <c r="Y137" s="1">
        <f t="shared" si="20"/>
        <v>16330.910836599156</v>
      </c>
    </row>
    <row r="138" spans="1:25" x14ac:dyDescent="0.2">
      <c r="A138">
        <v>129</v>
      </c>
      <c r="B138" s="1">
        <f t="shared" si="21"/>
        <v>163263003.9879134</v>
      </c>
      <c r="C138" s="1">
        <f t="shared" si="21"/>
        <v>163263003.9879134</v>
      </c>
      <c r="D138" s="5">
        <f t="shared" si="22"/>
        <v>273327.226637126</v>
      </c>
      <c r="E138" s="1">
        <f t="shared" si="23"/>
        <v>367366.61394494516</v>
      </c>
      <c r="F138" s="1">
        <f t="shared" si="24"/>
        <v>2588.7994249333915</v>
      </c>
      <c r="G138" s="5">
        <f t="shared" si="29"/>
        <v>197454.79844579828</v>
      </c>
      <c r="H138" s="5">
        <f t="shared" si="25"/>
        <v>0</v>
      </c>
      <c r="I138" s="5">
        <f t="shared" ref="I138:I201" si="37">B138/(B138+C138+D138)</f>
        <v>0.49958181183803851</v>
      </c>
      <c r="J138" s="5">
        <f t="shared" ref="J138:J201" si="38">C138/(B138+C138+D138)</f>
        <v>0.49958181183803851</v>
      </c>
      <c r="K138" s="20">
        <f t="shared" ref="K138:K201" si="39">D138/(B138+C138+D138)</f>
        <v>8.3637632392302751E-4</v>
      </c>
      <c r="L138" s="20">
        <f t="shared" si="32"/>
        <v>158367102.23190063</v>
      </c>
      <c r="M138" s="20">
        <f t="shared" si="33"/>
        <v>158367102.23190063</v>
      </c>
      <c r="N138" s="20">
        <f t="shared" si="34"/>
        <v>265130.73866268032</v>
      </c>
      <c r="O138" s="5">
        <f t="shared" si="35"/>
        <v>30477.221466138006</v>
      </c>
      <c r="P138" s="5">
        <f t="shared" si="36"/>
        <v>30477.221466138006</v>
      </c>
      <c r="Q138" s="5">
        <f t="shared" si="30"/>
        <v>-30477.221466138006</v>
      </c>
      <c r="R138" s="5">
        <f t="shared" si="31"/>
        <v>-30477.221466138006</v>
      </c>
      <c r="S138" s="1">
        <f t="shared" si="27"/>
        <v>60954.442932276012</v>
      </c>
      <c r="T138">
        <f>IF(A138&lt;D$4,F$4,0)</f>
        <v>0</v>
      </c>
      <c r="U138" s="5">
        <f t="shared" si="28"/>
        <v>33298.183591222449</v>
      </c>
      <c r="V138" s="5">
        <f>L$6*SUM(U131:U137)</f>
        <v>16732.301607421348</v>
      </c>
      <c r="W138" s="1">
        <f>H$5+((H$6-H$5)*(LOG(V138+J$5)-LOG(J$5))/(LOG(J$6)-LOG(J$5)))</f>
        <v>1.9884723369810675E-2</v>
      </c>
      <c r="X138" s="1">
        <f t="shared" si="19"/>
        <v>361.0288088067577</v>
      </c>
      <c r="Y138" s="1">
        <f t="shared" si="20"/>
        <v>17795.060269851372</v>
      </c>
    </row>
    <row r="139" spans="1:25" x14ac:dyDescent="0.2">
      <c r="A139">
        <v>130</v>
      </c>
      <c r="B139" s="1">
        <f t="shared" si="21"/>
        <v>163232526.76644728</v>
      </c>
      <c r="C139" s="1">
        <f t="shared" si="21"/>
        <v>163232526.76644728</v>
      </c>
      <c r="D139" s="5">
        <f t="shared" si="22"/>
        <v>297974.36775087978</v>
      </c>
      <c r="E139" s="1">
        <f t="shared" si="23"/>
        <v>400664.79753616761</v>
      </c>
      <c r="F139" s="1">
        <f t="shared" si="24"/>
        <v>2949.8282337401492</v>
      </c>
      <c r="G139" s="5">
        <f t="shared" si="29"/>
        <v>215249.85871564967</v>
      </c>
      <c r="H139" s="5">
        <f t="shared" si="25"/>
        <v>0</v>
      </c>
      <c r="I139" s="5">
        <f t="shared" si="37"/>
        <v>0.49954405128134405</v>
      </c>
      <c r="J139" s="5">
        <f t="shared" si="38"/>
        <v>0.49954405128134405</v>
      </c>
      <c r="K139" s="20">
        <f t="shared" si="39"/>
        <v>9.118974373119133E-4</v>
      </c>
      <c r="L139" s="20">
        <f t="shared" si="32"/>
        <v>158336995.0638901</v>
      </c>
      <c r="M139" s="20">
        <f t="shared" si="33"/>
        <v>158336995.0638901</v>
      </c>
      <c r="N139" s="20">
        <f t="shared" si="34"/>
        <v>289037.77286522306</v>
      </c>
      <c r="O139" s="5">
        <f t="shared" si="35"/>
        <v>33219.058522819898</v>
      </c>
      <c r="P139" s="5">
        <f t="shared" si="36"/>
        <v>33219.058522819898</v>
      </c>
      <c r="Q139" s="5">
        <f t="shared" si="30"/>
        <v>-33219.058522819898</v>
      </c>
      <c r="R139" s="5">
        <f t="shared" si="31"/>
        <v>-33219.058522819898</v>
      </c>
      <c r="S139" s="1">
        <f t="shared" si="27"/>
        <v>66438.117045639796</v>
      </c>
      <c r="T139">
        <f>IF(A139&lt;D$4,F$4,0)</f>
        <v>0</v>
      </c>
      <c r="U139" s="5">
        <f t="shared" si="28"/>
        <v>36307.301818522224</v>
      </c>
      <c r="V139" s="5">
        <f>L$6*SUM(U132:U138)</f>
        <v>18246.511058677785</v>
      </c>
      <c r="W139" s="1">
        <f>H$5+((H$6-H$5)*(LOG(V139+J$5)-LOG(J$5))/(LOG(J$6)-LOG(J$5)))</f>
        <v>2.0774804428077595E-2</v>
      </c>
      <c r="X139" s="1">
        <f t="shared" si="19"/>
        <v>411.35919778514381</v>
      </c>
      <c r="Y139" s="1">
        <f t="shared" si="20"/>
        <v>19389.510611086946</v>
      </c>
    </row>
    <row r="140" spans="1:25" x14ac:dyDescent="0.2">
      <c r="A140">
        <v>131</v>
      </c>
      <c r="B140" s="1">
        <f t="shared" si="21"/>
        <v>163199307.70792446</v>
      </c>
      <c r="C140" s="1">
        <f t="shared" si="21"/>
        <v>163199307.70792446</v>
      </c>
      <c r="D140" s="5">
        <f t="shared" si="22"/>
        <v>324825.73485007725</v>
      </c>
      <c r="E140" s="1">
        <f t="shared" si="23"/>
        <v>436972.09935468982</v>
      </c>
      <c r="F140" s="1">
        <f t="shared" si="24"/>
        <v>3361.1874315252931</v>
      </c>
      <c r="G140" s="5">
        <f t="shared" si="29"/>
        <v>234639.3693267366</v>
      </c>
      <c r="H140" s="5">
        <f t="shared" si="25"/>
        <v>0</v>
      </c>
      <c r="I140" s="5">
        <f t="shared" si="37"/>
        <v>0.49950290414776172</v>
      </c>
      <c r="J140" s="5">
        <f t="shared" si="38"/>
        <v>0.49950290414776172</v>
      </c>
      <c r="K140" s="20">
        <f t="shared" si="39"/>
        <v>9.9419170447661133E-4</v>
      </c>
      <c r="L140" s="20">
        <f t="shared" si="32"/>
        <v>158304179.2472764</v>
      </c>
      <c r="M140" s="20">
        <f t="shared" si="33"/>
        <v>158304179.2472764</v>
      </c>
      <c r="N140" s="20">
        <f t="shared" si="34"/>
        <v>315082.65614620649</v>
      </c>
      <c r="O140" s="5">
        <f t="shared" si="35"/>
        <v>36204.887081649737</v>
      </c>
      <c r="P140" s="5">
        <f t="shared" si="36"/>
        <v>36204.887081649737</v>
      </c>
      <c r="Q140" s="5">
        <f t="shared" si="30"/>
        <v>-36204.887081649737</v>
      </c>
      <c r="R140" s="5">
        <f t="shared" si="31"/>
        <v>-36204.887081649737</v>
      </c>
      <c r="S140" s="1">
        <f t="shared" si="27"/>
        <v>72409.774163299473</v>
      </c>
      <c r="T140">
        <f>IF(A140&lt;D$4,F$4,0)</f>
        <v>0</v>
      </c>
      <c r="U140" s="5">
        <f t="shared" si="28"/>
        <v>39586.749946442324</v>
      </c>
      <c r="V140" s="5">
        <f>L$6*SUM(U133:U139)</f>
        <v>19897.154259642797</v>
      </c>
      <c r="W140" s="1">
        <f>H$5+((H$6-H$5)*(LOG(V140+J$5)-LOG(J$5))/(LOG(J$6)-LOG(J$5)))</f>
        <v>2.1692284478874106E-2</v>
      </c>
      <c r="X140" s="1">
        <f t="shared" si="19"/>
        <v>468.42694925789789</v>
      </c>
      <c r="Y140" s="1">
        <f t="shared" si="20"/>
        <v>21125.746302254367</v>
      </c>
    </row>
    <row r="141" spans="1:25" x14ac:dyDescent="0.2">
      <c r="A141">
        <v>132</v>
      </c>
      <c r="B141" s="1">
        <f t="shared" si="21"/>
        <v>163163102.8208428</v>
      </c>
      <c r="C141" s="1">
        <f t="shared" si="21"/>
        <v>163163102.8208428</v>
      </c>
      <c r="D141" s="5">
        <f t="shared" si="22"/>
        <v>354074.99742378888</v>
      </c>
      <c r="E141" s="1">
        <f t="shared" si="23"/>
        <v>476558.84930113214</v>
      </c>
      <c r="F141" s="1">
        <f t="shared" si="24"/>
        <v>3829.6143807831909</v>
      </c>
      <c r="G141" s="5">
        <f t="shared" si="29"/>
        <v>255765.11562899098</v>
      </c>
      <c r="H141" s="5">
        <f t="shared" si="25"/>
        <v>0</v>
      </c>
      <c r="I141" s="5">
        <f t="shared" si="37"/>
        <v>0.49945807105845036</v>
      </c>
      <c r="J141" s="5">
        <f t="shared" si="38"/>
        <v>0.49945807105845036</v>
      </c>
      <c r="K141" s="20">
        <f t="shared" si="39"/>
        <v>1.0838578830992956E-3</v>
      </c>
      <c r="L141" s="20">
        <f t="shared" si="32"/>
        <v>158268413.72446999</v>
      </c>
      <c r="M141" s="20">
        <f t="shared" si="33"/>
        <v>158268413.72446999</v>
      </c>
      <c r="N141" s="20">
        <f t="shared" si="34"/>
        <v>343453.19016941579</v>
      </c>
      <c r="O141" s="5">
        <f t="shared" si="35"/>
        <v>39455.915355200232</v>
      </c>
      <c r="P141" s="5">
        <f t="shared" si="36"/>
        <v>39455.915355200232</v>
      </c>
      <c r="Q141" s="5">
        <f t="shared" si="30"/>
        <v>-39455.915355200232</v>
      </c>
      <c r="R141" s="5">
        <f t="shared" si="31"/>
        <v>-39455.915355200232</v>
      </c>
      <c r="S141" s="1">
        <f t="shared" si="27"/>
        <v>78911.830710400463</v>
      </c>
      <c r="T141">
        <f>IF(A141&lt;D$4,F$4,0)</f>
        <v>0</v>
      </c>
      <c r="U141" s="5">
        <f t="shared" si="28"/>
        <v>43160.511589587819</v>
      </c>
      <c r="V141" s="5">
        <f>L$6*SUM(U134:U140)</f>
        <v>21696.411929135804</v>
      </c>
      <c r="W141" s="1">
        <f>H$5+((H$6-H$5)*(LOG(V141+J$5)-LOG(J$5))/(LOG(J$6)-LOG(J$5)))</f>
        <v>2.2636368628817696E-2</v>
      </c>
      <c r="X141" s="1">
        <f t="shared" si="19"/>
        <v>533.07111018233218</v>
      </c>
      <c r="Y141" s="1">
        <f t="shared" si="20"/>
        <v>23016.249848643856</v>
      </c>
    </row>
    <row r="142" spans="1:25" x14ac:dyDescent="0.2">
      <c r="A142">
        <v>133</v>
      </c>
      <c r="B142" s="1">
        <f t="shared" si="21"/>
        <v>163123646.9054876</v>
      </c>
      <c r="C142" s="1">
        <f t="shared" si="21"/>
        <v>163123646.9054876</v>
      </c>
      <c r="D142" s="5">
        <f t="shared" si="22"/>
        <v>385932.18716786371</v>
      </c>
      <c r="E142" s="1">
        <f t="shared" si="23"/>
        <v>519719.36089071998</v>
      </c>
      <c r="F142" s="1">
        <f t="shared" si="24"/>
        <v>4362.6854909655231</v>
      </c>
      <c r="G142" s="5">
        <f t="shared" si="29"/>
        <v>278781.36547763483</v>
      </c>
      <c r="H142" s="5">
        <f t="shared" si="25"/>
        <v>0</v>
      </c>
      <c r="I142" s="5">
        <f t="shared" si="37"/>
        <v>0.49940922699154605</v>
      </c>
      <c r="J142" s="5">
        <f t="shared" si="38"/>
        <v>0.49940922699154605</v>
      </c>
      <c r="K142" s="20">
        <f t="shared" si="39"/>
        <v>1.1815460169078383E-3</v>
      </c>
      <c r="L142" s="20">
        <f t="shared" si="32"/>
        <v>158229436.48097044</v>
      </c>
      <c r="M142" s="20">
        <f t="shared" si="33"/>
        <v>158229436.48097044</v>
      </c>
      <c r="N142" s="20">
        <f t="shared" si="34"/>
        <v>374353.03620216687</v>
      </c>
      <c r="O142" s="5">
        <f t="shared" si="35"/>
        <v>42995.099682952881</v>
      </c>
      <c r="P142" s="5">
        <f t="shared" si="36"/>
        <v>42995.099682952881</v>
      </c>
      <c r="Q142" s="5">
        <f t="shared" si="30"/>
        <v>-42995.099682952881</v>
      </c>
      <c r="R142" s="5">
        <f t="shared" si="31"/>
        <v>-42995.099682952881</v>
      </c>
      <c r="S142" s="1">
        <f t="shared" si="27"/>
        <v>85990.199365905763</v>
      </c>
      <c r="T142">
        <f>IF(A142&lt;D$4,F$4,0)</f>
        <v>0</v>
      </c>
      <c r="U142" s="5">
        <f t="shared" si="28"/>
        <v>47054.640966325671</v>
      </c>
      <c r="V142" s="5">
        <f>L$6*SUM(U135:U141)</f>
        <v>23657.530992211963</v>
      </c>
      <c r="W142" s="1">
        <f>H$5+((H$6-H$5)*(LOG(V142+J$5)-LOG(J$5))/(LOG(J$6)-LOG(J$5)))</f>
        <v>2.360618986300074E-2</v>
      </c>
      <c r="X142" s="1">
        <f t="shared" si="19"/>
        <v>606.22613047241236</v>
      </c>
      <c r="Y142" s="1">
        <f t="shared" si="20"/>
        <v>25074.586147606544</v>
      </c>
    </row>
    <row r="143" spans="1:25" x14ac:dyDescent="0.2">
      <c r="A143">
        <v>134</v>
      </c>
      <c r="B143" s="1">
        <f t="shared" si="21"/>
        <v>163080651.80580464</v>
      </c>
      <c r="C143" s="1">
        <f t="shared" si="21"/>
        <v>163080651.80580464</v>
      </c>
      <c r="D143" s="5">
        <f t="shared" si="22"/>
        <v>420624.95576353197</v>
      </c>
      <c r="E143" s="1">
        <f t="shared" si="23"/>
        <v>566774.00185704569</v>
      </c>
      <c r="F143" s="1">
        <f t="shared" si="24"/>
        <v>4968.9116214379355</v>
      </c>
      <c r="G143" s="5">
        <f t="shared" si="29"/>
        <v>303855.95162524137</v>
      </c>
      <c r="H143" s="5">
        <f t="shared" si="25"/>
        <v>0</v>
      </c>
      <c r="I143" s="5">
        <f t="shared" si="37"/>
        <v>0.49935601924208012</v>
      </c>
      <c r="J143" s="5">
        <f t="shared" si="38"/>
        <v>0.49935601924208012</v>
      </c>
      <c r="K143" s="20">
        <f t="shared" si="39"/>
        <v>1.2879615158398405E-3</v>
      </c>
      <c r="L143" s="20">
        <f t="shared" si="32"/>
        <v>158186962.81723225</v>
      </c>
      <c r="M143" s="20">
        <f t="shared" si="33"/>
        <v>158186962.81723225</v>
      </c>
      <c r="N143" s="20">
        <f t="shared" si="34"/>
        <v>408002.93290830153</v>
      </c>
      <c r="O143" s="5">
        <f t="shared" si="35"/>
        <v>46847.270429724049</v>
      </c>
      <c r="P143" s="5">
        <f t="shared" si="36"/>
        <v>46847.270429724049</v>
      </c>
      <c r="Q143" s="5">
        <f t="shared" si="30"/>
        <v>-46847.270429724049</v>
      </c>
      <c r="R143" s="5">
        <f t="shared" si="31"/>
        <v>-46847.270429724049</v>
      </c>
      <c r="S143" s="1">
        <f t="shared" si="27"/>
        <v>93694.540859448098</v>
      </c>
      <c r="T143">
        <f>IF(A143&lt;D$4,F$4,0)</f>
        <v>0</v>
      </c>
      <c r="U143" s="5">
        <f t="shared" si="28"/>
        <v>51297.430770237494</v>
      </c>
      <c r="V143" s="5">
        <f>L$6*SUM(U136:U142)</f>
        <v>25794.913861036635</v>
      </c>
      <c r="W143" s="1">
        <f>H$5+((H$6-H$5)*(LOG(V143+J$5)-LOG(J$5))/(LOG(J$6)-LOG(J$5)))</f>
        <v>2.4600818738154832E-2</v>
      </c>
      <c r="X143" s="1">
        <f t="shared" si="19"/>
        <v>688.93178916429838</v>
      </c>
      <c r="Y143" s="1">
        <f t="shared" si="20"/>
        <v>27315.493449569494</v>
      </c>
    </row>
    <row r="144" spans="1:25" x14ac:dyDescent="0.2">
      <c r="A144">
        <v>135</v>
      </c>
      <c r="B144" s="1">
        <f t="shared" si="21"/>
        <v>163033804.53537491</v>
      </c>
      <c r="C144" s="1">
        <f t="shared" si="21"/>
        <v>163033804.53537491</v>
      </c>
      <c r="D144" s="5">
        <f t="shared" si="22"/>
        <v>458399.90507696953</v>
      </c>
      <c r="E144" s="1">
        <f t="shared" si="23"/>
        <v>618071.43262728315</v>
      </c>
      <c r="F144" s="1">
        <f t="shared" si="24"/>
        <v>5657.8434106022341</v>
      </c>
      <c r="G144" s="5">
        <f t="shared" si="29"/>
        <v>331171.44507481088</v>
      </c>
      <c r="H144" s="5">
        <f t="shared" si="25"/>
        <v>0</v>
      </c>
      <c r="I144" s="5">
        <f t="shared" si="37"/>
        <v>0.49929806524981762</v>
      </c>
      <c r="J144" s="5">
        <f t="shared" si="38"/>
        <v>0.49929806524981762</v>
      </c>
      <c r="K144" s="20">
        <f t="shared" si="39"/>
        <v>1.4038695003646877E-3</v>
      </c>
      <c r="L144" s="20">
        <f t="shared" si="32"/>
        <v>158140683.49592671</v>
      </c>
      <c r="M144" s="20">
        <f t="shared" si="33"/>
        <v>158140683.49592671</v>
      </c>
      <c r="N144" s="20">
        <f t="shared" si="34"/>
        <v>444641.9839733956</v>
      </c>
      <c r="O144" s="5">
        <f t="shared" si="35"/>
        <v>51039.263366221567</v>
      </c>
      <c r="P144" s="5">
        <f t="shared" si="36"/>
        <v>51039.263366221567</v>
      </c>
      <c r="Q144" s="5">
        <f t="shared" si="30"/>
        <v>-51039.263366221567</v>
      </c>
      <c r="R144" s="5">
        <f t="shared" si="31"/>
        <v>-51039.263366221567</v>
      </c>
      <c r="S144" s="1">
        <f t="shared" si="27"/>
        <v>102078.52673244313</v>
      </c>
      <c r="T144">
        <f>IF(A144&lt;D$4,F$4,0)</f>
        <v>0</v>
      </c>
      <c r="U144" s="5">
        <f t="shared" si="28"/>
        <v>55919.591546010524</v>
      </c>
      <c r="V144" s="5">
        <f>L$6*SUM(U137:U143)</f>
        <v>28124.214414187009</v>
      </c>
      <c r="W144" s="1">
        <f>H$5+((H$6-H$5)*(LOG(V144+J$5)-LOG(J$5))/(LOG(J$6)-LOG(J$5)))</f>
        <v>2.5619273208471297E-2</v>
      </c>
      <c r="X144" s="1">
        <f t="shared" si="19"/>
        <v>782.34408400375878</v>
      </c>
      <c r="Y144" s="1">
        <f t="shared" si="20"/>
        <v>29754.981375528325</v>
      </c>
    </row>
    <row r="145" spans="1:25" x14ac:dyDescent="0.2">
      <c r="A145">
        <v>136</v>
      </c>
      <c r="B145" s="1">
        <f t="shared" si="21"/>
        <v>162982765.27200869</v>
      </c>
      <c r="C145" s="1">
        <f t="shared" si="21"/>
        <v>162982765.27200869</v>
      </c>
      <c r="D145" s="5">
        <f t="shared" si="22"/>
        <v>499523.98887713667</v>
      </c>
      <c r="E145" s="1">
        <f t="shared" si="23"/>
        <v>673991.02417329373</v>
      </c>
      <c r="F145" s="1">
        <f t="shared" si="24"/>
        <v>6440.1874946059925</v>
      </c>
      <c r="G145" s="5">
        <f t="shared" si="29"/>
        <v>360926.4264503392</v>
      </c>
      <c r="H145" s="5">
        <f t="shared" si="25"/>
        <v>0</v>
      </c>
      <c r="I145" s="5">
        <f t="shared" si="37"/>
        <v>0.49923495029262499</v>
      </c>
      <c r="J145" s="5">
        <f t="shared" si="38"/>
        <v>0.49923495029262499</v>
      </c>
      <c r="K145" s="20">
        <f t="shared" si="39"/>
        <v>1.5300994147500857E-3</v>
      </c>
      <c r="L145" s="20">
        <f t="shared" si="32"/>
        <v>158090262.75914097</v>
      </c>
      <c r="M145" s="20">
        <f t="shared" si="33"/>
        <v>158090262.75914097</v>
      </c>
      <c r="N145" s="20">
        <f t="shared" si="34"/>
        <v>484529.01461258583</v>
      </c>
      <c r="O145" s="5">
        <f t="shared" si="35"/>
        <v>55600.055984722479</v>
      </c>
      <c r="P145" s="5">
        <f t="shared" si="36"/>
        <v>55600.055984722479</v>
      </c>
      <c r="Q145" s="5">
        <f t="shared" si="30"/>
        <v>-55600.055984722479</v>
      </c>
      <c r="R145" s="5">
        <f t="shared" si="31"/>
        <v>-55600.055984722479</v>
      </c>
      <c r="S145" s="1">
        <f t="shared" si="27"/>
        <v>111200.11196944496</v>
      </c>
      <c r="T145">
        <f>IF(A145&lt;D$4,F$4,0)</f>
        <v>0</v>
      </c>
      <c r="U145" s="5">
        <f t="shared" si="28"/>
        <v>60954.442932276012</v>
      </c>
      <c r="V145" s="5">
        <f>L$6*SUM(U138:U144)</f>
        <v>30662.441022834853</v>
      </c>
      <c r="W145" s="1">
        <f>H$5+((H$6-H$5)*(LOG(V145+J$5)-LOG(J$5))/(LOG(J$6)-LOG(J$5)))</f>
        <v>2.6660528359978643E-2</v>
      </c>
      <c r="X145" s="1">
        <f t="shared" ref="X145:X208" si="40">U138*W145</f>
        <v>887.74716796956159</v>
      </c>
      <c r="Y145" s="1">
        <f t="shared" ref="Y145:Y208" si="41">U138*(1-W145)</f>
        <v>32410.436423252886</v>
      </c>
    </row>
    <row r="146" spans="1:25" x14ac:dyDescent="0.2">
      <c r="A146">
        <v>137</v>
      </c>
      <c r="B146" s="1">
        <f t="shared" si="21"/>
        <v>162927165.21602395</v>
      </c>
      <c r="C146" s="1">
        <f t="shared" si="21"/>
        <v>162927165.21602395</v>
      </c>
      <c r="D146" s="5">
        <f t="shared" si="22"/>
        <v>544285.98380094185</v>
      </c>
      <c r="E146" s="1">
        <f t="shared" si="23"/>
        <v>734945.46710556978</v>
      </c>
      <c r="F146" s="1">
        <f t="shared" si="24"/>
        <v>7327.9346625755543</v>
      </c>
      <c r="G146" s="5">
        <f t="shared" si="29"/>
        <v>393336.86287359206</v>
      </c>
      <c r="H146" s="5">
        <f t="shared" si="25"/>
        <v>0</v>
      </c>
      <c r="I146" s="5">
        <f t="shared" si="37"/>
        <v>0.49916622504442926</v>
      </c>
      <c r="J146" s="5">
        <f t="shared" si="38"/>
        <v>0.49916622504442926</v>
      </c>
      <c r="K146" s="20">
        <f t="shared" si="39"/>
        <v>1.6675499111414526E-3</v>
      </c>
      <c r="L146" s="20">
        <f t="shared" si="32"/>
        <v>158035336.21058854</v>
      </c>
      <c r="M146" s="20">
        <f t="shared" si="33"/>
        <v>158035336.21058854</v>
      </c>
      <c r="N146" s="20">
        <f t="shared" si="34"/>
        <v>527943.99467175559</v>
      </c>
      <c r="O146" s="5">
        <f t="shared" si="35"/>
        <v>60560.907979367716</v>
      </c>
      <c r="P146" s="5">
        <f t="shared" si="36"/>
        <v>60560.907979367716</v>
      </c>
      <c r="Q146" s="5">
        <f t="shared" si="30"/>
        <v>-60560.907979367716</v>
      </c>
      <c r="R146" s="5">
        <f t="shared" si="31"/>
        <v>-60560.907979367716</v>
      </c>
      <c r="S146" s="1">
        <f t="shared" si="27"/>
        <v>121121.81595873543</v>
      </c>
      <c r="T146">
        <f>IF(A146&lt;D$4,F$4,0)</f>
        <v>0</v>
      </c>
      <c r="U146" s="5">
        <f t="shared" si="28"/>
        <v>66438.117045639796</v>
      </c>
      <c r="V146" s="5">
        <f>L$6*SUM(U139:U145)</f>
        <v>33428.066956940209</v>
      </c>
      <c r="W146" s="1">
        <f>H$5+((H$6-H$5)*(LOG(V146+J$5)-LOG(J$5))/(LOG(J$6)-LOG(J$5)))</f>
        <v>2.7723525851692257E-2</v>
      </c>
      <c r="X146" s="1">
        <f t="shared" si="40"/>
        <v>1006.5664205709942</v>
      </c>
      <c r="Y146" s="1">
        <f t="shared" si="41"/>
        <v>35300.735397951234</v>
      </c>
    </row>
    <row r="147" spans="1:25" x14ac:dyDescent="0.2">
      <c r="A147">
        <v>138</v>
      </c>
      <c r="B147" s="1">
        <f t="shared" si="21"/>
        <v>162866604.30804458</v>
      </c>
      <c r="C147" s="1">
        <f t="shared" si="21"/>
        <v>162866604.30804458</v>
      </c>
      <c r="D147" s="5">
        <f t="shared" si="22"/>
        <v>592998.02559637779</v>
      </c>
      <c r="E147" s="1">
        <f t="shared" si="23"/>
        <v>801383.58415120956</v>
      </c>
      <c r="F147" s="1">
        <f t="shared" si="24"/>
        <v>8334.5010831465479</v>
      </c>
      <c r="G147" s="5">
        <f t="shared" si="29"/>
        <v>428637.59827154328</v>
      </c>
      <c r="H147" s="5">
        <f t="shared" si="25"/>
        <v>0</v>
      </c>
      <c r="I147" s="5">
        <f t="shared" si="37"/>
        <v>0.4990914029987063</v>
      </c>
      <c r="J147" s="5">
        <f t="shared" si="38"/>
        <v>0.4990914029987063</v>
      </c>
      <c r="K147" s="20">
        <f t="shared" si="39"/>
        <v>1.8171940025874314E-3</v>
      </c>
      <c r="L147" s="20">
        <f t="shared" si="32"/>
        <v>157975508.55865726</v>
      </c>
      <c r="M147" s="20">
        <f t="shared" si="33"/>
        <v>157975508.55865726</v>
      </c>
      <c r="N147" s="20">
        <f t="shared" si="34"/>
        <v>575189.52437102096</v>
      </c>
      <c r="O147" s="5">
        <f t="shared" si="35"/>
        <v>65955.504850716694</v>
      </c>
      <c r="P147" s="5">
        <f t="shared" si="36"/>
        <v>65955.504850716694</v>
      </c>
      <c r="Q147" s="5">
        <f t="shared" si="30"/>
        <v>-65955.504850716694</v>
      </c>
      <c r="R147" s="5">
        <f t="shared" si="31"/>
        <v>-65955.504850716694</v>
      </c>
      <c r="S147" s="1">
        <f t="shared" si="27"/>
        <v>131911.00970143339</v>
      </c>
      <c r="T147">
        <f>IF(A147&lt;D$4,F$4,0)</f>
        <v>0</v>
      </c>
      <c r="U147" s="5">
        <f t="shared" si="28"/>
        <v>72409.774163299473</v>
      </c>
      <c r="V147" s="5">
        <f>L$6*SUM(U140:U146)</f>
        <v>36441.148479651965</v>
      </c>
      <c r="W147" s="1">
        <f>H$5+((H$6-H$5)*(LOG(V147+J$5)-LOG(J$5))/(LOG(J$6)-LOG(J$5)))</f>
        <v>2.88071828889153E-2</v>
      </c>
      <c r="X147" s="1">
        <f t="shared" si="40"/>
        <v>1140.3827456849219</v>
      </c>
      <c r="Y147" s="1">
        <f t="shared" si="41"/>
        <v>38446.367200757406</v>
      </c>
    </row>
    <row r="148" spans="1:25" x14ac:dyDescent="0.2">
      <c r="A148">
        <v>139</v>
      </c>
      <c r="B148" s="1">
        <f t="shared" si="21"/>
        <v>162800648.80319387</v>
      </c>
      <c r="C148" s="1">
        <f t="shared" si="21"/>
        <v>162800648.80319387</v>
      </c>
      <c r="D148" s="5">
        <f t="shared" si="22"/>
        <v>645997.20458741067</v>
      </c>
      <c r="E148" s="1">
        <f t="shared" si="23"/>
        <v>873793.35831450904</v>
      </c>
      <c r="F148" s="1">
        <f t="shared" si="24"/>
        <v>9474.8838288314691</v>
      </c>
      <c r="G148" s="5">
        <f t="shared" si="29"/>
        <v>467083.96547230065</v>
      </c>
      <c r="H148" s="5">
        <f t="shared" si="25"/>
        <v>0</v>
      </c>
      <c r="I148" s="5">
        <f t="shared" si="37"/>
        <v>0.49900995776078133</v>
      </c>
      <c r="J148" s="5">
        <f t="shared" si="38"/>
        <v>0.49900995776078133</v>
      </c>
      <c r="K148" s="20">
        <f t="shared" si="39"/>
        <v>1.9800844784374255E-3</v>
      </c>
      <c r="L148" s="20">
        <f t="shared" si="32"/>
        <v>157910351.2171382</v>
      </c>
      <c r="M148" s="20">
        <f t="shared" si="33"/>
        <v>157910351.2171382</v>
      </c>
      <c r="N148" s="20">
        <f t="shared" si="34"/>
        <v>626592.37669872388</v>
      </c>
      <c r="O148" s="5">
        <f t="shared" si="35"/>
        <v>71820.103270746491</v>
      </c>
      <c r="P148" s="5">
        <f t="shared" si="36"/>
        <v>71820.103270746491</v>
      </c>
      <c r="Q148" s="5">
        <f t="shared" si="30"/>
        <v>-71820.103270746491</v>
      </c>
      <c r="R148" s="5">
        <f t="shared" si="31"/>
        <v>-71820.103270746491</v>
      </c>
      <c r="S148" s="1">
        <f t="shared" si="27"/>
        <v>143640.20654149298</v>
      </c>
      <c r="T148">
        <f>IF(A148&lt;D$4,F$4,0)</f>
        <v>0</v>
      </c>
      <c r="U148" s="5">
        <f t="shared" si="28"/>
        <v>78911.830710400463</v>
      </c>
      <c r="V148" s="5">
        <f>L$6*SUM(U141:U147)</f>
        <v>39723.450901337681</v>
      </c>
      <c r="W148" s="1">
        <f>H$5+((H$6-H$5)*(LOG(V148+J$5)-LOG(J$5))/(LOG(J$6)-LOG(J$5)))</f>
        <v>2.9910400584189933E-2</v>
      </c>
      <c r="X148" s="1">
        <f t="shared" si="40"/>
        <v>1290.9481910631439</v>
      </c>
      <c r="Y148" s="1">
        <f t="shared" si="41"/>
        <v>41869.563398524675</v>
      </c>
    </row>
    <row r="149" spans="1:25" x14ac:dyDescent="0.2">
      <c r="A149">
        <v>140</v>
      </c>
      <c r="B149" s="1">
        <f t="shared" ref="B149:C212" si="42">B148+Q148</f>
        <v>162728828.69992313</v>
      </c>
      <c r="C149" s="1">
        <f t="shared" si="42"/>
        <v>162728828.69992313</v>
      </c>
      <c r="D149" s="5">
        <f t="shared" ref="D149:D212" si="43">D148+S148-S142</f>
        <v>703647.2117629979</v>
      </c>
      <c r="E149" s="1">
        <f t="shared" ref="E149:E212" si="44">E148+U148</f>
        <v>952705.18902490952</v>
      </c>
      <c r="F149" s="1">
        <f t="shared" ref="F149:F212" si="45">F148+X148</f>
        <v>10765.832019894613</v>
      </c>
      <c r="G149" s="5">
        <f t="shared" si="29"/>
        <v>508953.52887082531</v>
      </c>
      <c r="H149" s="5">
        <f t="shared" ref="H149:H212" si="46">SUM(T142:T148)</f>
        <v>0</v>
      </c>
      <c r="I149" s="5">
        <f t="shared" si="37"/>
        <v>0.49892132021516022</v>
      </c>
      <c r="J149" s="5">
        <f t="shared" si="38"/>
        <v>0.49892132021516022</v>
      </c>
      <c r="K149" s="20">
        <f t="shared" si="39"/>
        <v>2.1573595696794761E-3</v>
      </c>
      <c r="L149" s="20">
        <f t="shared" si="32"/>
        <v>157839399.76181456</v>
      </c>
      <c r="M149" s="20">
        <f t="shared" si="33"/>
        <v>157839399.76181456</v>
      </c>
      <c r="N149" s="20">
        <f t="shared" si="34"/>
        <v>682505.08798013907</v>
      </c>
      <c r="O149" s="5">
        <f t="shared" si="35"/>
        <v>78193.676459436974</v>
      </c>
      <c r="P149" s="5">
        <f t="shared" si="36"/>
        <v>78193.676459436974</v>
      </c>
      <c r="Q149" s="5">
        <f t="shared" si="30"/>
        <v>-78193.676459436974</v>
      </c>
      <c r="R149" s="5">
        <f t="shared" si="31"/>
        <v>-78193.676459436974</v>
      </c>
      <c r="S149" s="1">
        <f t="shared" ref="S149:S212" si="47">O149+P149-T149*K149</f>
        <v>156387.35291887395</v>
      </c>
      <c r="T149">
        <f>IF(A149&lt;D$4,F$4,0)</f>
        <v>0</v>
      </c>
      <c r="U149" s="5">
        <f t="shared" ref="U149:U212" si="48">S142+T142</f>
        <v>85990.199365905763</v>
      </c>
      <c r="V149" s="5">
        <f>L$6*SUM(U142:U148)</f>
        <v>43298.582813418943</v>
      </c>
      <c r="W149" s="1">
        <f>H$5+((H$6-H$5)*(LOG(V149+J$5)-LOG(J$5))/(LOG(J$6)-LOG(J$5)))</f>
        <v>3.103207159268713E-2</v>
      </c>
      <c r="X149" s="1">
        <f t="shared" si="40"/>
        <v>1460.2029872352068</v>
      </c>
      <c r="Y149" s="1">
        <f t="shared" si="41"/>
        <v>45594.437979090464</v>
      </c>
    </row>
    <row r="150" spans="1:25" x14ac:dyDescent="0.2">
      <c r="A150">
        <v>141</v>
      </c>
      <c r="B150" s="1">
        <f t="shared" si="42"/>
        <v>162650635.0234637</v>
      </c>
      <c r="C150" s="1">
        <f t="shared" si="42"/>
        <v>162650635.0234637</v>
      </c>
      <c r="D150" s="5">
        <f t="shared" si="43"/>
        <v>766340.02382242365</v>
      </c>
      <c r="E150" s="1">
        <f t="shared" si="44"/>
        <v>1038695.3883908152</v>
      </c>
      <c r="F150" s="1">
        <f t="shared" si="45"/>
        <v>12226.03500712982</v>
      </c>
      <c r="G150" s="5">
        <f t="shared" si="29"/>
        <v>554547.9668499158</v>
      </c>
      <c r="H150" s="5">
        <f t="shared" si="46"/>
        <v>0</v>
      </c>
      <c r="I150" s="5">
        <f t="shared" si="37"/>
        <v>0.49882487557771199</v>
      </c>
      <c r="J150" s="5">
        <f t="shared" si="38"/>
        <v>0.49882487557771199</v>
      </c>
      <c r="K150" s="20">
        <f t="shared" si="39"/>
        <v>2.3502488445759574E-3</v>
      </c>
      <c r="L150" s="20">
        <f t="shared" si="32"/>
        <v>157762151.24280211</v>
      </c>
      <c r="M150" s="20">
        <f t="shared" si="33"/>
        <v>157762151.24280211</v>
      </c>
      <c r="N150" s="20">
        <f t="shared" si="34"/>
        <v>743307.5851455793</v>
      </c>
      <c r="O150" s="5">
        <f t="shared" si="35"/>
        <v>85118.057368792739</v>
      </c>
      <c r="P150" s="5">
        <f t="shared" si="36"/>
        <v>85118.057368792739</v>
      </c>
      <c r="Q150" s="5">
        <f t="shared" si="30"/>
        <v>-85118.057368792739</v>
      </c>
      <c r="R150" s="5">
        <f t="shared" si="31"/>
        <v>-85118.057368792739</v>
      </c>
      <c r="S150" s="1">
        <f t="shared" si="47"/>
        <v>170236.11473758548</v>
      </c>
      <c r="T150">
        <f>IF(A150&lt;D$4,F$4,0)</f>
        <v>0</v>
      </c>
      <c r="U150" s="5">
        <f t="shared" si="48"/>
        <v>93694.540859448098</v>
      </c>
      <c r="V150" s="5">
        <f>L$6*SUM(U143:U149)</f>
        <v>47192.138653376955</v>
      </c>
      <c r="W150" s="1">
        <f>H$5+((H$6-H$5)*(LOG(V150+J$5)-LOG(J$5))/(LOG(J$6)-LOG(J$5)))</f>
        <v>3.2171086939702775E-2</v>
      </c>
      <c r="X150" s="1">
        <f t="shared" si="40"/>
        <v>1650.2941050926947</v>
      </c>
      <c r="Y150" s="1">
        <f t="shared" si="41"/>
        <v>49647.136665144804</v>
      </c>
    </row>
    <row r="151" spans="1:25" x14ac:dyDescent="0.2">
      <c r="A151">
        <v>142</v>
      </c>
      <c r="B151" s="1">
        <f t="shared" si="42"/>
        <v>162565516.96609491</v>
      </c>
      <c r="C151" s="1">
        <f t="shared" si="42"/>
        <v>162565516.96609491</v>
      </c>
      <c r="D151" s="5">
        <f t="shared" si="43"/>
        <v>834497.61182756606</v>
      </c>
      <c r="E151" s="1">
        <f t="shared" si="44"/>
        <v>1132389.9292502634</v>
      </c>
      <c r="F151" s="1">
        <f t="shared" si="45"/>
        <v>13876.329112222515</v>
      </c>
      <c r="G151" s="5">
        <f t="shared" si="29"/>
        <v>604195.10351506062</v>
      </c>
      <c r="H151" s="5">
        <f t="shared" si="46"/>
        <v>0</v>
      </c>
      <c r="I151" s="5">
        <f t="shared" si="37"/>
        <v>0.49871996034691957</v>
      </c>
      <c r="J151" s="5">
        <f t="shared" si="38"/>
        <v>0.49871996034691957</v>
      </c>
      <c r="K151" s="20">
        <f t="shared" si="39"/>
        <v>2.5600793061608665E-3</v>
      </c>
      <c r="L151" s="20">
        <f t="shared" si="32"/>
        <v>157678061.35469511</v>
      </c>
      <c r="M151" s="20">
        <f t="shared" si="33"/>
        <v>157678061.35469511</v>
      </c>
      <c r="N151" s="20">
        <f t="shared" si="34"/>
        <v>809408.83462718956</v>
      </c>
      <c r="O151" s="5">
        <f t="shared" si="35"/>
        <v>92638.076935367775</v>
      </c>
      <c r="P151" s="5">
        <f t="shared" si="36"/>
        <v>92638.076935367775</v>
      </c>
      <c r="Q151" s="5">
        <f t="shared" si="30"/>
        <v>-92638.076935367775</v>
      </c>
      <c r="R151" s="5">
        <f t="shared" si="31"/>
        <v>-92638.076935367775</v>
      </c>
      <c r="S151" s="1">
        <f t="shared" si="47"/>
        <v>185276.15387073555</v>
      </c>
      <c r="T151">
        <f>IF(A151&lt;D$4,F$4,0)</f>
        <v>0</v>
      </c>
      <c r="U151" s="5">
        <f t="shared" si="48"/>
        <v>102078.52673244313</v>
      </c>
      <c r="V151" s="5">
        <f>L$6*SUM(U144:U150)</f>
        <v>51431.849662298016</v>
      </c>
      <c r="W151" s="1">
        <f>H$5+((H$6-H$5)*(LOG(V151+J$5)-LOG(J$5))/(LOG(J$6)-LOG(J$5)))</f>
        <v>3.3326341987105851E-2</v>
      </c>
      <c r="X151" s="1">
        <f t="shared" si="40"/>
        <v>1863.5954316416198</v>
      </c>
      <c r="Y151" s="1">
        <f t="shared" si="41"/>
        <v>54055.996114368907</v>
      </c>
    </row>
    <row r="152" spans="1:25" x14ac:dyDescent="0.2">
      <c r="A152">
        <v>143</v>
      </c>
      <c r="B152" s="1">
        <f t="shared" si="42"/>
        <v>162472878.88915953</v>
      </c>
      <c r="C152" s="1">
        <f t="shared" si="42"/>
        <v>162472878.88915953</v>
      </c>
      <c r="D152" s="5">
        <f t="shared" si="43"/>
        <v>908573.65372885671</v>
      </c>
      <c r="E152" s="1">
        <f t="shared" si="44"/>
        <v>1234468.4559827065</v>
      </c>
      <c r="F152" s="1">
        <f t="shared" si="45"/>
        <v>15739.924543864134</v>
      </c>
      <c r="G152" s="5">
        <f t="shared" si="29"/>
        <v>658251.09962942952</v>
      </c>
      <c r="H152" s="5">
        <f t="shared" si="46"/>
        <v>0</v>
      </c>
      <c r="I152" s="5">
        <f t="shared" si="37"/>
        <v>0.49860585917373584</v>
      </c>
      <c r="J152" s="5">
        <f t="shared" si="38"/>
        <v>0.49860585917373584</v>
      </c>
      <c r="K152" s="20">
        <f t="shared" si="39"/>
        <v>2.7882816525283054E-3</v>
      </c>
      <c r="L152" s="20">
        <f t="shared" si="32"/>
        <v>157586541.46925691</v>
      </c>
      <c r="M152" s="20">
        <f t="shared" si="33"/>
        <v>157586541.46925691</v>
      </c>
      <c r="N152" s="20">
        <f t="shared" si="34"/>
        <v>881248.49353407929</v>
      </c>
      <c r="O152" s="5">
        <f t="shared" si="35"/>
        <v>100801.69403841453</v>
      </c>
      <c r="P152" s="5">
        <f t="shared" si="36"/>
        <v>100801.69403841453</v>
      </c>
      <c r="Q152" s="5">
        <f t="shared" si="30"/>
        <v>-100801.69403841453</v>
      </c>
      <c r="R152" s="5">
        <f t="shared" si="31"/>
        <v>-100801.69403841453</v>
      </c>
      <c r="S152" s="1">
        <f t="shared" si="47"/>
        <v>201603.38807682905</v>
      </c>
      <c r="T152">
        <f>IF(A152&lt;D$4,F$4,0)</f>
        <v>0</v>
      </c>
      <c r="U152" s="5">
        <f t="shared" si="48"/>
        <v>111200.11196944496</v>
      </c>
      <c r="V152" s="5">
        <f>L$6*SUM(U145:U151)</f>
        <v>56047.743180941281</v>
      </c>
      <c r="W152" s="1">
        <f>H$5+((H$6-H$5)*(LOG(V152+J$5)-LOG(J$5))/(LOG(J$6)-LOG(J$5)))</f>
        <v>3.4496741512073888E-2</v>
      </c>
      <c r="X152" s="1">
        <f t="shared" si="40"/>
        <v>2102.7296618471846</v>
      </c>
      <c r="Y152" s="1">
        <f t="shared" si="41"/>
        <v>58851.713270428823</v>
      </c>
    </row>
    <row r="153" spans="1:25" x14ac:dyDescent="0.2">
      <c r="A153">
        <v>144</v>
      </c>
      <c r="B153" s="1">
        <f t="shared" si="42"/>
        <v>162372077.19512111</v>
      </c>
      <c r="C153" s="1">
        <f t="shared" si="42"/>
        <v>162372077.19512111</v>
      </c>
      <c r="D153" s="5">
        <f t="shared" si="43"/>
        <v>989055.22584695031</v>
      </c>
      <c r="E153" s="1">
        <f t="shared" si="44"/>
        <v>1345668.5679521514</v>
      </c>
      <c r="F153" s="1">
        <f t="shared" si="45"/>
        <v>17842.654205711318</v>
      </c>
      <c r="G153" s="5">
        <f t="shared" si="29"/>
        <v>717102.81289985834</v>
      </c>
      <c r="H153" s="5">
        <f t="shared" si="46"/>
        <v>0</v>
      </c>
      <c r="I153" s="5">
        <f t="shared" si="37"/>
        <v>0.49848180167595951</v>
      </c>
      <c r="J153" s="5">
        <f t="shared" si="38"/>
        <v>0.49848180167595951</v>
      </c>
      <c r="K153" s="20">
        <f t="shared" si="39"/>
        <v>3.0363966480809737E-3</v>
      </c>
      <c r="L153" s="20">
        <f t="shared" si="32"/>
        <v>157486955.53869671</v>
      </c>
      <c r="M153" s="20">
        <f t="shared" si="33"/>
        <v>157486955.53869671</v>
      </c>
      <c r="N153" s="20">
        <f t="shared" si="34"/>
        <v>959298.53869575681</v>
      </c>
      <c r="O153" s="5">
        <f t="shared" si="35"/>
        <v>109660.11307787256</v>
      </c>
      <c r="P153" s="5">
        <f t="shared" si="36"/>
        <v>109660.11307787256</v>
      </c>
      <c r="Q153" s="5">
        <f t="shared" si="30"/>
        <v>-109660.11307787256</v>
      </c>
      <c r="R153" s="5">
        <f t="shared" si="31"/>
        <v>-109660.11307787256</v>
      </c>
      <c r="S153" s="1">
        <f t="shared" si="47"/>
        <v>219320.22615574513</v>
      </c>
      <c r="T153">
        <f>IF(A153&lt;D$4,F$4,0)</f>
        <v>0</v>
      </c>
      <c r="U153" s="5">
        <f t="shared" si="48"/>
        <v>121121.81595873543</v>
      </c>
      <c r="V153" s="5">
        <f>L$6*SUM(U146:U152)</f>
        <v>61072.310084658166</v>
      </c>
      <c r="W153" s="1">
        <f>H$5+((H$6-H$5)*(LOG(V153+J$5)-LOG(J$5))/(LOG(J$6)-LOG(J$5)))</f>
        <v>3.5681203894593297E-2</v>
      </c>
      <c r="X153" s="1">
        <f t="shared" si="40"/>
        <v>2370.5920006783281</v>
      </c>
      <c r="Y153" s="1">
        <f t="shared" si="41"/>
        <v>64067.525044961469</v>
      </c>
    </row>
    <row r="154" spans="1:25" x14ac:dyDescent="0.2">
      <c r="A154">
        <v>145</v>
      </c>
      <c r="B154" s="1">
        <f t="shared" si="42"/>
        <v>162262417.08204323</v>
      </c>
      <c r="C154" s="1">
        <f t="shared" si="42"/>
        <v>162262417.08204323</v>
      </c>
      <c r="D154" s="5">
        <f t="shared" si="43"/>
        <v>1076464.4423012622</v>
      </c>
      <c r="E154" s="1">
        <f t="shared" si="44"/>
        <v>1466790.3839108869</v>
      </c>
      <c r="F154" s="1">
        <f t="shared" si="45"/>
        <v>20213.246206389646</v>
      </c>
      <c r="G154" s="5">
        <f t="shared" si="29"/>
        <v>781170.33794481982</v>
      </c>
      <c r="H154" s="5">
        <f t="shared" si="46"/>
        <v>0</v>
      </c>
      <c r="I154" s="5">
        <f t="shared" si="37"/>
        <v>0.49834695923064698</v>
      </c>
      <c r="J154" s="5">
        <f t="shared" si="38"/>
        <v>0.49834695923064698</v>
      </c>
      <c r="K154" s="20">
        <f t="shared" si="39"/>
        <v>3.3060815387059512E-3</v>
      </c>
      <c r="L154" s="20">
        <f t="shared" si="32"/>
        <v>157378616.88158289</v>
      </c>
      <c r="M154" s="20">
        <f t="shared" si="33"/>
        <v>157378616.88158289</v>
      </c>
      <c r="N154" s="20">
        <f t="shared" si="34"/>
        <v>1044064.8432219438</v>
      </c>
      <c r="O154" s="5">
        <f t="shared" si="35"/>
        <v>119267.88425497279</v>
      </c>
      <c r="P154" s="5">
        <f t="shared" si="36"/>
        <v>119267.88425497279</v>
      </c>
      <c r="Q154" s="5">
        <f t="shared" si="30"/>
        <v>-119267.88425497279</v>
      </c>
      <c r="R154" s="5">
        <f t="shared" si="31"/>
        <v>-119267.88425497279</v>
      </c>
      <c r="S154" s="1">
        <f t="shared" si="47"/>
        <v>238535.76850994557</v>
      </c>
      <c r="T154">
        <f>IF(A154&lt;D$4,F$4,0)</f>
        <v>0</v>
      </c>
      <c r="U154" s="5">
        <f t="shared" si="48"/>
        <v>131911.00970143339</v>
      </c>
      <c r="V154" s="5">
        <f>L$6*SUM(U147:U153)</f>
        <v>66540.679975967723</v>
      </c>
      <c r="W154" s="1">
        <f>H$5+((H$6-H$5)*(LOG(V154+J$5)-LOG(J$5))/(LOG(J$6)-LOG(J$5)))</f>
        <v>3.6878664429622884E-2</v>
      </c>
      <c r="X154" s="1">
        <f t="shared" si="40"/>
        <v>2670.3757627930986</v>
      </c>
      <c r="Y154" s="1">
        <f t="shared" si="41"/>
        <v>69739.398400506383</v>
      </c>
    </row>
    <row r="155" spans="1:25" x14ac:dyDescent="0.2">
      <c r="A155">
        <v>146</v>
      </c>
      <c r="B155" s="1">
        <f t="shared" si="42"/>
        <v>162143149.19778827</v>
      </c>
      <c r="C155" s="1">
        <f t="shared" si="42"/>
        <v>162143149.19778827</v>
      </c>
      <c r="D155" s="5">
        <f t="shared" si="43"/>
        <v>1171360.0042697147</v>
      </c>
      <c r="E155" s="1">
        <f t="shared" si="44"/>
        <v>1598701.3936123203</v>
      </c>
      <c r="F155" s="1">
        <f t="shared" si="45"/>
        <v>22883.621969182743</v>
      </c>
      <c r="G155" s="5">
        <f t="shared" si="29"/>
        <v>850909.73634532618</v>
      </c>
      <c r="H155" s="5">
        <f t="shared" si="46"/>
        <v>0</v>
      </c>
      <c r="I155" s="5">
        <f t="shared" si="37"/>
        <v>0.49820044178706863</v>
      </c>
      <c r="J155" s="5">
        <f t="shared" si="38"/>
        <v>0.49820044178706863</v>
      </c>
      <c r="K155" s="20">
        <f t="shared" si="39"/>
        <v>3.5991164258627507E-3</v>
      </c>
      <c r="L155" s="20">
        <f t="shared" si="32"/>
        <v>157260784.86827499</v>
      </c>
      <c r="M155" s="20">
        <f t="shared" si="33"/>
        <v>157260784.86827499</v>
      </c>
      <c r="N155" s="20">
        <f t="shared" si="34"/>
        <v>1136088.6632962597</v>
      </c>
      <c r="O155" s="5">
        <f t="shared" si="35"/>
        <v>129682.98068950431</v>
      </c>
      <c r="P155" s="5">
        <f t="shared" si="36"/>
        <v>129682.98068950431</v>
      </c>
      <c r="Q155" s="5">
        <f t="shared" si="30"/>
        <v>-129682.98068950431</v>
      </c>
      <c r="R155" s="5">
        <f t="shared" si="31"/>
        <v>-129682.98068950431</v>
      </c>
      <c r="S155" s="1">
        <f t="shared" si="47"/>
        <v>259365.96137900863</v>
      </c>
      <c r="T155">
        <f>IF(A155&lt;D$4,F$4,0)</f>
        <v>0</v>
      </c>
      <c r="U155" s="5">
        <f t="shared" si="48"/>
        <v>143640.20654149298</v>
      </c>
      <c r="V155" s="5">
        <f>L$6*SUM(U148:U154)</f>
        <v>72490.803529781129</v>
      </c>
      <c r="W155" s="1">
        <f>H$5+((H$6-H$5)*(LOG(V155+J$5)-LOG(J$5))/(LOG(J$6)-LOG(J$5)))</f>
        <v>3.8088077795410472E-2</v>
      </c>
      <c r="X155" s="1">
        <f t="shared" si="40"/>
        <v>3005.5999470759939</v>
      </c>
      <c r="Y155" s="1">
        <f t="shared" si="41"/>
        <v>75906.230763324464</v>
      </c>
    </row>
    <row r="156" spans="1:25" x14ac:dyDescent="0.2">
      <c r="A156">
        <v>147</v>
      </c>
      <c r="B156" s="1">
        <f t="shared" si="42"/>
        <v>162013466.21709877</v>
      </c>
      <c r="C156" s="1">
        <f t="shared" si="42"/>
        <v>162013466.21709877</v>
      </c>
      <c r="D156" s="5">
        <f t="shared" si="43"/>
        <v>1274338.6127298493</v>
      </c>
      <c r="E156" s="1">
        <f t="shared" si="44"/>
        <v>1742341.6001538134</v>
      </c>
      <c r="F156" s="1">
        <f t="shared" si="45"/>
        <v>25889.221916258735</v>
      </c>
      <c r="G156" s="5">
        <f t="shared" si="29"/>
        <v>926815.9671086506</v>
      </c>
      <c r="H156" s="5">
        <f t="shared" si="46"/>
        <v>0</v>
      </c>
      <c r="I156" s="5">
        <f t="shared" si="37"/>
        <v>0.49804129475327807</v>
      </c>
      <c r="J156" s="5">
        <f t="shared" si="38"/>
        <v>0.49804129475327807</v>
      </c>
      <c r="K156" s="20">
        <f t="shared" si="39"/>
        <v>3.9174104934438314E-3</v>
      </c>
      <c r="L156" s="20">
        <f t="shared" si="32"/>
        <v>157132661.52851665</v>
      </c>
      <c r="M156" s="20">
        <f t="shared" si="33"/>
        <v>157132661.52851665</v>
      </c>
      <c r="N156" s="20">
        <f t="shared" si="34"/>
        <v>1235947.9898940998</v>
      </c>
      <c r="O156" s="5">
        <f t="shared" si="35"/>
        <v>140966.84543454775</v>
      </c>
      <c r="P156" s="5">
        <f t="shared" si="36"/>
        <v>140966.84543454775</v>
      </c>
      <c r="Q156" s="5">
        <f t="shared" si="30"/>
        <v>-140966.84543454775</v>
      </c>
      <c r="R156" s="5">
        <f t="shared" si="31"/>
        <v>-140966.84543454775</v>
      </c>
      <c r="S156" s="1">
        <f t="shared" si="47"/>
        <v>281933.6908690955</v>
      </c>
      <c r="T156">
        <f>IF(A156&lt;D$4,F$4,0)</f>
        <v>0</v>
      </c>
      <c r="U156" s="5">
        <f t="shared" si="48"/>
        <v>156387.35291887395</v>
      </c>
      <c r="V156" s="5">
        <f>L$6*SUM(U149:U155)</f>
        <v>78963.641112890386</v>
      </c>
      <c r="W156" s="1">
        <f>H$5+((H$6-H$5)*(LOG(V156+J$5)-LOG(J$5))/(LOG(J$6)-LOG(J$5)))</f>
        <v>3.9308419721313229E-2</v>
      </c>
      <c r="X156" s="1">
        <f t="shared" si="40"/>
        <v>3380.1388485944262</v>
      </c>
      <c r="Y156" s="1">
        <f t="shared" si="41"/>
        <v>82610.060517311329</v>
      </c>
    </row>
    <row r="157" spans="1:25" x14ac:dyDescent="0.2">
      <c r="A157">
        <v>148</v>
      </c>
      <c r="B157" s="1">
        <f t="shared" si="42"/>
        <v>161872499.37166423</v>
      </c>
      <c r="C157" s="1">
        <f t="shared" si="42"/>
        <v>161872499.37166423</v>
      </c>
      <c r="D157" s="5">
        <f t="shared" si="43"/>
        <v>1386036.1888613594</v>
      </c>
      <c r="E157" s="1">
        <f t="shared" si="44"/>
        <v>1898728.9530726874</v>
      </c>
      <c r="F157" s="1">
        <f t="shared" si="45"/>
        <v>29269.360764853162</v>
      </c>
      <c r="G157" s="5">
        <f t="shared" si="29"/>
        <v>1009426.0276259619</v>
      </c>
      <c r="H157" s="5">
        <f t="shared" si="46"/>
        <v>0</v>
      </c>
      <c r="I157" s="5">
        <f t="shared" si="37"/>
        <v>0.49786849602168792</v>
      </c>
      <c r="J157" s="5">
        <f t="shared" si="38"/>
        <v>0.49786849602168792</v>
      </c>
      <c r="K157" s="20">
        <f t="shared" si="39"/>
        <v>4.2630079566241185E-3</v>
      </c>
      <c r="L157" s="20">
        <f t="shared" si="32"/>
        <v>156993388.11065167</v>
      </c>
      <c r="M157" s="20">
        <f t="shared" si="33"/>
        <v>156993388.11065167</v>
      </c>
      <c r="N157" s="20">
        <f t="shared" si="34"/>
        <v>1344258.710886443</v>
      </c>
      <c r="O157" s="5">
        <f t="shared" si="35"/>
        <v>153184.40024706119</v>
      </c>
      <c r="P157" s="5">
        <f t="shared" si="36"/>
        <v>153184.40024706119</v>
      </c>
      <c r="Q157" s="5">
        <f t="shared" si="30"/>
        <v>-153184.40024706119</v>
      </c>
      <c r="R157" s="5">
        <f t="shared" si="31"/>
        <v>-153184.40024706119</v>
      </c>
      <c r="S157" s="1">
        <f t="shared" si="47"/>
        <v>306368.80049412238</v>
      </c>
      <c r="T157">
        <f>IF(A157&lt;D$4,F$4,0)</f>
        <v>0</v>
      </c>
      <c r="U157" s="5">
        <f t="shared" si="48"/>
        <v>170236.11473758548</v>
      </c>
      <c r="V157" s="5">
        <f>L$6*SUM(U150:U156)</f>
        <v>86003.356468187179</v>
      </c>
      <c r="W157" s="1">
        <f>H$5+((H$6-H$5)*(LOG(V157+J$5)-LOG(J$5))/(LOG(J$6)-LOG(J$5)))</f>
        <v>4.0538687906858079E-2</v>
      </c>
      <c r="X157" s="1">
        <f t="shared" si="40"/>
        <v>3798.2537504775287</v>
      </c>
      <c r="Y157" s="1">
        <f t="shared" si="41"/>
        <v>89896.287108970573</v>
      </c>
    </row>
    <row r="158" spans="1:25" x14ac:dyDescent="0.2">
      <c r="A158">
        <v>149</v>
      </c>
      <c r="B158" s="1">
        <f t="shared" si="42"/>
        <v>161719314.97141716</v>
      </c>
      <c r="C158" s="1">
        <f t="shared" si="42"/>
        <v>161719314.97141716</v>
      </c>
      <c r="D158" s="5">
        <f t="shared" si="43"/>
        <v>1507128.8354847461</v>
      </c>
      <c r="E158" s="1">
        <f t="shared" si="44"/>
        <v>2068965.0678102728</v>
      </c>
      <c r="F158" s="1">
        <f t="shared" si="45"/>
        <v>33067.614515330693</v>
      </c>
      <c r="G158" s="5">
        <f t="shared" si="29"/>
        <v>1099322.3147349325</v>
      </c>
      <c r="H158" s="5">
        <f t="shared" si="46"/>
        <v>0</v>
      </c>
      <c r="I158" s="5">
        <f t="shared" si="37"/>
        <v>0.49768095321331318</v>
      </c>
      <c r="J158" s="5">
        <f t="shared" si="38"/>
        <v>0.49768095321331318</v>
      </c>
      <c r="K158" s="20">
        <f t="shared" si="39"/>
        <v>4.6380935733736509E-3</v>
      </c>
      <c r="L158" s="20">
        <f t="shared" si="32"/>
        <v>156842041.62992668</v>
      </c>
      <c r="M158" s="20">
        <f t="shared" si="33"/>
        <v>156842041.62992668</v>
      </c>
      <c r="N158" s="20">
        <f t="shared" si="34"/>
        <v>1461675.5184656843</v>
      </c>
      <c r="O158" s="5">
        <f t="shared" si="35"/>
        <v>166404.00664028691</v>
      </c>
      <c r="P158" s="5">
        <f t="shared" si="36"/>
        <v>166404.00664028691</v>
      </c>
      <c r="Q158" s="5">
        <f t="shared" si="30"/>
        <v>-166404.00664028691</v>
      </c>
      <c r="R158" s="5">
        <f t="shared" si="31"/>
        <v>-166404.00664028691</v>
      </c>
      <c r="S158" s="1">
        <f t="shared" si="47"/>
        <v>332808.01328057382</v>
      </c>
      <c r="T158">
        <f>IF(A158&lt;D$4,F$4,0)</f>
        <v>0</v>
      </c>
      <c r="U158" s="5">
        <f t="shared" si="48"/>
        <v>185276.15387073555</v>
      </c>
      <c r="V158" s="5">
        <f>L$6*SUM(U151:U157)</f>
        <v>93657.513856000922</v>
      </c>
      <c r="W158" s="1">
        <f>H$5+((H$6-H$5)*(LOG(V158+J$5)-LOG(J$5))/(LOG(J$6)-LOG(J$5)))</f>
        <v>4.1777902249061111E-2</v>
      </c>
      <c r="X158" s="1">
        <f t="shared" si="40"/>
        <v>4264.6267115561805</v>
      </c>
      <c r="Y158" s="1">
        <f t="shared" si="41"/>
        <v>97813.900020886955</v>
      </c>
    </row>
    <row r="159" spans="1:25" x14ac:dyDescent="0.2">
      <c r="A159">
        <v>150</v>
      </c>
      <c r="B159" s="1">
        <f t="shared" si="42"/>
        <v>161552910.96477687</v>
      </c>
      <c r="C159" s="1">
        <f t="shared" si="42"/>
        <v>161552910.96477687</v>
      </c>
      <c r="D159" s="5">
        <f t="shared" si="43"/>
        <v>1638333.4606884909</v>
      </c>
      <c r="E159" s="1">
        <f t="shared" si="44"/>
        <v>2254241.2216810081</v>
      </c>
      <c r="F159" s="1">
        <f t="shared" si="45"/>
        <v>37332.241226886872</v>
      </c>
      <c r="G159" s="5">
        <f t="shared" si="29"/>
        <v>1197136.2147558194</v>
      </c>
      <c r="H159" s="5">
        <f t="shared" si="46"/>
        <v>0</v>
      </c>
      <c r="I159" s="5">
        <f t="shared" si="37"/>
        <v>0.497477501236751</v>
      </c>
      <c r="J159" s="5">
        <f t="shared" si="38"/>
        <v>0.497477501236751</v>
      </c>
      <c r="K159" s="20">
        <f t="shared" si="39"/>
        <v>5.0449975264981132E-3</v>
      </c>
      <c r="L159" s="20">
        <f t="shared" si="32"/>
        <v>156677631.45265672</v>
      </c>
      <c r="M159" s="20">
        <f t="shared" si="33"/>
        <v>156677631.45265672</v>
      </c>
      <c r="N159" s="20">
        <f t="shared" si="34"/>
        <v>1588892.4849288093</v>
      </c>
      <c r="O159" s="5">
        <f t="shared" si="35"/>
        <v>180697.36828621125</v>
      </c>
      <c r="P159" s="5">
        <f t="shared" si="36"/>
        <v>180697.36828621125</v>
      </c>
      <c r="Q159" s="5">
        <f t="shared" si="30"/>
        <v>-180697.36828621125</v>
      </c>
      <c r="R159" s="5">
        <f t="shared" si="31"/>
        <v>-180697.36828621125</v>
      </c>
      <c r="S159" s="1">
        <f t="shared" si="47"/>
        <v>361394.73657242249</v>
      </c>
      <c r="T159">
        <f>IF(A159&lt;D$4,F$4,0)</f>
        <v>0</v>
      </c>
      <c r="U159" s="5">
        <f t="shared" si="48"/>
        <v>201603.38807682905</v>
      </c>
      <c r="V159" s="5">
        <f>L$6*SUM(U152:U158)</f>
        <v>101977.27656983017</v>
      </c>
      <c r="W159" s="1">
        <f>H$5+((H$6-H$5)*(LOG(V159+J$5)-LOG(J$5))/(LOG(J$6)-LOG(J$5)))</f>
        <v>4.302510443763273E-2</v>
      </c>
      <c r="X159" s="1">
        <f t="shared" si="40"/>
        <v>4784.3964309618232</v>
      </c>
      <c r="Y159" s="1">
        <f t="shared" si="41"/>
        <v>106415.71553848313</v>
      </c>
    </row>
    <row r="160" spans="1:25" x14ac:dyDescent="0.2">
      <c r="A160">
        <v>151</v>
      </c>
      <c r="B160" s="1">
        <f t="shared" si="42"/>
        <v>161372213.59649065</v>
      </c>
      <c r="C160" s="1">
        <f t="shared" si="42"/>
        <v>161372213.59649065</v>
      </c>
      <c r="D160" s="5">
        <f t="shared" si="43"/>
        <v>1780407.9711051683</v>
      </c>
      <c r="E160" s="1">
        <f t="shared" si="44"/>
        <v>2455844.6097578374</v>
      </c>
      <c r="F160" s="1">
        <f t="shared" si="45"/>
        <v>42116.637657848696</v>
      </c>
      <c r="G160" s="5">
        <f t="shared" si="29"/>
        <v>1303551.9302943025</v>
      </c>
      <c r="H160" s="5">
        <f t="shared" si="46"/>
        <v>0</v>
      </c>
      <c r="I160" s="5">
        <f t="shared" si="37"/>
        <v>0.49725690027666919</v>
      </c>
      <c r="J160" s="5">
        <f t="shared" si="38"/>
        <v>0.49725690027666919</v>
      </c>
      <c r="K160" s="20">
        <f t="shared" si="39"/>
        <v>5.4861994466616319E-3</v>
      </c>
      <c r="L160" s="20">
        <f t="shared" si="32"/>
        <v>156499095.97377929</v>
      </c>
      <c r="M160" s="20">
        <f t="shared" si="33"/>
        <v>156499095.97377929</v>
      </c>
      <c r="N160" s="20">
        <f t="shared" si="34"/>
        <v>1726643.2165278844</v>
      </c>
      <c r="O160" s="5">
        <f t="shared" si="35"/>
        <v>196139.36226549413</v>
      </c>
      <c r="P160" s="5">
        <f t="shared" si="36"/>
        <v>196139.36226549413</v>
      </c>
      <c r="Q160" s="5">
        <f t="shared" si="30"/>
        <v>-196139.36226549413</v>
      </c>
      <c r="R160" s="5">
        <f t="shared" si="31"/>
        <v>-196139.36226549413</v>
      </c>
      <c r="S160" s="1">
        <f t="shared" si="47"/>
        <v>392278.72453098826</v>
      </c>
      <c r="T160">
        <f>IF(A160&lt;D$4,F$4,0)</f>
        <v>0</v>
      </c>
      <c r="U160" s="5">
        <f t="shared" si="48"/>
        <v>219320.22615574513</v>
      </c>
      <c r="V160" s="5">
        <f>L$6*SUM(U153:U159)</f>
        <v>111017.60418056858</v>
      </c>
      <c r="W160" s="1">
        <f>H$5+((H$6-H$5)*(LOG(V160+J$5)-LOG(J$5))/(LOG(J$6)-LOG(J$5)))</f>
        <v>4.4279356978093432E-2</v>
      </c>
      <c r="X160" s="1">
        <f t="shared" si="40"/>
        <v>5363.1961266717799</v>
      </c>
      <c r="Y160" s="1">
        <f t="shared" si="41"/>
        <v>115758.61983206365</v>
      </c>
    </row>
    <row r="161" spans="1:25" x14ac:dyDescent="0.2">
      <c r="A161">
        <v>152</v>
      </c>
      <c r="B161" s="1">
        <f t="shared" si="42"/>
        <v>161176074.23422515</v>
      </c>
      <c r="C161" s="1">
        <f t="shared" si="42"/>
        <v>161176074.23422515</v>
      </c>
      <c r="D161" s="5">
        <f t="shared" si="43"/>
        <v>1934150.9271262109</v>
      </c>
      <c r="E161" s="1">
        <f t="shared" si="44"/>
        <v>2675164.8359135827</v>
      </c>
      <c r="F161" s="1">
        <f t="shared" si="45"/>
        <v>47479.833784520473</v>
      </c>
      <c r="G161" s="5">
        <f t="shared" si="29"/>
        <v>1419310.5501263661</v>
      </c>
      <c r="H161" s="5">
        <f t="shared" si="46"/>
        <v>0</v>
      </c>
      <c r="I161" s="5">
        <f t="shared" si="37"/>
        <v>0.49701783434771801</v>
      </c>
      <c r="J161" s="5">
        <f t="shared" si="38"/>
        <v>0.49701783434771801</v>
      </c>
      <c r="K161" s="20">
        <f t="shared" si="39"/>
        <v>5.9643313045638765E-3</v>
      </c>
      <c r="L161" s="20">
        <f t="shared" si="32"/>
        <v>156305299.45761752</v>
      </c>
      <c r="M161" s="20">
        <f t="shared" si="33"/>
        <v>156305299.45761752</v>
      </c>
      <c r="N161" s="20">
        <f t="shared" si="34"/>
        <v>1875700.480341485</v>
      </c>
      <c r="O161" s="5">
        <f t="shared" si="35"/>
        <v>212807.7850007214</v>
      </c>
      <c r="P161" s="5">
        <f t="shared" si="36"/>
        <v>212807.7850007214</v>
      </c>
      <c r="Q161" s="5">
        <f t="shared" si="30"/>
        <v>-212807.7850007214</v>
      </c>
      <c r="R161" s="5">
        <f t="shared" si="31"/>
        <v>-212807.7850007214</v>
      </c>
      <c r="S161" s="1">
        <f t="shared" si="47"/>
        <v>425615.5700014428</v>
      </c>
      <c r="T161">
        <f>IF(A161&lt;D$4,F$4,0)</f>
        <v>0</v>
      </c>
      <c r="U161" s="5">
        <f t="shared" si="48"/>
        <v>238535.76850994557</v>
      </c>
      <c r="V161" s="5">
        <f>L$6*SUM(U154:U160)</f>
        <v>120837.44520026956</v>
      </c>
      <c r="W161" s="1">
        <f>H$5+((H$6-H$5)*(LOG(V161+J$5)-LOG(J$5))/(LOG(J$6)-LOG(J$5)))</f>
        <v>4.5539741701471417E-2</v>
      </c>
      <c r="X161" s="1">
        <f t="shared" si="40"/>
        <v>6007.1933093835669</v>
      </c>
      <c r="Y161" s="1">
        <f t="shared" si="41"/>
        <v>125903.81639204982</v>
      </c>
    </row>
    <row r="162" spans="1:25" x14ac:dyDescent="0.2">
      <c r="A162">
        <v>153</v>
      </c>
      <c r="B162" s="1">
        <f t="shared" si="42"/>
        <v>160963266.44922444</v>
      </c>
      <c r="C162" s="1">
        <f t="shared" si="42"/>
        <v>160963266.44922444</v>
      </c>
      <c r="D162" s="5">
        <f t="shared" si="43"/>
        <v>2100400.5357486447</v>
      </c>
      <c r="E162" s="1">
        <f t="shared" si="44"/>
        <v>2913700.6044235281</v>
      </c>
      <c r="F162" s="1">
        <f t="shared" si="45"/>
        <v>53487.027093904042</v>
      </c>
      <c r="G162" s="5">
        <f t="shared" si="29"/>
        <v>1545214.366518416</v>
      </c>
      <c r="H162" s="5">
        <f t="shared" si="46"/>
        <v>0</v>
      </c>
      <c r="I162" s="5">
        <f t="shared" si="37"/>
        <v>0.49675891057343974</v>
      </c>
      <c r="J162" s="5">
        <f t="shared" si="38"/>
        <v>0.49675891057343974</v>
      </c>
      <c r="K162" s="20">
        <f t="shared" si="39"/>
        <v>6.4821788531205168E-3</v>
      </c>
      <c r="L162" s="20">
        <f t="shared" si="32"/>
        <v>156095029.12560472</v>
      </c>
      <c r="M162" s="20">
        <f t="shared" si="33"/>
        <v>156095029.12560472</v>
      </c>
      <c r="N162" s="20">
        <f t="shared" si="34"/>
        <v>2036875.1829880637</v>
      </c>
      <c r="O162" s="5">
        <f t="shared" si="35"/>
        <v>230782.99699194383</v>
      </c>
      <c r="P162" s="5">
        <f t="shared" si="36"/>
        <v>230782.99699194383</v>
      </c>
      <c r="Q162" s="5">
        <f t="shared" si="30"/>
        <v>-230782.99699194383</v>
      </c>
      <c r="R162" s="5">
        <f t="shared" si="31"/>
        <v>-230782.99699194383</v>
      </c>
      <c r="S162" s="1">
        <f t="shared" si="47"/>
        <v>461565.99398388766</v>
      </c>
      <c r="T162">
        <f>IF(A162&lt;D$4,F$4,0)</f>
        <v>0</v>
      </c>
      <c r="U162" s="5">
        <f t="shared" si="48"/>
        <v>259365.96137900863</v>
      </c>
      <c r="V162" s="5">
        <f>L$6*SUM(U155:U161)</f>
        <v>131499.92108112079</v>
      </c>
      <c r="W162" s="1">
        <f>H$5+((H$6-H$5)*(LOG(V162+J$5)-LOG(J$5))/(LOG(J$6)-LOG(J$5)))</f>
        <v>4.6805357816586013E-2</v>
      </c>
      <c r="X162" s="1">
        <f t="shared" si="40"/>
        <v>6723.131264022898</v>
      </c>
      <c r="Y162" s="1">
        <f t="shared" si="41"/>
        <v>136917.07527747008</v>
      </c>
    </row>
    <row r="163" spans="1:25" x14ac:dyDescent="0.2">
      <c r="A163">
        <v>154</v>
      </c>
      <c r="B163" s="1">
        <f t="shared" si="42"/>
        <v>160732483.45223251</v>
      </c>
      <c r="C163" s="1">
        <f t="shared" si="42"/>
        <v>160732483.45223251</v>
      </c>
      <c r="D163" s="5">
        <f t="shared" si="43"/>
        <v>2280032.8388634371</v>
      </c>
      <c r="E163" s="1">
        <f t="shared" si="44"/>
        <v>3173066.5658025369</v>
      </c>
      <c r="F163" s="1">
        <f t="shared" si="45"/>
        <v>60210.158357926943</v>
      </c>
      <c r="G163" s="5">
        <f t="shared" si="29"/>
        <v>1682131.441795886</v>
      </c>
      <c r="H163" s="5">
        <f t="shared" si="46"/>
        <v>0</v>
      </c>
      <c r="I163" s="5">
        <f t="shared" si="37"/>
        <v>0.49647865937594232</v>
      </c>
      <c r="J163" s="5">
        <f t="shared" si="38"/>
        <v>0.49647865937594232</v>
      </c>
      <c r="K163" s="20">
        <f t="shared" si="39"/>
        <v>7.0426812481153159E-3</v>
      </c>
      <c r="L163" s="20">
        <f t="shared" si="32"/>
        <v>155866992.59034827</v>
      </c>
      <c r="M163" s="20">
        <f t="shared" si="33"/>
        <v>155866992.59034827</v>
      </c>
      <c r="N163" s="20">
        <f t="shared" si="34"/>
        <v>2211014.5626319069</v>
      </c>
      <c r="O163" s="5">
        <f t="shared" si="35"/>
        <v>250147.44875332716</v>
      </c>
      <c r="P163" s="5">
        <f t="shared" si="36"/>
        <v>250147.44875332716</v>
      </c>
      <c r="Q163" s="5">
        <f t="shared" si="30"/>
        <v>-250147.44875332716</v>
      </c>
      <c r="R163" s="5">
        <f t="shared" si="31"/>
        <v>-250147.44875332716</v>
      </c>
      <c r="S163" s="1">
        <f t="shared" si="47"/>
        <v>500294.89750665432</v>
      </c>
      <c r="T163">
        <f>IF(A163&lt;D$4,F$4,0)</f>
        <v>0</v>
      </c>
      <c r="U163" s="5">
        <f t="shared" si="48"/>
        <v>281933.6908690955</v>
      </c>
      <c r="V163" s="5">
        <f>L$6*SUM(U156:U162)</f>
        <v>143072.49656487233</v>
      </c>
      <c r="W163" s="1">
        <f>H$5+((H$6-H$5)*(LOG(V163+J$5)-LOG(J$5))/(LOG(J$6)-LOG(J$5)))</f>
        <v>4.8075319557339846E-2</v>
      </c>
      <c r="X163" s="1">
        <f t="shared" si="40"/>
        <v>7518.3719663013499</v>
      </c>
      <c r="Y163" s="1">
        <f t="shared" si="41"/>
        <v>148868.9809525726</v>
      </c>
    </row>
    <row r="164" spans="1:25" x14ac:dyDescent="0.2">
      <c r="A164">
        <v>155</v>
      </c>
      <c r="B164" s="1">
        <f t="shared" si="42"/>
        <v>160482336.00347918</v>
      </c>
      <c r="C164" s="1">
        <f t="shared" si="42"/>
        <v>160482336.00347918</v>
      </c>
      <c r="D164" s="5">
        <f t="shared" si="43"/>
        <v>2473958.935875969</v>
      </c>
      <c r="E164" s="1">
        <f t="shared" si="44"/>
        <v>3455000.2566716326</v>
      </c>
      <c r="F164" s="1">
        <f t="shared" si="45"/>
        <v>67728.530324228297</v>
      </c>
      <c r="G164" s="5">
        <f t="shared" ref="G164:G227" si="49">G163+Y163-Y74*L$5</f>
        <v>1831000.4227484586</v>
      </c>
      <c r="H164" s="5">
        <f t="shared" si="46"/>
        <v>0</v>
      </c>
      <c r="I164" s="5">
        <f t="shared" si="37"/>
        <v>0.49617553579072438</v>
      </c>
      <c r="J164" s="5">
        <f t="shared" si="38"/>
        <v>0.49617553579072438</v>
      </c>
      <c r="K164" s="20">
        <f t="shared" si="39"/>
        <v>7.6489284185512927E-3</v>
      </c>
      <c r="L164" s="20">
        <f t="shared" si="32"/>
        <v>155619815.75273007</v>
      </c>
      <c r="M164" s="20">
        <f t="shared" si="33"/>
        <v>155619815.75273007</v>
      </c>
      <c r="N164" s="20">
        <f t="shared" si="34"/>
        <v>2398999.4373741662</v>
      </c>
      <c r="O164" s="5">
        <f t="shared" si="35"/>
        <v>270985.06869905052</v>
      </c>
      <c r="P164" s="5">
        <f t="shared" si="36"/>
        <v>270985.06869905052</v>
      </c>
      <c r="Q164" s="5">
        <f t="shared" ref="Q164:Q227" si="50">-O164-T164*I164+0.5*Y74*L$5</f>
        <v>-270985.06869905052</v>
      </c>
      <c r="R164" s="5">
        <f t="shared" ref="R164:R227" si="51">-P164-T164*J164+0.5*Y74*L$5</f>
        <v>-270985.06869905052</v>
      </c>
      <c r="S164" s="1">
        <f t="shared" si="47"/>
        <v>541970.13739810104</v>
      </c>
      <c r="T164">
        <f>IF(A164&lt;D$4,F$4,0)</f>
        <v>0</v>
      </c>
      <c r="U164" s="5">
        <f t="shared" si="48"/>
        <v>306368.80049412238</v>
      </c>
      <c r="V164" s="5">
        <f>L$6*SUM(U157:U163)</f>
        <v>155627.13035989451</v>
      </c>
      <c r="W164" s="1">
        <f>H$5+((H$6-H$5)*(LOG(V164+J$5)-LOG(J$5))/(LOG(J$6)-LOG(J$5)))</f>
        <v>4.9348753473304988E-2</v>
      </c>
      <c r="X164" s="1">
        <f t="shared" si="40"/>
        <v>8400.9400584383675</v>
      </c>
      <c r="Y164" s="1">
        <f t="shared" si="41"/>
        <v>161835.17467914711</v>
      </c>
    </row>
    <row r="165" spans="1:25" x14ac:dyDescent="0.2">
      <c r="A165">
        <v>156</v>
      </c>
      <c r="B165" s="1">
        <f t="shared" si="42"/>
        <v>160211350.93478012</v>
      </c>
      <c r="C165" s="1">
        <f t="shared" si="42"/>
        <v>160211350.93478012</v>
      </c>
      <c r="D165" s="5">
        <f t="shared" si="43"/>
        <v>2683121.0599934962</v>
      </c>
      <c r="E165" s="1">
        <f t="shared" si="44"/>
        <v>3761369.057165755</v>
      </c>
      <c r="F165" s="1">
        <f t="shared" si="45"/>
        <v>76129.470382666666</v>
      </c>
      <c r="G165" s="5">
        <f t="shared" si="49"/>
        <v>1992835.5974276057</v>
      </c>
      <c r="H165" s="5">
        <f t="shared" si="46"/>
        <v>0</v>
      </c>
      <c r="I165" s="5">
        <f t="shared" si="37"/>
        <v>0.4958479221518417</v>
      </c>
      <c r="J165" s="5">
        <f t="shared" si="38"/>
        <v>0.4958479221518417</v>
      </c>
      <c r="K165" s="20">
        <f t="shared" si="39"/>
        <v>8.304155696316538E-3</v>
      </c>
      <c r="L165" s="20">
        <f t="shared" si="32"/>
        <v>155352041.29769206</v>
      </c>
      <c r="M165" s="20">
        <f t="shared" si="33"/>
        <v>155352041.29769206</v>
      </c>
      <c r="N165" s="20">
        <f t="shared" si="34"/>
        <v>2601740.3341695941</v>
      </c>
      <c r="O165" s="5">
        <f t="shared" si="35"/>
        <v>293380.49224312085</v>
      </c>
      <c r="P165" s="5">
        <f t="shared" si="36"/>
        <v>293380.49224312085</v>
      </c>
      <c r="Q165" s="5">
        <f t="shared" si="50"/>
        <v>-293380.49224312085</v>
      </c>
      <c r="R165" s="5">
        <f t="shared" si="51"/>
        <v>-293380.49224312085</v>
      </c>
      <c r="S165" s="1">
        <f t="shared" si="47"/>
        <v>586760.98448624171</v>
      </c>
      <c r="T165">
        <f>IF(A165&lt;D$4,F$4,0)</f>
        <v>0</v>
      </c>
      <c r="U165" s="5">
        <f t="shared" si="48"/>
        <v>332808.01328057382</v>
      </c>
      <c r="V165" s="5">
        <f>L$6*SUM(U158:U164)</f>
        <v>169240.39893554818</v>
      </c>
      <c r="W165" s="1">
        <f>H$5+((H$6-H$5)*(LOG(V165+J$5)-LOG(J$5))/(LOG(J$6)-LOG(J$5)))</f>
        <v>5.062479540749984E-2</v>
      </c>
      <c r="X165" s="1">
        <f t="shared" si="40"/>
        <v>9379.5673835944472</v>
      </c>
      <c r="Y165" s="1">
        <f t="shared" si="41"/>
        <v>175896.58648714109</v>
      </c>
    </row>
    <row r="166" spans="1:25" x14ac:dyDescent="0.2">
      <c r="A166">
        <v>157</v>
      </c>
      <c r="B166" s="1">
        <f t="shared" si="42"/>
        <v>159917970.44253701</v>
      </c>
      <c r="C166" s="1">
        <f t="shared" si="42"/>
        <v>159917970.44253701</v>
      </c>
      <c r="D166" s="5">
        <f t="shared" si="43"/>
        <v>2908487.3079073154</v>
      </c>
      <c r="E166" s="1">
        <f t="shared" si="44"/>
        <v>4094177.0704463287</v>
      </c>
      <c r="F166" s="1">
        <f t="shared" si="45"/>
        <v>85509.037766261114</v>
      </c>
      <c r="G166" s="5">
        <f t="shared" si="49"/>
        <v>2168732.1839147466</v>
      </c>
      <c r="H166" s="5">
        <f t="shared" si="46"/>
        <v>0</v>
      </c>
      <c r="I166" s="5">
        <f t="shared" si="37"/>
        <v>0.49549413242516421</v>
      </c>
      <c r="J166" s="5">
        <f t="shared" si="38"/>
        <v>0.49549413242516421</v>
      </c>
      <c r="K166" s="20">
        <f t="shared" si="39"/>
        <v>9.0117351496714869E-3</v>
      </c>
      <c r="L166" s="20">
        <f t="shared" ref="L166:L229" si="52">B166-F$6*I166*(F$5-H166)</f>
        <v>155062127.9447704</v>
      </c>
      <c r="M166" s="20">
        <f t="shared" ref="M166:M229" si="53">C166-F$6*J166*(F$5-H166)</f>
        <v>155062127.9447704</v>
      </c>
      <c r="N166" s="20">
        <f t="shared" ref="N166:N229" si="54">D166-(F$6*K166*(F$5-H166))+((1-F$6)*H166)</f>
        <v>2820172.303440535</v>
      </c>
      <c r="O166" s="5">
        <f t="shared" ref="O166:O229" si="55">P$5*L166*N166</f>
        <v>317418.1101889321</v>
      </c>
      <c r="P166" s="5">
        <f t="shared" ref="P166:P229" si="56">P$6*M166*N166</f>
        <v>317418.1101889321</v>
      </c>
      <c r="Q166" s="5">
        <f t="shared" si="50"/>
        <v>-317418.1101889321</v>
      </c>
      <c r="R166" s="5">
        <f t="shared" si="51"/>
        <v>-317418.1101889321</v>
      </c>
      <c r="S166" s="1">
        <f t="shared" si="47"/>
        <v>634836.2203778642</v>
      </c>
      <c r="T166">
        <f>IF(A166&lt;D$4,F$4,0)</f>
        <v>0</v>
      </c>
      <c r="U166" s="5">
        <f t="shared" si="48"/>
        <v>361394.73657242249</v>
      </c>
      <c r="V166" s="5">
        <f>L$6*SUM(U159:U165)</f>
        <v>183993.584876532</v>
      </c>
      <c r="W166" s="1">
        <f>H$5+((H$6-H$5)*(LOG(V166+J$5)-LOG(J$5))/(LOG(J$6)-LOG(J$5)))</f>
        <v>5.1902587200876177E-2</v>
      </c>
      <c r="X166" s="1">
        <f t="shared" si="40"/>
        <v>10463.7374296497</v>
      </c>
      <c r="Y166" s="1">
        <f t="shared" si="41"/>
        <v>191139.65064717937</v>
      </c>
    </row>
    <row r="167" spans="1:25" x14ac:dyDescent="0.2">
      <c r="A167">
        <v>158</v>
      </c>
      <c r="B167" s="1">
        <f t="shared" si="42"/>
        <v>159600552.33234808</v>
      </c>
      <c r="C167" s="1">
        <f t="shared" si="42"/>
        <v>159600552.33234808</v>
      </c>
      <c r="D167" s="5">
        <f t="shared" si="43"/>
        <v>3151044.8037541914</v>
      </c>
      <c r="E167" s="1">
        <f t="shared" si="44"/>
        <v>4455571.8070187513</v>
      </c>
      <c r="F167" s="1">
        <f t="shared" si="45"/>
        <v>95972.775195910814</v>
      </c>
      <c r="G167" s="5">
        <f t="shared" si="49"/>
        <v>2359871.8345619258</v>
      </c>
      <c r="H167" s="5">
        <f t="shared" si="46"/>
        <v>0</v>
      </c>
      <c r="I167" s="5">
        <f t="shared" si="37"/>
        <v>0.49511241850108617</v>
      </c>
      <c r="J167" s="5">
        <f t="shared" si="38"/>
        <v>0.49511241850108617</v>
      </c>
      <c r="K167" s="20">
        <f t="shared" si="39"/>
        <v>9.7751629978276109E-3</v>
      </c>
      <c r="L167" s="20">
        <f t="shared" si="52"/>
        <v>154748450.63103744</v>
      </c>
      <c r="M167" s="20">
        <f t="shared" si="53"/>
        <v>154748450.63103744</v>
      </c>
      <c r="N167" s="20">
        <f t="shared" si="54"/>
        <v>3055248.2063754806</v>
      </c>
      <c r="O167" s="5">
        <f t="shared" si="55"/>
        <v>343180.9137518098</v>
      </c>
      <c r="P167" s="5">
        <f t="shared" si="56"/>
        <v>343180.9137518098</v>
      </c>
      <c r="Q167" s="5">
        <f t="shared" si="50"/>
        <v>-343180.9137518098</v>
      </c>
      <c r="R167" s="5">
        <f t="shared" si="51"/>
        <v>-343180.9137518098</v>
      </c>
      <c r="S167" s="1">
        <f t="shared" si="47"/>
        <v>686361.8275036196</v>
      </c>
      <c r="T167">
        <f>IF(A167&lt;D$4,F$4,0)</f>
        <v>0</v>
      </c>
      <c r="U167" s="5">
        <f t="shared" si="48"/>
        <v>392278.72453098826</v>
      </c>
      <c r="V167" s="5">
        <f>L$6*SUM(U160:U166)</f>
        <v>199972.71972609137</v>
      </c>
      <c r="W167" s="1">
        <f>H$5+((H$6-H$5)*(LOG(V167+J$5)-LOG(J$5))/(LOG(J$6)-LOG(J$5)))</f>
        <v>5.3181273158883893E-2</v>
      </c>
      <c r="X167" s="1">
        <f t="shared" si="40"/>
        <v>11663.728856456873</v>
      </c>
      <c r="Y167" s="1">
        <f t="shared" si="41"/>
        <v>207656.49729928825</v>
      </c>
    </row>
    <row r="168" spans="1:25" x14ac:dyDescent="0.2">
      <c r="A168">
        <v>159</v>
      </c>
      <c r="B168" s="1">
        <f t="shared" si="42"/>
        <v>159257371.41859627</v>
      </c>
      <c r="C168" s="1">
        <f t="shared" si="42"/>
        <v>159257371.41859627</v>
      </c>
      <c r="D168" s="5">
        <f t="shared" si="43"/>
        <v>3411791.0612563682</v>
      </c>
      <c r="E168" s="1">
        <f t="shared" si="44"/>
        <v>4847850.5315497397</v>
      </c>
      <c r="F168" s="1">
        <f t="shared" si="45"/>
        <v>107636.50405236769</v>
      </c>
      <c r="G168" s="5">
        <f t="shared" si="49"/>
        <v>2567528.3318612142</v>
      </c>
      <c r="H168" s="5">
        <f t="shared" si="46"/>
        <v>0</v>
      </c>
      <c r="I168" s="5">
        <f t="shared" si="37"/>
        <v>0.49470097879174418</v>
      </c>
      <c r="J168" s="5">
        <f t="shared" si="38"/>
        <v>0.49470097879174418</v>
      </c>
      <c r="K168" s="20">
        <f t="shared" si="39"/>
        <v>1.0598042416511747E-2</v>
      </c>
      <c r="L168" s="20">
        <f t="shared" si="52"/>
        <v>154409301.82643718</v>
      </c>
      <c r="M168" s="20">
        <f t="shared" si="53"/>
        <v>154409301.82643718</v>
      </c>
      <c r="N168" s="20">
        <f t="shared" si="54"/>
        <v>3307930.245574553</v>
      </c>
      <c r="O168" s="5">
        <f t="shared" si="55"/>
        <v>370749.11348123127</v>
      </c>
      <c r="P168" s="5">
        <f t="shared" si="56"/>
        <v>370749.11348123127</v>
      </c>
      <c r="Q168" s="5">
        <f t="shared" si="50"/>
        <v>-370749.11348123127</v>
      </c>
      <c r="R168" s="5">
        <f t="shared" si="51"/>
        <v>-370749.11348123127</v>
      </c>
      <c r="S168" s="1">
        <f t="shared" si="47"/>
        <v>741498.22696246253</v>
      </c>
      <c r="T168">
        <f>IF(A168&lt;D$4,F$4,0)</f>
        <v>0</v>
      </c>
      <c r="U168" s="5">
        <f t="shared" si="48"/>
        <v>425615.5700014428</v>
      </c>
      <c r="V168" s="5">
        <f>L$6*SUM(U161:U167)</f>
        <v>217268.56956361566</v>
      </c>
      <c r="W168" s="1">
        <f>H$5+((H$6-H$5)*(LOG(V168+J$5)-LOG(J$5))/(LOG(J$6)-LOG(J$5)))</f>
        <v>5.4459996311732817E-2</v>
      </c>
      <c r="X168" s="1">
        <f t="shared" si="40"/>
        <v>12990.657073267988</v>
      </c>
      <c r="Y168" s="1">
        <f t="shared" si="41"/>
        <v>225545.11143667757</v>
      </c>
    </row>
    <row r="169" spans="1:25" x14ac:dyDescent="0.2">
      <c r="A169">
        <v>160</v>
      </c>
      <c r="B169" s="1">
        <f t="shared" si="42"/>
        <v>158886622.30511504</v>
      </c>
      <c r="C169" s="1">
        <f t="shared" si="42"/>
        <v>158886622.30511504</v>
      </c>
      <c r="D169" s="5">
        <f t="shared" si="43"/>
        <v>3691723.2942349431</v>
      </c>
      <c r="E169" s="1">
        <f t="shared" si="44"/>
        <v>5273466.1015511826</v>
      </c>
      <c r="F169" s="1">
        <f t="shared" si="45"/>
        <v>120627.16112563567</v>
      </c>
      <c r="G169" s="5">
        <f t="shared" si="49"/>
        <v>2793073.4432978919</v>
      </c>
      <c r="H169" s="5">
        <f t="shared" si="46"/>
        <v>0</v>
      </c>
      <c r="I169" s="5">
        <f t="shared" si="37"/>
        <v>0.49425796951017681</v>
      </c>
      <c r="J169" s="5">
        <f t="shared" si="38"/>
        <v>0.49425796951017681</v>
      </c>
      <c r="K169" s="20">
        <f t="shared" si="39"/>
        <v>1.1484060979646382E-2</v>
      </c>
      <c r="L169" s="20">
        <f t="shared" si="52"/>
        <v>154042894.2039153</v>
      </c>
      <c r="M169" s="20">
        <f t="shared" si="53"/>
        <v>154042894.2039153</v>
      </c>
      <c r="N169" s="20">
        <f t="shared" si="54"/>
        <v>3579179.4966344084</v>
      </c>
      <c r="O169" s="5">
        <f t="shared" si="55"/>
        <v>400198.5101696463</v>
      </c>
      <c r="P169" s="5">
        <f t="shared" si="56"/>
        <v>400198.5101696463</v>
      </c>
      <c r="Q169" s="5">
        <f t="shared" si="50"/>
        <v>-400198.5101696463</v>
      </c>
      <c r="R169" s="5">
        <f t="shared" si="51"/>
        <v>-400198.5101696463</v>
      </c>
      <c r="S169" s="1">
        <f t="shared" si="47"/>
        <v>800397.02033929259</v>
      </c>
      <c r="T169">
        <f>IF(A169&lt;D$4,F$4,0)</f>
        <v>0</v>
      </c>
      <c r="U169" s="5">
        <f t="shared" si="48"/>
        <v>461565.99398388766</v>
      </c>
      <c r="V169" s="5">
        <f>L$6*SUM(U162:U168)</f>
        <v>235976.54971276541</v>
      </c>
      <c r="W169" s="1">
        <f>H$5+((H$6-H$5)*(LOG(V169+J$5)-LOG(J$5))/(LOG(J$6)-LOG(J$5)))</f>
        <v>5.5737894496767706E-2</v>
      </c>
      <c r="X169" s="1">
        <f t="shared" si="40"/>
        <v>14456.512591395911</v>
      </c>
      <c r="Y169" s="1">
        <f t="shared" si="41"/>
        <v>244909.44878761272</v>
      </c>
    </row>
    <row r="170" spans="1:25" x14ac:dyDescent="0.2">
      <c r="A170">
        <v>161</v>
      </c>
      <c r="B170" s="1">
        <f t="shared" si="42"/>
        <v>158486423.79494539</v>
      </c>
      <c r="C170" s="1">
        <f t="shared" si="42"/>
        <v>158486423.79494539</v>
      </c>
      <c r="D170" s="5">
        <f t="shared" si="43"/>
        <v>3991825.4170675818</v>
      </c>
      <c r="E170" s="1">
        <f t="shared" si="44"/>
        <v>5735032.0955350706</v>
      </c>
      <c r="F170" s="1">
        <f t="shared" si="45"/>
        <v>135083.67371703158</v>
      </c>
      <c r="G170" s="5">
        <f t="shared" si="49"/>
        <v>3037982.8920855047</v>
      </c>
      <c r="H170" s="5">
        <f t="shared" si="46"/>
        <v>0</v>
      </c>
      <c r="I170" s="5">
        <f t="shared" si="37"/>
        <v>0.49378151903810757</v>
      </c>
      <c r="J170" s="5">
        <f t="shared" si="38"/>
        <v>0.49378151903810757</v>
      </c>
      <c r="K170" s="20">
        <f t="shared" si="39"/>
        <v>1.2436961923784805E-2</v>
      </c>
      <c r="L170" s="20">
        <f t="shared" si="52"/>
        <v>153647364.90837193</v>
      </c>
      <c r="M170" s="20">
        <f t="shared" si="53"/>
        <v>153647364.90837193</v>
      </c>
      <c r="N170" s="20">
        <f t="shared" si="54"/>
        <v>3869943.1902144905</v>
      </c>
      <c r="O170" s="5">
        <f t="shared" si="55"/>
        <v>431598.59783425817</v>
      </c>
      <c r="P170" s="5">
        <f t="shared" si="56"/>
        <v>431598.59783425817</v>
      </c>
      <c r="Q170" s="5">
        <f t="shared" si="50"/>
        <v>-431598.59783425817</v>
      </c>
      <c r="R170" s="5">
        <f t="shared" si="51"/>
        <v>-431598.59783425817</v>
      </c>
      <c r="S170" s="1">
        <f t="shared" si="47"/>
        <v>863197.19566851633</v>
      </c>
      <c r="T170">
        <f>IF(A170&lt;D$4,F$4,0)</f>
        <v>0</v>
      </c>
      <c r="U170" s="5">
        <f t="shared" si="48"/>
        <v>500294.89750665432</v>
      </c>
      <c r="V170" s="5">
        <f>L$6*SUM(U163:U169)</f>
        <v>256196.5529732533</v>
      </c>
      <c r="W170" s="1">
        <f>H$5+((H$6-H$5)*(LOG(V170+J$5)-LOG(J$5))/(LOG(J$6)-LOG(J$5)))</f>
        <v>5.70140962888291E-2</v>
      </c>
      <c r="X170" s="1">
        <f t="shared" si="40"/>
        <v>16074.194598275588</v>
      </c>
      <c r="Y170" s="1">
        <f t="shared" si="41"/>
        <v>265859.49627081992</v>
      </c>
    </row>
    <row r="171" spans="1:25" x14ac:dyDescent="0.2">
      <c r="A171">
        <v>162</v>
      </c>
      <c r="B171" s="1">
        <f t="shared" si="42"/>
        <v>158054825.19711113</v>
      </c>
      <c r="C171" s="1">
        <f t="shared" si="42"/>
        <v>158054825.19711113</v>
      </c>
      <c r="D171" s="5">
        <f t="shared" si="43"/>
        <v>4313052.4753379971</v>
      </c>
      <c r="E171" s="1">
        <f t="shared" si="44"/>
        <v>6235326.9930417249</v>
      </c>
      <c r="F171" s="1">
        <f t="shared" si="45"/>
        <v>151157.86831530716</v>
      </c>
      <c r="G171" s="5">
        <f t="shared" si="49"/>
        <v>3303842.3883563248</v>
      </c>
      <c r="H171" s="5">
        <f t="shared" si="46"/>
        <v>0</v>
      </c>
      <c r="I171" s="5">
        <f t="shared" si="37"/>
        <v>0.49326974581277755</v>
      </c>
      <c r="J171" s="5">
        <f t="shared" si="38"/>
        <v>0.49326974581277755</v>
      </c>
      <c r="K171" s="20">
        <f t="shared" si="39"/>
        <v>1.3460508374444936E-2</v>
      </c>
      <c r="L171" s="20">
        <f t="shared" si="52"/>
        <v>153220781.68814591</v>
      </c>
      <c r="M171" s="20">
        <f t="shared" si="53"/>
        <v>153220781.68814591</v>
      </c>
      <c r="N171" s="20">
        <f t="shared" si="54"/>
        <v>4181139.4932684368</v>
      </c>
      <c r="O171" s="5">
        <f t="shared" si="55"/>
        <v>465010.38235825166</v>
      </c>
      <c r="P171" s="5">
        <f t="shared" si="56"/>
        <v>465010.38235825166</v>
      </c>
      <c r="Q171" s="5">
        <f t="shared" si="50"/>
        <v>-465010.38235825166</v>
      </c>
      <c r="R171" s="5">
        <f t="shared" si="51"/>
        <v>-465010.38235825166</v>
      </c>
      <c r="S171" s="1">
        <f t="shared" si="47"/>
        <v>930020.76471650333</v>
      </c>
      <c r="T171">
        <f>IF(A171&lt;D$4,F$4,0)</f>
        <v>0</v>
      </c>
      <c r="U171" s="5">
        <f t="shared" si="48"/>
        <v>541970.13739810104</v>
      </c>
      <c r="V171" s="5">
        <f>L$6*SUM(U164:U170)</f>
        <v>278032.67363700917</v>
      </c>
      <c r="W171" s="1">
        <f>H$5+((H$6-H$5)*(LOG(V171+J$5)-LOG(J$5))/(LOG(J$6)-LOG(J$5)))</f>
        <v>5.8287716802681314E-2</v>
      </c>
      <c r="X171" s="1">
        <f t="shared" si="40"/>
        <v>17857.537880378575</v>
      </c>
      <c r="Y171" s="1">
        <f t="shared" si="41"/>
        <v>288511.26261374378</v>
      </c>
    </row>
    <row r="172" spans="1:25" x14ac:dyDescent="0.2">
      <c r="A172">
        <v>163</v>
      </c>
      <c r="B172" s="1">
        <f t="shared" si="42"/>
        <v>157589814.81475288</v>
      </c>
      <c r="C172" s="1">
        <f t="shared" si="42"/>
        <v>157589814.81475288</v>
      </c>
      <c r="D172" s="5">
        <f t="shared" si="43"/>
        <v>4656312.2555682585</v>
      </c>
      <c r="E172" s="1">
        <f t="shared" si="44"/>
        <v>6777297.1304398263</v>
      </c>
      <c r="F172" s="1">
        <f t="shared" si="45"/>
        <v>169015.40619568573</v>
      </c>
      <c r="G172" s="5">
        <f t="shared" si="49"/>
        <v>3592353.6509700688</v>
      </c>
      <c r="H172" s="5">
        <f t="shared" si="46"/>
        <v>0</v>
      </c>
      <c r="I172" s="5">
        <f t="shared" si="37"/>
        <v>0.49272078017854321</v>
      </c>
      <c r="J172" s="5">
        <f t="shared" si="38"/>
        <v>0.49272078017854321</v>
      </c>
      <c r="K172" s="20">
        <f t="shared" si="39"/>
        <v>1.4558439642913559E-2</v>
      </c>
      <c r="L172" s="20">
        <f t="shared" si="52"/>
        <v>152761151.16900316</v>
      </c>
      <c r="M172" s="20">
        <f t="shared" si="53"/>
        <v>152761151.16900316</v>
      </c>
      <c r="N172" s="20">
        <f t="shared" si="54"/>
        <v>4513639.5470677055</v>
      </c>
      <c r="O172" s="5">
        <f t="shared" si="55"/>
        <v>500483.9047321215</v>
      </c>
      <c r="P172" s="5">
        <f t="shared" si="56"/>
        <v>500483.9047321215</v>
      </c>
      <c r="Q172" s="5">
        <f t="shared" si="50"/>
        <v>-500483.9047321215</v>
      </c>
      <c r="R172" s="5">
        <f t="shared" si="51"/>
        <v>-500483.9047321215</v>
      </c>
      <c r="S172" s="1">
        <f t="shared" si="47"/>
        <v>1000967.809464243</v>
      </c>
      <c r="T172">
        <f>IF(A172&lt;D$4,F$4,0)</f>
        <v>0</v>
      </c>
      <c r="U172" s="5">
        <f t="shared" si="48"/>
        <v>586760.98448624171</v>
      </c>
      <c r="V172" s="5">
        <f>L$6*SUM(U165:U171)</f>
        <v>301592.80732740706</v>
      </c>
      <c r="W172" s="1">
        <f>H$5+((H$6-H$5)*(LOG(V172+J$5)-LOG(J$5))/(LOG(J$6)-LOG(J$5)))</f>
        <v>5.9557853390621862E-2</v>
      </c>
      <c r="X172" s="1">
        <f t="shared" si="40"/>
        <v>19821.330862188548</v>
      </c>
      <c r="Y172" s="1">
        <f t="shared" si="41"/>
        <v>312986.68241838529</v>
      </c>
    </row>
    <row r="173" spans="1:25" x14ac:dyDescent="0.2">
      <c r="A173">
        <v>164</v>
      </c>
      <c r="B173" s="1">
        <f t="shared" si="42"/>
        <v>157089330.91002077</v>
      </c>
      <c r="C173" s="1">
        <f t="shared" si="42"/>
        <v>157089330.91002077</v>
      </c>
      <c r="D173" s="5">
        <f t="shared" si="43"/>
        <v>5022443.8446546374</v>
      </c>
      <c r="E173" s="1">
        <f t="shared" si="44"/>
        <v>7364058.1149260681</v>
      </c>
      <c r="F173" s="1">
        <f t="shared" si="45"/>
        <v>188836.73705787427</v>
      </c>
      <c r="G173" s="5">
        <f t="shared" si="49"/>
        <v>3905340.3333884543</v>
      </c>
      <c r="H173" s="5">
        <f t="shared" si="46"/>
        <v>0</v>
      </c>
      <c r="I173" s="5">
        <f t="shared" si="37"/>
        <v>0.49213279065215643</v>
      </c>
      <c r="J173" s="5">
        <f t="shared" si="38"/>
        <v>0.49213279065215643</v>
      </c>
      <c r="K173" s="20">
        <f t="shared" si="39"/>
        <v>1.5734418695687251E-2</v>
      </c>
      <c r="L173" s="20">
        <f t="shared" si="52"/>
        <v>152266429.56162962</v>
      </c>
      <c r="M173" s="20">
        <f t="shared" si="53"/>
        <v>152266429.56162962</v>
      </c>
      <c r="N173" s="20">
        <f t="shared" si="54"/>
        <v>4868246.5414369022</v>
      </c>
      <c r="O173" s="5">
        <f t="shared" si="55"/>
        <v>538055.46541551931</v>
      </c>
      <c r="P173" s="5">
        <f t="shared" si="56"/>
        <v>538055.46541551931</v>
      </c>
      <c r="Q173" s="5">
        <f t="shared" si="50"/>
        <v>-538055.46541551931</v>
      </c>
      <c r="R173" s="5">
        <f t="shared" si="51"/>
        <v>-538055.46541551931</v>
      </c>
      <c r="S173" s="1">
        <f t="shared" si="47"/>
        <v>1076110.9308310386</v>
      </c>
      <c r="T173">
        <f>IF(A173&lt;D$4,F$4,0)</f>
        <v>0</v>
      </c>
      <c r="U173" s="5">
        <f t="shared" si="48"/>
        <v>634836.2203778642</v>
      </c>
      <c r="V173" s="5">
        <f>L$6*SUM(U166:U172)</f>
        <v>326988.10444797383</v>
      </c>
      <c r="W173" s="1">
        <f>H$5+((H$6-H$5)*(LOG(V173+J$5)-LOG(J$5))/(LOG(J$6)-LOG(J$5)))</f>
        <v>6.0823581258304504E-2</v>
      </c>
      <c r="X173" s="1">
        <f t="shared" si="40"/>
        <v>21981.322126236289</v>
      </c>
      <c r="Y173" s="1">
        <f t="shared" si="41"/>
        <v>339413.41444618622</v>
      </c>
    </row>
    <row r="174" spans="1:25" x14ac:dyDescent="0.2">
      <c r="A174">
        <v>165</v>
      </c>
      <c r="B174" s="1">
        <f t="shared" si="42"/>
        <v>156551275.44460526</v>
      </c>
      <c r="C174" s="1">
        <f t="shared" si="42"/>
        <v>156551275.44460526</v>
      </c>
      <c r="D174" s="5">
        <f t="shared" si="43"/>
        <v>5412192.9479820561</v>
      </c>
      <c r="E174" s="1">
        <f t="shared" si="44"/>
        <v>7998894.3353039324</v>
      </c>
      <c r="F174" s="1">
        <f t="shared" si="45"/>
        <v>210818.05918411055</v>
      </c>
      <c r="G174" s="5">
        <f t="shared" si="49"/>
        <v>4244753.7478346406</v>
      </c>
      <c r="H174" s="5">
        <f t="shared" si="46"/>
        <v>0</v>
      </c>
      <c r="I174" s="5">
        <f t="shared" si="37"/>
        <v>0.49150401503745067</v>
      </c>
      <c r="J174" s="5">
        <f t="shared" si="38"/>
        <v>0.49150401503745067</v>
      </c>
      <c r="K174" s="20">
        <f t="shared" si="39"/>
        <v>1.6991969925098584E-2</v>
      </c>
      <c r="L174" s="20">
        <f t="shared" si="52"/>
        <v>151734536.09723824</v>
      </c>
      <c r="M174" s="20">
        <f t="shared" si="53"/>
        <v>151734536.09723824</v>
      </c>
      <c r="N174" s="20">
        <f t="shared" si="54"/>
        <v>5245671.6427160902</v>
      </c>
      <c r="O174" s="5">
        <f t="shared" si="55"/>
        <v>577744.55651334464</v>
      </c>
      <c r="P174" s="5">
        <f t="shared" si="56"/>
        <v>577744.55651334464</v>
      </c>
      <c r="Q174" s="5">
        <f t="shared" si="50"/>
        <v>-577744.55651334464</v>
      </c>
      <c r="R174" s="5">
        <f t="shared" si="51"/>
        <v>-577744.55651334464</v>
      </c>
      <c r="S174" s="1">
        <f t="shared" si="47"/>
        <v>1155489.1130266893</v>
      </c>
      <c r="T174">
        <f>IF(A174&lt;D$4,F$4,0)</f>
        <v>0</v>
      </c>
      <c r="U174" s="5">
        <f t="shared" si="48"/>
        <v>686361.8275036196</v>
      </c>
      <c r="V174" s="5">
        <f>L$6*SUM(U167:U173)</f>
        <v>354332.25282851805</v>
      </c>
      <c r="W174" s="1">
        <f>H$5+((H$6-H$5)*(LOG(V174+J$5)-LOG(J$5))/(LOG(J$6)-LOG(J$5)))</f>
        <v>6.2083949022658541E-2</v>
      </c>
      <c r="X174" s="1">
        <f t="shared" si="40"/>
        <v>24354.212336455388</v>
      </c>
      <c r="Y174" s="1">
        <f t="shared" si="41"/>
        <v>367924.51219453284</v>
      </c>
    </row>
    <row r="175" spans="1:25" x14ac:dyDescent="0.2">
      <c r="A175">
        <v>166</v>
      </c>
      <c r="B175" s="1">
        <f t="shared" si="42"/>
        <v>155973530.88809192</v>
      </c>
      <c r="C175" s="1">
        <f t="shared" si="42"/>
        <v>155973530.88809192</v>
      </c>
      <c r="D175" s="5">
        <f t="shared" si="43"/>
        <v>5826183.8340462837</v>
      </c>
      <c r="E175" s="1">
        <f t="shared" si="44"/>
        <v>8685256.1628075521</v>
      </c>
      <c r="F175" s="1">
        <f t="shared" si="45"/>
        <v>235172.27152056593</v>
      </c>
      <c r="G175" s="5">
        <f t="shared" si="49"/>
        <v>4612678.2600291735</v>
      </c>
      <c r="H175" s="5">
        <f t="shared" si="46"/>
        <v>0</v>
      </c>
      <c r="I175" s="5">
        <f t="shared" si="37"/>
        <v>0.49083279679058867</v>
      </c>
      <c r="J175" s="5">
        <f t="shared" si="38"/>
        <v>0.49083279679058867</v>
      </c>
      <c r="K175" s="20">
        <f t="shared" si="39"/>
        <v>1.8334406418822568E-2</v>
      </c>
      <c r="L175" s="20">
        <f t="shared" si="52"/>
        <v>151163369.47954416</v>
      </c>
      <c r="M175" s="20">
        <f t="shared" si="53"/>
        <v>151163369.47954416</v>
      </c>
      <c r="N175" s="20">
        <f t="shared" si="54"/>
        <v>5646506.6511418223</v>
      </c>
      <c r="O175" s="5">
        <f t="shared" si="55"/>
        <v>619550.52155905578</v>
      </c>
      <c r="P175" s="5">
        <f t="shared" si="56"/>
        <v>619550.52155905578</v>
      </c>
      <c r="Q175" s="5">
        <f t="shared" si="50"/>
        <v>-619550.52155905578</v>
      </c>
      <c r="R175" s="5">
        <f t="shared" si="51"/>
        <v>-619550.52155905578</v>
      </c>
      <c r="S175" s="1">
        <f t="shared" si="47"/>
        <v>1239101.0431181116</v>
      </c>
      <c r="T175">
        <f>IF(A175&lt;D$4,F$4,0)</f>
        <v>0</v>
      </c>
      <c r="U175" s="5">
        <f t="shared" si="48"/>
        <v>741498.22696246253</v>
      </c>
      <c r="V175" s="5">
        <f>L$6*SUM(U168:U174)</f>
        <v>383740.56312578119</v>
      </c>
      <c r="W175" s="1">
        <f>H$5+((H$6-H$5)*(LOG(V175+J$5)-LOG(J$5))/(LOG(J$6)-LOG(J$5)))</f>
        <v>6.3337974237606384E-2</v>
      </c>
      <c r="X175" s="1">
        <f t="shared" si="40"/>
        <v>26957.628007875541</v>
      </c>
      <c r="Y175" s="1">
        <f t="shared" si="41"/>
        <v>398657.94199356728</v>
      </c>
    </row>
    <row r="176" spans="1:25" x14ac:dyDescent="0.2">
      <c r="A176">
        <v>167</v>
      </c>
      <c r="B176" s="1">
        <f t="shared" si="42"/>
        <v>155353980.36653286</v>
      </c>
      <c r="C176" s="1">
        <f t="shared" si="42"/>
        <v>155353980.36653286</v>
      </c>
      <c r="D176" s="5">
        <f t="shared" si="43"/>
        <v>6264887.8568251031</v>
      </c>
      <c r="E176" s="1">
        <f t="shared" si="44"/>
        <v>9426754.3897700142</v>
      </c>
      <c r="F176" s="1">
        <f t="shared" si="45"/>
        <v>262129.89952844149</v>
      </c>
      <c r="G176" s="5">
        <f t="shared" si="49"/>
        <v>5011336.2020227406</v>
      </c>
      <c r="H176" s="5">
        <f t="shared" si="46"/>
        <v>0</v>
      </c>
      <c r="I176" s="5">
        <f t="shared" si="37"/>
        <v>0.49011762697547195</v>
      </c>
      <c r="J176" s="5">
        <f t="shared" si="38"/>
        <v>0.49011762697547195</v>
      </c>
      <c r="K176" s="20">
        <f t="shared" si="39"/>
        <v>1.9764746049056103E-2</v>
      </c>
      <c r="L176" s="20">
        <f t="shared" si="52"/>
        <v>150550827.62217325</v>
      </c>
      <c r="M176" s="20">
        <f t="shared" si="53"/>
        <v>150550827.62217325</v>
      </c>
      <c r="N176" s="20">
        <f t="shared" si="54"/>
        <v>6071193.3455443531</v>
      </c>
      <c r="O176" s="5">
        <f t="shared" si="55"/>
        <v>663448.97897664772</v>
      </c>
      <c r="P176" s="5">
        <f t="shared" si="56"/>
        <v>663448.97897664772</v>
      </c>
      <c r="Q176" s="5">
        <f t="shared" si="50"/>
        <v>-663448.97897664772</v>
      </c>
      <c r="R176" s="5">
        <f t="shared" si="51"/>
        <v>-663448.97897664772</v>
      </c>
      <c r="S176" s="1">
        <f t="shared" si="47"/>
        <v>1326897.9579532954</v>
      </c>
      <c r="T176">
        <f>IF(A176&lt;D$4,F$4,0)</f>
        <v>0</v>
      </c>
      <c r="U176" s="5">
        <f t="shared" si="48"/>
        <v>800397.02033929259</v>
      </c>
      <c r="V176" s="5">
        <f>L$6*SUM(U169:U175)</f>
        <v>415328.82882188313</v>
      </c>
      <c r="W176" s="1">
        <f>H$5+((H$6-H$5)*(LOG(V176+J$5)-LOG(J$5))/(LOG(J$6)-LOG(J$5)))</f>
        <v>6.4584638916099391E-2</v>
      </c>
      <c r="X176" s="1">
        <f t="shared" si="40"/>
        <v>29810.073057399888</v>
      </c>
      <c r="Y176" s="1">
        <f t="shared" si="41"/>
        <v>431755.92092648777</v>
      </c>
    </row>
    <row r="177" spans="1:25" x14ac:dyDescent="0.2">
      <c r="A177">
        <v>168</v>
      </c>
      <c r="B177" s="1">
        <f t="shared" si="42"/>
        <v>154690531.38755623</v>
      </c>
      <c r="C177" s="1">
        <f t="shared" si="42"/>
        <v>154690531.38755623</v>
      </c>
      <c r="D177" s="5">
        <f t="shared" si="43"/>
        <v>6728588.619109882</v>
      </c>
      <c r="E177" s="1">
        <f t="shared" si="44"/>
        <v>10227151.410109308</v>
      </c>
      <c r="F177" s="1">
        <f t="shared" si="45"/>
        <v>291939.97258584137</v>
      </c>
      <c r="G177" s="5">
        <f t="shared" si="49"/>
        <v>5443092.1229492286</v>
      </c>
      <c r="H177" s="5">
        <f t="shared" si="46"/>
        <v>0</v>
      </c>
      <c r="I177" s="5">
        <f t="shared" si="37"/>
        <v>0.48935719205435046</v>
      </c>
      <c r="J177" s="5">
        <f t="shared" si="38"/>
        <v>0.48935719205435046</v>
      </c>
      <c r="K177" s="20">
        <f t="shared" si="39"/>
        <v>2.1285615891299115E-2</v>
      </c>
      <c r="L177" s="20">
        <f t="shared" si="52"/>
        <v>149894830.90542358</v>
      </c>
      <c r="M177" s="20">
        <f t="shared" si="53"/>
        <v>149894830.90542358</v>
      </c>
      <c r="N177" s="20">
        <f t="shared" si="54"/>
        <v>6519989.5833751503</v>
      </c>
      <c r="O177" s="5">
        <f t="shared" si="55"/>
        <v>709388.06486849347</v>
      </c>
      <c r="P177" s="5">
        <f t="shared" si="56"/>
        <v>709388.06486849347</v>
      </c>
      <c r="Q177" s="5">
        <f t="shared" si="50"/>
        <v>-709388.06486849347</v>
      </c>
      <c r="R177" s="5">
        <f t="shared" si="51"/>
        <v>-709388.06486849347</v>
      </c>
      <c r="S177" s="1">
        <f t="shared" si="47"/>
        <v>1418776.1297369869</v>
      </c>
      <c r="T177">
        <f>IF(A177&lt;D$4,F$4,0)</f>
        <v>0</v>
      </c>
      <c r="U177" s="5">
        <f t="shared" si="48"/>
        <v>863197.19566851633</v>
      </c>
      <c r="V177" s="5">
        <f>L$6*SUM(U170:U176)</f>
        <v>449211.93145742361</v>
      </c>
      <c r="W177" s="1">
        <f>H$5+((H$6-H$5)*(LOG(V177+J$5)-LOG(J$5))/(LOG(J$6)-LOG(J$5)))</f>
        <v>6.5822885080821958E-2</v>
      </c>
      <c r="X177" s="1">
        <f t="shared" si="40"/>
        <v>32930.853545102109</v>
      </c>
      <c r="Y177" s="1">
        <f t="shared" si="41"/>
        <v>467364.0439615522</v>
      </c>
    </row>
    <row r="178" spans="1:25" x14ac:dyDescent="0.2">
      <c r="A178">
        <v>169</v>
      </c>
      <c r="B178" s="1">
        <f t="shared" si="42"/>
        <v>153981143.32268775</v>
      </c>
      <c r="C178" s="1">
        <f t="shared" si="42"/>
        <v>153981143.32268775</v>
      </c>
      <c r="D178" s="5">
        <f t="shared" si="43"/>
        <v>7217343.9841303658</v>
      </c>
      <c r="E178" s="1">
        <f t="shared" si="44"/>
        <v>11090348.605777824</v>
      </c>
      <c r="F178" s="1">
        <f t="shared" si="45"/>
        <v>324870.82613094349</v>
      </c>
      <c r="G178" s="5">
        <f t="shared" si="49"/>
        <v>5910456.1669107806</v>
      </c>
      <c r="H178" s="5">
        <f t="shared" si="46"/>
        <v>0</v>
      </c>
      <c r="I178" s="5">
        <f t="shared" si="37"/>
        <v>0.48855042762485118</v>
      </c>
      <c r="J178" s="5">
        <f t="shared" si="38"/>
        <v>0.48855042762485118</v>
      </c>
      <c r="K178" s="20">
        <f t="shared" si="39"/>
        <v>2.2899144750297536E-2</v>
      </c>
      <c r="L178" s="20">
        <f t="shared" si="52"/>
        <v>149193349.13196421</v>
      </c>
      <c r="M178" s="20">
        <f t="shared" si="53"/>
        <v>149193349.13196421</v>
      </c>
      <c r="N178" s="20">
        <f t="shared" si="54"/>
        <v>6992932.36557745</v>
      </c>
      <c r="O178" s="5">
        <f t="shared" si="55"/>
        <v>757284.57356366015</v>
      </c>
      <c r="P178" s="5">
        <f t="shared" si="56"/>
        <v>757284.57356366015</v>
      </c>
      <c r="Q178" s="5">
        <f t="shared" si="50"/>
        <v>-757284.57356366015</v>
      </c>
      <c r="R178" s="5">
        <f t="shared" si="51"/>
        <v>-757284.57356366015</v>
      </c>
      <c r="S178" s="1">
        <f t="shared" si="47"/>
        <v>1514569.1471273203</v>
      </c>
      <c r="T178">
        <f>IF(A178&lt;D$4,F$4,0)</f>
        <v>0</v>
      </c>
      <c r="U178" s="5">
        <f t="shared" si="48"/>
        <v>930020.76471650333</v>
      </c>
      <c r="V178" s="5">
        <f>L$6*SUM(U171:U177)</f>
        <v>485502.16127360985</v>
      </c>
      <c r="W178" s="1">
        <f>H$5+((H$6-H$5)*(LOG(V178+J$5)-LOG(J$5))/(LOG(J$6)-LOG(J$5)))</f>
        <v>6.705161038075981E-2</v>
      </c>
      <c r="X178" s="1">
        <f t="shared" si="40"/>
        <v>36339.970490824329</v>
      </c>
      <c r="Y178" s="1">
        <f t="shared" si="41"/>
        <v>505630.16690727673</v>
      </c>
    </row>
    <row r="179" spans="1:25" x14ac:dyDescent="0.2">
      <c r="A179">
        <v>170</v>
      </c>
      <c r="B179" s="1">
        <f t="shared" si="42"/>
        <v>153223858.74912408</v>
      </c>
      <c r="C179" s="1">
        <f t="shared" si="42"/>
        <v>153223858.74912408</v>
      </c>
      <c r="D179" s="5">
        <f t="shared" si="43"/>
        <v>7730945.3217934435</v>
      </c>
      <c r="E179" s="1">
        <f t="shared" si="44"/>
        <v>12020369.370494328</v>
      </c>
      <c r="F179" s="1">
        <f t="shared" si="45"/>
        <v>361210.7966217678</v>
      </c>
      <c r="G179" s="5">
        <f t="shared" si="49"/>
        <v>6416086.3338180576</v>
      </c>
      <c r="H179" s="5">
        <f t="shared" si="46"/>
        <v>0</v>
      </c>
      <c r="I179" s="5">
        <f t="shared" si="37"/>
        <v>0.48769657803556565</v>
      </c>
      <c r="J179" s="5">
        <f t="shared" si="38"/>
        <v>0.48769657803556565</v>
      </c>
      <c r="K179" s="20">
        <f t="shared" si="39"/>
        <v>2.4606843928868753E-2</v>
      </c>
      <c r="L179" s="20">
        <f t="shared" si="52"/>
        <v>148444432.28437555</v>
      </c>
      <c r="M179" s="20">
        <f t="shared" si="53"/>
        <v>148444432.28437555</v>
      </c>
      <c r="N179" s="20">
        <f t="shared" si="54"/>
        <v>7489798.25129053</v>
      </c>
      <c r="O179" s="5">
        <f t="shared" si="55"/>
        <v>807020.09999271471</v>
      </c>
      <c r="P179" s="5">
        <f t="shared" si="56"/>
        <v>807020.09999271471</v>
      </c>
      <c r="Q179" s="5">
        <f t="shared" si="50"/>
        <v>-807020.09999271471</v>
      </c>
      <c r="R179" s="5">
        <f t="shared" si="51"/>
        <v>-807020.09999271471</v>
      </c>
      <c r="S179" s="1">
        <f t="shared" si="47"/>
        <v>1614040.1999854294</v>
      </c>
      <c r="T179">
        <f>IF(A179&lt;D$4,F$4,0)</f>
        <v>0</v>
      </c>
      <c r="U179" s="5">
        <f t="shared" si="48"/>
        <v>1000967.809464243</v>
      </c>
      <c r="V179" s="5">
        <f>L$6*SUM(U172:U178)</f>
        <v>524307.22400545003</v>
      </c>
      <c r="W179" s="1">
        <f>H$5+((H$6-H$5)*(LOG(V179+J$5)-LOG(J$5))/(LOG(J$6)-LOG(J$5)))</f>
        <v>6.8269663816672724E-2</v>
      </c>
      <c r="X179" s="1">
        <f t="shared" si="40"/>
        <v>40057.975151615639</v>
      </c>
      <c r="Y179" s="1">
        <f t="shared" si="41"/>
        <v>546703.00933462603</v>
      </c>
    </row>
    <row r="180" spans="1:25" x14ac:dyDescent="0.2">
      <c r="A180">
        <v>171</v>
      </c>
      <c r="B180" s="1">
        <f t="shared" si="42"/>
        <v>152416838.64913136</v>
      </c>
      <c r="C180" s="1">
        <f t="shared" si="42"/>
        <v>152416838.64913136</v>
      </c>
      <c r="D180" s="5">
        <f t="shared" si="43"/>
        <v>8268874.5909478338</v>
      </c>
      <c r="E180" s="1">
        <f t="shared" si="44"/>
        <v>13021337.179958571</v>
      </c>
      <c r="F180" s="1">
        <f t="shared" si="45"/>
        <v>401268.77177338343</v>
      </c>
      <c r="G180" s="5">
        <f t="shared" si="49"/>
        <v>6962789.3431526832</v>
      </c>
      <c r="H180" s="5">
        <f t="shared" si="46"/>
        <v>0</v>
      </c>
      <c r="I180" s="5">
        <f t="shared" si="37"/>
        <v>0.48679526158273906</v>
      </c>
      <c r="J180" s="5">
        <f t="shared" si="38"/>
        <v>0.48679526158273906</v>
      </c>
      <c r="K180" s="20">
        <f t="shared" si="39"/>
        <v>2.6409476834522019E-2</v>
      </c>
      <c r="L180" s="20">
        <f t="shared" si="52"/>
        <v>147646245.08562052</v>
      </c>
      <c r="M180" s="20">
        <f t="shared" si="53"/>
        <v>147646245.08562052</v>
      </c>
      <c r="N180" s="20">
        <f t="shared" si="54"/>
        <v>8010061.7179695182</v>
      </c>
      <c r="O180" s="5">
        <f t="shared" si="55"/>
        <v>858437.31569694402</v>
      </c>
      <c r="P180" s="5">
        <f t="shared" si="56"/>
        <v>858437.31569694402</v>
      </c>
      <c r="Q180" s="5">
        <f t="shared" si="50"/>
        <v>-858437.31569694402</v>
      </c>
      <c r="R180" s="5">
        <f t="shared" si="51"/>
        <v>-858437.31569694402</v>
      </c>
      <c r="S180" s="1">
        <f t="shared" si="47"/>
        <v>1716874.631393888</v>
      </c>
      <c r="T180">
        <f>IF(A180&lt;D$4,F$4,0)</f>
        <v>0</v>
      </c>
      <c r="U180" s="5">
        <f t="shared" si="48"/>
        <v>1076110.9308310386</v>
      </c>
      <c r="V180" s="5">
        <f>L$6*SUM(U173:U179)</f>
        <v>565727.90650325024</v>
      </c>
      <c r="W180" s="1">
        <f>H$5+((H$6-H$5)*(LOG(V180+J$5)-LOG(J$5))/(LOG(J$6)-LOG(J$5)))</f>
        <v>6.9475841625309509E-2</v>
      </c>
      <c r="X180" s="1">
        <f t="shared" si="40"/>
        <v>44105.780704982579</v>
      </c>
      <c r="Y180" s="1">
        <f t="shared" si="41"/>
        <v>590730.43967288162</v>
      </c>
    </row>
    <row r="181" spans="1:25" x14ac:dyDescent="0.2">
      <c r="A181">
        <v>172</v>
      </c>
      <c r="B181" s="1">
        <f t="shared" si="42"/>
        <v>151558401.3334344</v>
      </c>
      <c r="C181" s="1">
        <f t="shared" si="42"/>
        <v>151558401.3334344</v>
      </c>
      <c r="D181" s="5">
        <f t="shared" si="43"/>
        <v>8830260.1093150321</v>
      </c>
      <c r="E181" s="1">
        <f t="shared" si="44"/>
        <v>14097448.11078961</v>
      </c>
      <c r="F181" s="1">
        <f t="shared" si="45"/>
        <v>445374.55247836601</v>
      </c>
      <c r="G181" s="5">
        <f t="shared" si="49"/>
        <v>7553519.782825565</v>
      </c>
      <c r="H181" s="5">
        <f t="shared" si="46"/>
        <v>0</v>
      </c>
      <c r="I181" s="5">
        <f t="shared" si="37"/>
        <v>0.48584654070673111</v>
      </c>
      <c r="J181" s="5">
        <f t="shared" si="38"/>
        <v>0.48584654070673111</v>
      </c>
      <c r="K181" s="20">
        <f t="shared" si="39"/>
        <v>2.8306918586537798E-2</v>
      </c>
      <c r="L181" s="20">
        <f t="shared" si="52"/>
        <v>146797105.23450842</v>
      </c>
      <c r="M181" s="20">
        <f t="shared" si="53"/>
        <v>146797105.23450842</v>
      </c>
      <c r="N181" s="20">
        <f t="shared" si="54"/>
        <v>8552852.307166962</v>
      </c>
      <c r="O181" s="5">
        <f t="shared" si="55"/>
        <v>911336.53895238147</v>
      </c>
      <c r="P181" s="5">
        <f t="shared" si="56"/>
        <v>911336.53895238147</v>
      </c>
      <c r="Q181" s="5">
        <f t="shared" si="50"/>
        <v>-911336.53895238147</v>
      </c>
      <c r="R181" s="5">
        <f t="shared" si="51"/>
        <v>-911336.53895238147</v>
      </c>
      <c r="S181" s="1">
        <f t="shared" si="47"/>
        <v>1822673.0779047629</v>
      </c>
      <c r="T181">
        <f>IF(A181&lt;D$4,F$4,0)</f>
        <v>0</v>
      </c>
      <c r="U181" s="5">
        <f t="shared" si="48"/>
        <v>1155489.1130266893</v>
      </c>
      <c r="V181" s="5">
        <f>L$6*SUM(U174:U180)</f>
        <v>609855.3775485676</v>
      </c>
      <c r="W181" s="1">
        <f>H$5+((H$6-H$5)*(LOG(V181+J$5)-LOG(J$5))/(LOG(J$6)-LOG(J$5)))</f>
        <v>7.0668883379886957E-2</v>
      </c>
      <c r="X181" s="1">
        <f t="shared" si="40"/>
        <v>48504.423944259383</v>
      </c>
      <c r="Y181" s="1">
        <f t="shared" si="41"/>
        <v>637857.40355936019</v>
      </c>
    </row>
    <row r="182" spans="1:25" x14ac:dyDescent="0.2">
      <c r="A182">
        <v>173</v>
      </c>
      <c r="B182" s="1">
        <f t="shared" si="42"/>
        <v>150647064.79448202</v>
      </c>
      <c r="C182" s="1">
        <f t="shared" si="42"/>
        <v>150647064.79448202</v>
      </c>
      <c r="D182" s="5">
        <f t="shared" si="43"/>
        <v>9413832.1441016831</v>
      </c>
      <c r="E182" s="1">
        <f t="shared" si="44"/>
        <v>15252937.2238163</v>
      </c>
      <c r="F182" s="1">
        <f t="shared" si="45"/>
        <v>493878.97642262536</v>
      </c>
      <c r="G182" s="5">
        <f t="shared" si="49"/>
        <v>8191377.1863849256</v>
      </c>
      <c r="H182" s="5">
        <f t="shared" si="46"/>
        <v>0</v>
      </c>
      <c r="I182" s="5">
        <f t="shared" si="37"/>
        <v>0.48485099626737399</v>
      </c>
      <c r="J182" s="5">
        <f t="shared" si="38"/>
        <v>0.48485099626737399</v>
      </c>
      <c r="K182" s="20">
        <f t="shared" si="39"/>
        <v>3.0298007465252082E-2</v>
      </c>
      <c r="L182" s="20">
        <f t="shared" si="52"/>
        <v>145895525.03106177</v>
      </c>
      <c r="M182" s="20">
        <f t="shared" si="53"/>
        <v>145895525.03106177</v>
      </c>
      <c r="N182" s="20">
        <f t="shared" si="54"/>
        <v>9116911.6709422134</v>
      </c>
      <c r="O182" s="5">
        <f t="shared" si="55"/>
        <v>965472.78740008583</v>
      </c>
      <c r="P182" s="5">
        <f t="shared" si="56"/>
        <v>965472.78740008583</v>
      </c>
      <c r="Q182" s="5">
        <f t="shared" si="50"/>
        <v>-965472.78740008583</v>
      </c>
      <c r="R182" s="5">
        <f t="shared" si="51"/>
        <v>-965472.78740008583</v>
      </c>
      <c r="S182" s="1">
        <f t="shared" si="47"/>
        <v>1930945.5748001717</v>
      </c>
      <c r="T182">
        <f>IF(A182&lt;D$4,F$4,0)</f>
        <v>0</v>
      </c>
      <c r="U182" s="5">
        <f t="shared" si="48"/>
        <v>1239101.0431181116</v>
      </c>
      <c r="V182" s="5">
        <f>L$6*SUM(U175:U181)</f>
        <v>656768.1061008746</v>
      </c>
      <c r="W182" s="1">
        <f>H$5+((H$6-H$5)*(LOG(V182+J$5)-LOG(J$5))/(LOG(J$6)-LOG(J$5)))</f>
        <v>7.1847468372802203E-2</v>
      </c>
      <c r="X182" s="1">
        <f t="shared" si="40"/>
        <v>53274.770410174438</v>
      </c>
      <c r="Y182" s="1">
        <f t="shared" si="41"/>
        <v>688223.45655228815</v>
      </c>
    </row>
    <row r="183" spans="1:25" x14ac:dyDescent="0.2">
      <c r="A183">
        <v>174</v>
      </c>
      <c r="B183" s="1">
        <f t="shared" si="42"/>
        <v>149681592.00708193</v>
      </c>
      <c r="C183" s="1">
        <f t="shared" si="42"/>
        <v>149681592.00708193</v>
      </c>
      <c r="D183" s="5">
        <f t="shared" si="43"/>
        <v>10017879.760948559</v>
      </c>
      <c r="E183" s="1">
        <f t="shared" si="44"/>
        <v>16492038.266934412</v>
      </c>
      <c r="F183" s="1">
        <f t="shared" si="45"/>
        <v>547153.74683279975</v>
      </c>
      <c r="G183" s="5">
        <f t="shared" si="49"/>
        <v>8879600.6429372132</v>
      </c>
      <c r="H183" s="5">
        <f t="shared" si="46"/>
        <v>0</v>
      </c>
      <c r="I183" s="5">
        <f t="shared" si="37"/>
        <v>0.48380980458417699</v>
      </c>
      <c r="J183" s="5">
        <f t="shared" si="38"/>
        <v>0.48380980458417699</v>
      </c>
      <c r="K183" s="20">
        <f t="shared" si="39"/>
        <v>3.2380390831646073E-2</v>
      </c>
      <c r="L183" s="20">
        <f t="shared" si="52"/>
        <v>144940255.92215699</v>
      </c>
      <c r="M183" s="20">
        <f t="shared" si="53"/>
        <v>144940255.92215699</v>
      </c>
      <c r="N183" s="20">
        <f t="shared" si="54"/>
        <v>9700551.9307984281</v>
      </c>
      <c r="O183" s="5">
        <f t="shared" si="55"/>
        <v>1020553.5264855542</v>
      </c>
      <c r="P183" s="5">
        <f t="shared" si="56"/>
        <v>1020553.5264855542</v>
      </c>
      <c r="Q183" s="5">
        <f t="shared" si="50"/>
        <v>-1020553.5264855542</v>
      </c>
      <c r="R183" s="5">
        <f t="shared" si="51"/>
        <v>-1020553.5264855542</v>
      </c>
      <c r="S183" s="1">
        <f t="shared" si="47"/>
        <v>2041107.0529711084</v>
      </c>
      <c r="T183">
        <f>IF(A183&lt;D$4,F$4,0)</f>
        <v>0</v>
      </c>
      <c r="U183" s="5">
        <f t="shared" si="48"/>
        <v>1326897.9579532954</v>
      </c>
      <c r="V183" s="5">
        <f>L$6*SUM(U176:U182)</f>
        <v>706528.38771643955</v>
      </c>
      <c r="W183" s="1">
        <f>H$5+((H$6-H$5)*(LOG(V183+J$5)-LOG(J$5))/(LOG(J$6)-LOG(J$5)))</f>
        <v>7.3010212355599804E-2</v>
      </c>
      <c r="X183" s="1">
        <f t="shared" si="40"/>
        <v>58437.156423761087</v>
      </c>
      <c r="Y183" s="1">
        <f t="shared" si="41"/>
        <v>741959.86391553155</v>
      </c>
    </row>
    <row r="184" spans="1:25" x14ac:dyDescent="0.2">
      <c r="A184">
        <v>175</v>
      </c>
      <c r="B184" s="1">
        <f t="shared" si="42"/>
        <v>148661038.48059636</v>
      </c>
      <c r="C184" s="1">
        <f t="shared" si="42"/>
        <v>148661038.48059636</v>
      </c>
      <c r="D184" s="5">
        <f t="shared" si="43"/>
        <v>10640210.684182681</v>
      </c>
      <c r="E184" s="1">
        <f t="shared" si="44"/>
        <v>17818936.224887706</v>
      </c>
      <c r="F184" s="1">
        <f t="shared" si="45"/>
        <v>605590.90325656079</v>
      </c>
      <c r="G184" s="5">
        <f t="shared" si="49"/>
        <v>9621560.5068527441</v>
      </c>
      <c r="H184" s="5">
        <f t="shared" si="46"/>
        <v>0</v>
      </c>
      <c r="I184" s="5">
        <f t="shared" si="37"/>
        <v>0.48272481548709123</v>
      </c>
      <c r="J184" s="5">
        <f t="shared" si="38"/>
        <v>0.48272481548709123</v>
      </c>
      <c r="K184" s="20">
        <f t="shared" si="39"/>
        <v>3.4550369025817505E-2</v>
      </c>
      <c r="L184" s="20">
        <f t="shared" si="52"/>
        <v>143930335.28882286</v>
      </c>
      <c r="M184" s="20">
        <f t="shared" si="53"/>
        <v>143930335.28882286</v>
      </c>
      <c r="N184" s="20">
        <f t="shared" si="54"/>
        <v>10301617.067729669</v>
      </c>
      <c r="O184" s="5">
        <f t="shared" si="55"/>
        <v>1076237.3461542036</v>
      </c>
      <c r="P184" s="5">
        <f t="shared" si="56"/>
        <v>1076237.3461542036</v>
      </c>
      <c r="Q184" s="5">
        <f t="shared" si="50"/>
        <v>-1076237.3461542036</v>
      </c>
      <c r="R184" s="5">
        <f t="shared" si="51"/>
        <v>-1076237.3461542036</v>
      </c>
      <c r="S184" s="1">
        <f t="shared" si="47"/>
        <v>2152474.6923084073</v>
      </c>
      <c r="T184">
        <f>IF(A184&lt;D$4,F$4,0)</f>
        <v>0</v>
      </c>
      <c r="U184" s="5">
        <f t="shared" si="48"/>
        <v>1418776.1297369869</v>
      </c>
      <c r="V184" s="5">
        <f>L$6*SUM(U177:U183)</f>
        <v>759178.48147783987</v>
      </c>
      <c r="W184" s="1">
        <f>H$5+((H$6-H$5)*(LOG(V184+J$5)-LOG(J$5))/(LOG(J$6)-LOG(J$5)))</f>
        <v>7.4155664720642597E-2</v>
      </c>
      <c r="X184" s="1">
        <f t="shared" si="40"/>
        <v>64010.961829793421</v>
      </c>
      <c r="Y184" s="1">
        <f t="shared" si="41"/>
        <v>799186.23383872292</v>
      </c>
    </row>
    <row r="185" spans="1:25" x14ac:dyDescent="0.2">
      <c r="A185">
        <v>176</v>
      </c>
      <c r="B185" s="1">
        <f t="shared" si="42"/>
        <v>147584801.13444215</v>
      </c>
      <c r="C185" s="1">
        <f t="shared" si="42"/>
        <v>147584801.13444215</v>
      </c>
      <c r="D185" s="5">
        <f t="shared" si="43"/>
        <v>11278116.229363767</v>
      </c>
      <c r="E185" s="1">
        <f t="shared" si="44"/>
        <v>19237712.354624692</v>
      </c>
      <c r="F185" s="1">
        <f t="shared" si="45"/>
        <v>669601.8650863542</v>
      </c>
      <c r="G185" s="5">
        <f t="shared" si="49"/>
        <v>10420746.740691466</v>
      </c>
      <c r="H185" s="5">
        <f t="shared" si="46"/>
        <v>0</v>
      </c>
      <c r="I185" s="5">
        <f t="shared" si="37"/>
        <v>0.48159862914850154</v>
      </c>
      <c r="J185" s="5">
        <f t="shared" si="38"/>
        <v>0.48159862914850154</v>
      </c>
      <c r="K185" s="20">
        <f t="shared" si="39"/>
        <v>3.6802741702997029E-2</v>
      </c>
      <c r="L185" s="20">
        <f t="shared" si="52"/>
        <v>142865134.56878683</v>
      </c>
      <c r="M185" s="20">
        <f t="shared" si="53"/>
        <v>142865134.56878683</v>
      </c>
      <c r="N185" s="20">
        <f t="shared" si="54"/>
        <v>10917449.360674396</v>
      </c>
      <c r="O185" s="5">
        <f t="shared" si="55"/>
        <v>1132133.8084181161</v>
      </c>
      <c r="P185" s="5">
        <f t="shared" si="56"/>
        <v>1132133.8084181161</v>
      </c>
      <c r="Q185" s="5">
        <f t="shared" si="50"/>
        <v>-1132133.8084181161</v>
      </c>
      <c r="R185" s="5">
        <f t="shared" si="51"/>
        <v>-1132133.8084181161</v>
      </c>
      <c r="S185" s="1">
        <f t="shared" si="47"/>
        <v>2264267.6168362321</v>
      </c>
      <c r="T185">
        <f>IF(A185&lt;D$4,F$4,0)</f>
        <v>0</v>
      </c>
      <c r="U185" s="5">
        <f t="shared" si="48"/>
        <v>1514569.1471273203</v>
      </c>
      <c r="V185" s="5">
        <f>L$6*SUM(U178:U184)</f>
        <v>814736.3748846869</v>
      </c>
      <c r="W185" s="1">
        <f>H$5+((H$6-H$5)*(LOG(V185+J$5)-LOG(J$5))/(LOG(J$6)-LOG(J$5)))</f>
        <v>7.5282306218443104E-2</v>
      </c>
      <c r="X185" s="1">
        <f t="shared" si="40"/>
        <v>70014.107998898427</v>
      </c>
      <c r="Y185" s="1">
        <f t="shared" si="41"/>
        <v>860006.65671760484</v>
      </c>
    </row>
    <row r="186" spans="1:25" x14ac:dyDescent="0.2">
      <c r="A186">
        <v>177</v>
      </c>
      <c r="B186" s="1">
        <f t="shared" si="42"/>
        <v>146452667.32602403</v>
      </c>
      <c r="C186" s="1">
        <f t="shared" si="42"/>
        <v>146452667.32602403</v>
      </c>
      <c r="D186" s="5">
        <f t="shared" si="43"/>
        <v>11928343.646214571</v>
      </c>
      <c r="E186" s="1">
        <f t="shared" si="44"/>
        <v>20752281.501752011</v>
      </c>
      <c r="F186" s="1">
        <f t="shared" si="45"/>
        <v>739615.97308525257</v>
      </c>
      <c r="G186" s="5">
        <f t="shared" si="49"/>
        <v>11280753.39740907</v>
      </c>
      <c r="H186" s="5">
        <f t="shared" si="46"/>
        <v>0</v>
      </c>
      <c r="I186" s="5">
        <f t="shared" si="37"/>
        <v>0.48043466897620263</v>
      </c>
      <c r="J186" s="5">
        <f t="shared" si="38"/>
        <v>0.48043466897620263</v>
      </c>
      <c r="K186" s="20">
        <f t="shared" si="39"/>
        <v>3.9130662047594876E-2</v>
      </c>
      <c r="L186" s="20">
        <f t="shared" si="52"/>
        <v>141744407.57005724</v>
      </c>
      <c r="M186" s="20">
        <f t="shared" si="53"/>
        <v>141744407.57005724</v>
      </c>
      <c r="N186" s="20">
        <f t="shared" si="54"/>
        <v>11544863.158148142</v>
      </c>
      <c r="O186" s="5">
        <f t="shared" si="55"/>
        <v>1187804.7061335833</v>
      </c>
      <c r="P186" s="5">
        <f t="shared" si="56"/>
        <v>1187804.7061335833</v>
      </c>
      <c r="Q186" s="5">
        <f t="shared" si="50"/>
        <v>-1187804.7061335833</v>
      </c>
      <c r="R186" s="5">
        <f t="shared" si="51"/>
        <v>-1187804.7061335833</v>
      </c>
      <c r="S186" s="1">
        <f t="shared" si="47"/>
        <v>2375609.4122671667</v>
      </c>
      <c r="T186">
        <f>IF(A186&lt;D$4,F$4,0)</f>
        <v>0</v>
      </c>
      <c r="U186" s="5">
        <f t="shared" si="48"/>
        <v>1614040.1999854294</v>
      </c>
      <c r="V186" s="5">
        <f>L$6*SUM(U179:U185)</f>
        <v>873191.21312576858</v>
      </c>
      <c r="W186" s="1">
        <f>H$5+((H$6-H$5)*(LOG(V186+J$5)-LOG(J$5))/(LOG(J$6)-LOG(J$5)))</f>
        <v>7.6388547313820471E-2</v>
      </c>
      <c r="X186" s="1">
        <f t="shared" si="40"/>
        <v>76462.476872870568</v>
      </c>
      <c r="Y186" s="1">
        <f t="shared" si="41"/>
        <v>924505.33259137243</v>
      </c>
    </row>
    <row r="187" spans="1:25" x14ac:dyDescent="0.2">
      <c r="A187">
        <v>178</v>
      </c>
      <c r="B187" s="1">
        <f t="shared" si="42"/>
        <v>145264862.61989045</v>
      </c>
      <c r="C187" s="1">
        <f t="shared" si="42"/>
        <v>145264862.61989045</v>
      </c>
      <c r="D187" s="5">
        <f t="shared" si="43"/>
        <v>12587078.427087851</v>
      </c>
      <c r="E187" s="1">
        <f t="shared" si="44"/>
        <v>22366321.701737441</v>
      </c>
      <c r="F187" s="1">
        <f t="shared" si="45"/>
        <v>816078.44995812315</v>
      </c>
      <c r="G187" s="5">
        <f t="shared" si="49"/>
        <v>12205258.730000442</v>
      </c>
      <c r="H187" s="5">
        <f t="shared" si="46"/>
        <v>0</v>
      </c>
      <c r="I187" s="5">
        <f t="shared" si="37"/>
        <v>0.47923724736665985</v>
      </c>
      <c r="J187" s="5">
        <f t="shared" si="38"/>
        <v>0.47923724736665985</v>
      </c>
      <c r="K187" s="20">
        <f t="shared" si="39"/>
        <v>4.1525505266680279E-2</v>
      </c>
      <c r="L187" s="20">
        <f t="shared" si="52"/>
        <v>140568337.59569719</v>
      </c>
      <c r="M187" s="20">
        <f t="shared" si="53"/>
        <v>140568337.59569719</v>
      </c>
      <c r="N187" s="20">
        <f t="shared" si="54"/>
        <v>12180128.475474384</v>
      </c>
      <c r="O187" s="5">
        <f t="shared" si="55"/>
        <v>1242766.9551684561</v>
      </c>
      <c r="P187" s="5">
        <f t="shared" si="56"/>
        <v>1242766.9551684561</v>
      </c>
      <c r="Q187" s="5">
        <f t="shared" si="50"/>
        <v>-1242766.9551684561</v>
      </c>
      <c r="R187" s="5">
        <f t="shared" si="51"/>
        <v>-1242766.9551684561</v>
      </c>
      <c r="S187" s="1">
        <f t="shared" si="47"/>
        <v>2485533.9103369121</v>
      </c>
      <c r="T187">
        <f>IF(A187&lt;D$4,F$4,0)</f>
        <v>0</v>
      </c>
      <c r="U187" s="5">
        <f t="shared" si="48"/>
        <v>1716874.631393888</v>
      </c>
      <c r="V187" s="5">
        <f>L$6*SUM(U180:U186)</f>
        <v>934498.45217788732</v>
      </c>
      <c r="W187" s="1">
        <f>H$5+((H$6-H$5)*(LOG(V187+J$5)-LOG(J$5))/(LOG(J$6)-LOG(J$5)))</f>
        <v>7.7472727292495977E-2</v>
      </c>
      <c r="X187" s="1">
        <f t="shared" si="40"/>
        <v>83369.248680747056</v>
      </c>
      <c r="Y187" s="1">
        <f t="shared" si="41"/>
        <v>992741.68215029151</v>
      </c>
    </row>
    <row r="188" spans="1:25" x14ac:dyDescent="0.2">
      <c r="A188">
        <v>179</v>
      </c>
      <c r="B188" s="1">
        <f t="shared" si="42"/>
        <v>144022095.664722</v>
      </c>
      <c r="C188" s="1">
        <f t="shared" si="42"/>
        <v>144022095.664722</v>
      </c>
      <c r="D188" s="5">
        <f t="shared" si="43"/>
        <v>13249939.25952</v>
      </c>
      <c r="E188" s="1">
        <f t="shared" si="44"/>
        <v>24083196.333131328</v>
      </c>
      <c r="F188" s="1">
        <f t="shared" si="45"/>
        <v>899447.69863887015</v>
      </c>
      <c r="G188" s="5">
        <f t="shared" si="49"/>
        <v>13198000.412150733</v>
      </c>
      <c r="H188" s="5">
        <f t="shared" si="46"/>
        <v>0</v>
      </c>
      <c r="I188" s="5">
        <f t="shared" si="37"/>
        <v>0.47801162068172509</v>
      </c>
      <c r="J188" s="5">
        <f t="shared" si="38"/>
        <v>0.47801162068172509</v>
      </c>
      <c r="K188" s="20">
        <f t="shared" si="39"/>
        <v>4.3976758636549845E-2</v>
      </c>
      <c r="L188" s="20">
        <f t="shared" si="52"/>
        <v>139337581.7820411</v>
      </c>
      <c r="M188" s="20">
        <f t="shared" si="53"/>
        <v>139337581.7820411</v>
      </c>
      <c r="N188" s="20">
        <f t="shared" si="54"/>
        <v>12818967.024881812</v>
      </c>
      <c r="O188" s="5">
        <f t="shared" si="55"/>
        <v>1296497.3050742815</v>
      </c>
      <c r="P188" s="5">
        <f t="shared" si="56"/>
        <v>1296497.3050742815</v>
      </c>
      <c r="Q188" s="5">
        <f t="shared" si="50"/>
        <v>-1296497.3050742815</v>
      </c>
      <c r="R188" s="5">
        <f t="shared" si="51"/>
        <v>-1296497.3050742815</v>
      </c>
      <c r="S188" s="1">
        <f t="shared" si="47"/>
        <v>2592994.610148563</v>
      </c>
      <c r="T188">
        <f>IF(A188&lt;D$4,F$4,0)</f>
        <v>0</v>
      </c>
      <c r="U188" s="5">
        <f t="shared" si="48"/>
        <v>1822673.0779047629</v>
      </c>
      <c r="V188" s="5">
        <f>L$6*SUM(U181:U187)</f>
        <v>998574.82223417202</v>
      </c>
      <c r="W188" s="1">
        <f>H$5+((H$6-H$5)*(LOG(V188+J$5)-LOG(J$5))/(LOG(J$6)-LOG(J$5)))</f>
        <v>7.8533114236867166E-2</v>
      </c>
      <c r="X188" s="1">
        <f t="shared" si="40"/>
        <v>90744.158512781301</v>
      </c>
      <c r="Y188" s="1">
        <f t="shared" si="41"/>
        <v>1064744.9545139079</v>
      </c>
    </row>
    <row r="189" spans="1:25" x14ac:dyDescent="0.2">
      <c r="A189">
        <v>180</v>
      </c>
      <c r="B189" s="1">
        <f t="shared" si="42"/>
        <v>142725598.35964772</v>
      </c>
      <c r="C189" s="1">
        <f t="shared" si="42"/>
        <v>142725598.35964772</v>
      </c>
      <c r="D189" s="5">
        <f t="shared" si="43"/>
        <v>13911988.294868391</v>
      </c>
      <c r="E189" s="1">
        <f t="shared" si="44"/>
        <v>25905869.411036093</v>
      </c>
      <c r="F189" s="1">
        <f t="shared" si="45"/>
        <v>990191.85715165141</v>
      </c>
      <c r="G189" s="5">
        <f t="shared" si="49"/>
        <v>14262745.366664641</v>
      </c>
      <c r="H189" s="5">
        <f t="shared" si="46"/>
        <v>0</v>
      </c>
      <c r="I189" s="5">
        <f t="shared" si="37"/>
        <v>0.47676402946105384</v>
      </c>
      <c r="J189" s="5">
        <f t="shared" si="38"/>
        <v>0.47676402946105384</v>
      </c>
      <c r="K189" s="20">
        <f t="shared" si="39"/>
        <v>4.6471941077892293E-2</v>
      </c>
      <c r="L189" s="20">
        <f t="shared" si="52"/>
        <v>138053310.87092939</v>
      </c>
      <c r="M189" s="20">
        <f t="shared" si="53"/>
        <v>138053310.87092939</v>
      </c>
      <c r="N189" s="20">
        <f t="shared" si="54"/>
        <v>13456563.272305047</v>
      </c>
      <c r="O189" s="5">
        <f t="shared" si="55"/>
        <v>1348438.9953022362</v>
      </c>
      <c r="P189" s="5">
        <f t="shared" si="56"/>
        <v>1348438.9953022362</v>
      </c>
      <c r="Q189" s="5">
        <f t="shared" si="50"/>
        <v>-1348438.9953022362</v>
      </c>
      <c r="R189" s="5">
        <f t="shared" si="51"/>
        <v>-1348438.9953022362</v>
      </c>
      <c r="S189" s="1">
        <f t="shared" si="47"/>
        <v>2696877.9906044723</v>
      </c>
      <c r="T189">
        <f>IF(A189&lt;D$4,F$4,0)</f>
        <v>0</v>
      </c>
      <c r="U189" s="5">
        <f t="shared" si="48"/>
        <v>1930945.5748001717</v>
      </c>
      <c r="V189" s="5">
        <f>L$6*SUM(U182:U188)</f>
        <v>1065293.2187219795</v>
      </c>
      <c r="W189" s="1">
        <f>H$5+((H$6-H$5)*(LOG(V189+J$5)-LOG(J$5))/(LOG(J$6)-LOG(J$5)))</f>
        <v>7.9567905994869292E-2</v>
      </c>
      <c r="X189" s="1">
        <f t="shared" si="40"/>
        <v>98592.675316966386</v>
      </c>
      <c r="Y189" s="1">
        <f t="shared" si="41"/>
        <v>1140508.3678011452</v>
      </c>
    </row>
    <row r="190" spans="1:25" x14ac:dyDescent="0.2">
      <c r="A190">
        <v>181</v>
      </c>
      <c r="B190" s="1">
        <f t="shared" si="42"/>
        <v>141377159.36434549</v>
      </c>
      <c r="C190" s="1">
        <f t="shared" si="42"/>
        <v>141377159.36434549</v>
      </c>
      <c r="D190" s="5">
        <f t="shared" si="43"/>
        <v>14567759.232501755</v>
      </c>
      <c r="E190" s="1">
        <f t="shared" si="44"/>
        <v>27836814.985836264</v>
      </c>
      <c r="F190" s="1">
        <f t="shared" si="45"/>
        <v>1088784.5324686179</v>
      </c>
      <c r="G190" s="5">
        <f t="shared" si="49"/>
        <v>15403253.734465785</v>
      </c>
      <c r="H190" s="5">
        <f t="shared" si="46"/>
        <v>0</v>
      </c>
      <c r="I190" s="5">
        <f t="shared" si="37"/>
        <v>0.47550171966307331</v>
      </c>
      <c r="J190" s="5">
        <f t="shared" si="38"/>
        <v>0.47550171966307331</v>
      </c>
      <c r="K190" s="20">
        <f t="shared" si="39"/>
        <v>4.8996560673853412E-2</v>
      </c>
      <c r="L190" s="20">
        <f t="shared" si="52"/>
        <v>136717242.51164737</v>
      </c>
      <c r="M190" s="20">
        <f t="shared" si="53"/>
        <v>136717242.51164737</v>
      </c>
      <c r="N190" s="20">
        <f t="shared" si="54"/>
        <v>14087592.937897991</v>
      </c>
      <c r="O190" s="5">
        <f t="shared" si="55"/>
        <v>1398010.4042567022</v>
      </c>
      <c r="P190" s="5">
        <f t="shared" si="56"/>
        <v>1398010.4042567022</v>
      </c>
      <c r="Q190" s="5">
        <f t="shared" si="50"/>
        <v>-1398010.4042567022</v>
      </c>
      <c r="R190" s="5">
        <f t="shared" si="51"/>
        <v>-1398010.4042567022</v>
      </c>
      <c r="S190" s="1">
        <f t="shared" si="47"/>
        <v>2796020.8085134043</v>
      </c>
      <c r="T190">
        <f>IF(A190&lt;D$4,F$4,0)</f>
        <v>0</v>
      </c>
      <c r="U190" s="5">
        <f t="shared" si="48"/>
        <v>2041107.0529711084</v>
      </c>
      <c r="V190" s="5">
        <f>L$6*SUM(U183:U189)</f>
        <v>1134477.6718901854</v>
      </c>
      <c r="W190" s="1">
        <f>H$5+((H$6-H$5)*(LOG(V190+J$5)-LOG(J$5))/(LOG(J$6)-LOG(J$5)))</f>
        <v>8.0575232268311495E-2</v>
      </c>
      <c r="X190" s="1">
        <f t="shared" si="40"/>
        <v>106915.111158435</v>
      </c>
      <c r="Y190" s="1">
        <f t="shared" si="41"/>
        <v>1219982.8467948604</v>
      </c>
    </row>
    <row r="191" spans="1:25" x14ac:dyDescent="0.2">
      <c r="A191">
        <v>182</v>
      </c>
      <c r="B191" s="1">
        <f t="shared" si="42"/>
        <v>139979148.96008879</v>
      </c>
      <c r="C191" s="1">
        <f t="shared" si="42"/>
        <v>139979148.96008879</v>
      </c>
      <c r="D191" s="5">
        <f t="shared" si="43"/>
        <v>15211305.348706752</v>
      </c>
      <c r="E191" s="1">
        <f t="shared" si="44"/>
        <v>29877922.038807373</v>
      </c>
      <c r="F191" s="1">
        <f t="shared" si="45"/>
        <v>1195699.6436270529</v>
      </c>
      <c r="G191" s="5">
        <f t="shared" si="49"/>
        <v>16623236.581260646</v>
      </c>
      <c r="H191" s="5">
        <f t="shared" si="46"/>
        <v>0</v>
      </c>
      <c r="I191" s="5">
        <f t="shared" si="37"/>
        <v>0.47423294068859456</v>
      </c>
      <c r="J191" s="5">
        <f t="shared" si="38"/>
        <v>0.47423294068859456</v>
      </c>
      <c r="K191" s="20">
        <f t="shared" si="39"/>
        <v>5.1534118622811022E-2</v>
      </c>
      <c r="L191" s="20">
        <f t="shared" si="52"/>
        <v>135331666.14134055</v>
      </c>
      <c r="M191" s="20">
        <f t="shared" si="53"/>
        <v>135331666.14134055</v>
      </c>
      <c r="N191" s="20">
        <f t="shared" si="54"/>
        <v>14706270.986203205</v>
      </c>
      <c r="O191" s="5">
        <f t="shared" si="55"/>
        <v>1444615.6383897373</v>
      </c>
      <c r="P191" s="5">
        <f t="shared" si="56"/>
        <v>1444615.6383897373</v>
      </c>
      <c r="Q191" s="5">
        <f t="shared" si="50"/>
        <v>-1444615.6383897373</v>
      </c>
      <c r="R191" s="5">
        <f t="shared" si="51"/>
        <v>-1444615.6383897373</v>
      </c>
      <c r="S191" s="1">
        <f t="shared" si="47"/>
        <v>2889231.2767794747</v>
      </c>
      <c r="T191">
        <f>IF(A191&lt;D$4,F$4,0)</f>
        <v>0</v>
      </c>
      <c r="U191" s="5">
        <f t="shared" si="48"/>
        <v>2152474.6923084073</v>
      </c>
      <c r="V191" s="5">
        <f>L$6*SUM(U184:U190)</f>
        <v>1205898.5813919667</v>
      </c>
      <c r="W191" s="1">
        <f>H$5+((H$6-H$5)*(LOG(V191+J$5)-LOG(J$5))/(LOG(J$6)-LOG(J$5)))</f>
        <v>8.1553157946088362E-2</v>
      </c>
      <c r="X191" s="1">
        <f t="shared" si="40"/>
        <v>115705.67379858045</v>
      </c>
      <c r="Y191" s="1">
        <f t="shared" si="41"/>
        <v>1303070.4559384065</v>
      </c>
    </row>
    <row r="192" spans="1:25" x14ac:dyDescent="0.2">
      <c r="A192">
        <v>183</v>
      </c>
      <c r="B192" s="1">
        <f t="shared" si="42"/>
        <v>138534533.32169905</v>
      </c>
      <c r="C192" s="1">
        <f t="shared" si="42"/>
        <v>138534533.32169905</v>
      </c>
      <c r="D192" s="5">
        <f t="shared" si="43"/>
        <v>15836269.008649994</v>
      </c>
      <c r="E192" s="1">
        <f t="shared" si="44"/>
        <v>32030396.731115781</v>
      </c>
      <c r="F192" s="1">
        <f t="shared" si="45"/>
        <v>1311405.3174256333</v>
      </c>
      <c r="G192" s="5">
        <f t="shared" si="49"/>
        <v>17926307.037199054</v>
      </c>
      <c r="H192" s="5">
        <f t="shared" si="46"/>
        <v>0</v>
      </c>
      <c r="I192" s="5">
        <f t="shared" si="37"/>
        <v>0.47296691613111747</v>
      </c>
      <c r="J192" s="5">
        <f t="shared" si="38"/>
        <v>0.47296691613111747</v>
      </c>
      <c r="K192" s="20">
        <f t="shared" si="39"/>
        <v>5.4066167737765007E-2</v>
      </c>
      <c r="L192" s="20">
        <f t="shared" si="52"/>
        <v>133899457.5436141</v>
      </c>
      <c r="M192" s="20">
        <f t="shared" si="53"/>
        <v>133899457.5436141</v>
      </c>
      <c r="N192" s="20">
        <f t="shared" si="54"/>
        <v>15306420.564819897</v>
      </c>
      <c r="O192" s="5">
        <f t="shared" si="55"/>
        <v>1487656.8918365017</v>
      </c>
      <c r="P192" s="5">
        <f t="shared" si="56"/>
        <v>1487656.8918365017</v>
      </c>
      <c r="Q192" s="5">
        <f t="shared" si="50"/>
        <v>-1487656.8918365017</v>
      </c>
      <c r="R192" s="5">
        <f t="shared" si="51"/>
        <v>-1487656.8918365017</v>
      </c>
      <c r="S192" s="1">
        <f t="shared" si="47"/>
        <v>2975313.7836730033</v>
      </c>
      <c r="T192">
        <f>IF(A192&lt;D$4,F$4,0)</f>
        <v>0</v>
      </c>
      <c r="U192" s="5">
        <f t="shared" si="48"/>
        <v>2264267.6168362321</v>
      </c>
      <c r="V192" s="5">
        <f>L$6*SUM(U185:U191)</f>
        <v>1279268.4376491087</v>
      </c>
      <c r="W192" s="1">
        <f>H$5+((H$6-H$5)*(LOG(V192+J$5)-LOG(J$5))/(LOG(J$6)-LOG(J$5)))</f>
        <v>8.2499687802394958E-2</v>
      </c>
      <c r="X192" s="1">
        <f t="shared" si="40"/>
        <v>124951.48179314352</v>
      </c>
      <c r="Y192" s="1">
        <f t="shared" si="41"/>
        <v>1389617.6653341767</v>
      </c>
    </row>
    <row r="193" spans="1:25" x14ac:dyDescent="0.2">
      <c r="A193">
        <v>184</v>
      </c>
      <c r="B193" s="1">
        <f t="shared" si="42"/>
        <v>137046876.42986256</v>
      </c>
      <c r="C193" s="1">
        <f t="shared" si="42"/>
        <v>137046876.42986256</v>
      </c>
      <c r="D193" s="5">
        <f t="shared" si="43"/>
        <v>16435973.38005583</v>
      </c>
      <c r="E193" s="1">
        <f t="shared" si="44"/>
        <v>34294664.347952016</v>
      </c>
      <c r="F193" s="1">
        <f t="shared" si="45"/>
        <v>1436356.7992187769</v>
      </c>
      <c r="G193" s="5">
        <f t="shared" si="49"/>
        <v>19315924.70253323</v>
      </c>
      <c r="H193" s="5">
        <f t="shared" si="46"/>
        <v>0</v>
      </c>
      <c r="I193" s="5">
        <f t="shared" si="37"/>
        <v>0.47171378365859395</v>
      </c>
      <c r="J193" s="5">
        <f t="shared" si="38"/>
        <v>0.47171378365859395</v>
      </c>
      <c r="K193" s="20">
        <f t="shared" si="39"/>
        <v>5.6572432682812077E-2</v>
      </c>
      <c r="L193" s="20">
        <f t="shared" si="52"/>
        <v>132424081.35000834</v>
      </c>
      <c r="M193" s="20">
        <f t="shared" si="53"/>
        <v>132424081.35000834</v>
      </c>
      <c r="N193" s="20">
        <f t="shared" si="54"/>
        <v>15881563.539764272</v>
      </c>
      <c r="O193" s="5">
        <f t="shared" si="55"/>
        <v>1526548.2801400647</v>
      </c>
      <c r="P193" s="5">
        <f t="shared" si="56"/>
        <v>1526548.2801400647</v>
      </c>
      <c r="Q193" s="5">
        <f t="shared" si="50"/>
        <v>-1526548.2801400647</v>
      </c>
      <c r="R193" s="5">
        <f t="shared" si="51"/>
        <v>-1526548.2801400647</v>
      </c>
      <c r="S193" s="1">
        <f t="shared" si="47"/>
        <v>3053096.5602801293</v>
      </c>
      <c r="T193">
        <f>IF(A193&lt;D$4,F$4,0)</f>
        <v>0</v>
      </c>
      <c r="U193" s="5">
        <f t="shared" si="48"/>
        <v>2375609.4122671667</v>
      </c>
      <c r="V193" s="5">
        <f>L$6*SUM(U186:U192)</f>
        <v>1354238.28462</v>
      </c>
      <c r="W193" s="1">
        <f>H$5+((H$6-H$5)*(LOG(V193+J$5)-LOG(J$5))/(LOG(J$6)-LOG(J$5)))</f>
        <v>8.34127726697141E-2</v>
      </c>
      <c r="X193" s="1">
        <f t="shared" si="40"/>
        <v>134631.56828116451</v>
      </c>
      <c r="Y193" s="1">
        <f t="shared" si="41"/>
        <v>1479408.6317042648</v>
      </c>
    </row>
    <row r="194" spans="1:25" x14ac:dyDescent="0.2">
      <c r="A194">
        <v>185</v>
      </c>
      <c r="B194" s="1">
        <f t="shared" si="42"/>
        <v>135520328.14972249</v>
      </c>
      <c r="C194" s="1">
        <f t="shared" si="42"/>
        <v>135520328.14972249</v>
      </c>
      <c r="D194" s="5">
        <f t="shared" si="43"/>
        <v>17003536.029999048</v>
      </c>
      <c r="E194" s="1">
        <f t="shared" si="44"/>
        <v>36670273.760219179</v>
      </c>
      <c r="F194" s="1">
        <f t="shared" si="45"/>
        <v>1570988.3674999415</v>
      </c>
      <c r="G194" s="5">
        <f t="shared" si="49"/>
        <v>20795333.334237494</v>
      </c>
      <c r="H194" s="5">
        <f t="shared" si="46"/>
        <v>0</v>
      </c>
      <c r="I194" s="5">
        <f t="shared" si="37"/>
        <v>0.47048450119322027</v>
      </c>
      <c r="J194" s="5">
        <f t="shared" si="38"/>
        <v>0.47048450119322027</v>
      </c>
      <c r="K194" s="20">
        <f t="shared" si="39"/>
        <v>5.9030997613559372E-2</v>
      </c>
      <c r="L194" s="20">
        <f t="shared" si="52"/>
        <v>130909580.03802893</v>
      </c>
      <c r="M194" s="20">
        <f t="shared" si="53"/>
        <v>130909580.03802893</v>
      </c>
      <c r="N194" s="20">
        <f t="shared" si="54"/>
        <v>16425032.253386166</v>
      </c>
      <c r="O194" s="5">
        <f t="shared" si="55"/>
        <v>1560730.7233204232</v>
      </c>
      <c r="P194" s="5">
        <f t="shared" si="56"/>
        <v>1560730.7233204232</v>
      </c>
      <c r="Q194" s="5">
        <f t="shared" si="50"/>
        <v>-1560730.7233204232</v>
      </c>
      <c r="R194" s="5">
        <f t="shared" si="51"/>
        <v>-1560730.7233204232</v>
      </c>
      <c r="S194" s="1">
        <f t="shared" si="47"/>
        <v>3121461.4466408463</v>
      </c>
      <c r="T194">
        <f>IF(A194&lt;D$4,F$4,0)</f>
        <v>0</v>
      </c>
      <c r="U194" s="5">
        <f t="shared" si="48"/>
        <v>2485533.9103369121</v>
      </c>
      <c r="V194" s="5">
        <f>L$6*SUM(U187:U193)</f>
        <v>1430395.2058481739</v>
      </c>
      <c r="W194" s="1">
        <f>H$5+((H$6-H$5)*(LOG(V194+J$5)-LOG(J$5))/(LOG(J$6)-LOG(J$5)))</f>
        <v>8.4290317180165261E-2</v>
      </c>
      <c r="X194" s="1">
        <f t="shared" si="40"/>
        <v>144715.90723877013</v>
      </c>
      <c r="Y194" s="1">
        <f t="shared" si="41"/>
        <v>1572158.724155118</v>
      </c>
    </row>
    <row r="195" spans="1:25" x14ac:dyDescent="0.2">
      <c r="A195">
        <v>186</v>
      </c>
      <c r="B195" s="1">
        <f t="shared" si="42"/>
        <v>133959597.42640206</v>
      </c>
      <c r="C195" s="1">
        <f t="shared" si="42"/>
        <v>133959597.42640206</v>
      </c>
      <c r="D195" s="5">
        <f t="shared" si="43"/>
        <v>17532002.866491329</v>
      </c>
      <c r="E195" s="1">
        <f t="shared" si="44"/>
        <v>39155807.670556091</v>
      </c>
      <c r="F195" s="1">
        <f t="shared" si="45"/>
        <v>1715704.2747387115</v>
      </c>
      <c r="G195" s="5">
        <f t="shared" si="49"/>
        <v>22367492.05839261</v>
      </c>
      <c r="H195" s="5">
        <f t="shared" si="46"/>
        <v>0</v>
      </c>
      <c r="I195" s="5">
        <f t="shared" si="37"/>
        <v>0.46929071763129931</v>
      </c>
      <c r="J195" s="5">
        <f t="shared" si="38"/>
        <v>0.46929071763129931</v>
      </c>
      <c r="K195" s="20">
        <f t="shared" si="39"/>
        <v>6.1418564737401454E-2</v>
      </c>
      <c r="L195" s="20">
        <f t="shared" si="52"/>
        <v>129360548.39361534</v>
      </c>
      <c r="M195" s="20">
        <f t="shared" si="53"/>
        <v>129360548.39361534</v>
      </c>
      <c r="N195" s="20">
        <f t="shared" si="54"/>
        <v>16930100.932064794</v>
      </c>
      <c r="O195" s="5">
        <f t="shared" si="55"/>
        <v>1589687.3348751543</v>
      </c>
      <c r="P195" s="5">
        <f t="shared" si="56"/>
        <v>1589687.3348751543</v>
      </c>
      <c r="Q195" s="5">
        <f t="shared" si="50"/>
        <v>-1589687.3348751543</v>
      </c>
      <c r="R195" s="5">
        <f t="shared" si="51"/>
        <v>-1589687.3348751543</v>
      </c>
      <c r="S195" s="1">
        <f t="shared" si="47"/>
        <v>3179374.6697503086</v>
      </c>
      <c r="T195">
        <f>IF(A195&lt;D$4,F$4,0)</f>
        <v>0</v>
      </c>
      <c r="U195" s="5">
        <f t="shared" si="48"/>
        <v>2592994.610148563</v>
      </c>
      <c r="V195" s="5">
        <f>L$6*SUM(U188:U194)</f>
        <v>1507261.1337424763</v>
      </c>
      <c r="W195" s="1">
        <f>H$5+((H$6-H$5)*(LOG(V195+J$5)-LOG(J$5))/(LOG(J$6)-LOG(J$5)))</f>
        <v>8.5130189146201074E-2</v>
      </c>
      <c r="X195" s="1">
        <f t="shared" si="40"/>
        <v>155164.50387372094</v>
      </c>
      <c r="Y195" s="1">
        <f t="shared" si="41"/>
        <v>1667508.5740310419</v>
      </c>
    </row>
    <row r="196" spans="1:25" x14ac:dyDescent="0.2">
      <c r="A196">
        <v>187</v>
      </c>
      <c r="B196" s="1">
        <f t="shared" si="42"/>
        <v>132369910.09152691</v>
      </c>
      <c r="C196" s="1">
        <f t="shared" si="42"/>
        <v>132369910.09152691</v>
      </c>
      <c r="D196" s="5">
        <f t="shared" si="43"/>
        <v>18014499.545637164</v>
      </c>
      <c r="E196" s="1">
        <f t="shared" si="44"/>
        <v>41748802.280704655</v>
      </c>
      <c r="F196" s="1">
        <f t="shared" si="45"/>
        <v>1870868.7786124325</v>
      </c>
      <c r="G196" s="5">
        <f t="shared" si="49"/>
        <v>24035000.632423654</v>
      </c>
      <c r="H196" s="5">
        <f t="shared" si="46"/>
        <v>0</v>
      </c>
      <c r="I196" s="5">
        <f t="shared" si="37"/>
        <v>0.46814460772354871</v>
      </c>
      <c r="J196" s="5">
        <f t="shared" si="38"/>
        <v>0.46814460772354871</v>
      </c>
      <c r="K196" s="20">
        <f t="shared" si="39"/>
        <v>6.3710784552902591E-2</v>
      </c>
      <c r="L196" s="20">
        <f t="shared" si="52"/>
        <v>127782092.93583614</v>
      </c>
      <c r="M196" s="20">
        <f t="shared" si="53"/>
        <v>127782092.93583614</v>
      </c>
      <c r="N196" s="20">
        <f t="shared" si="54"/>
        <v>17390133.85701872</v>
      </c>
      <c r="O196" s="5">
        <f t="shared" si="55"/>
        <v>1612958.6763829361</v>
      </c>
      <c r="P196" s="5">
        <f t="shared" si="56"/>
        <v>1612958.6763829361</v>
      </c>
      <c r="Q196" s="5">
        <f t="shared" si="50"/>
        <v>-1612958.6763829361</v>
      </c>
      <c r="R196" s="5">
        <f t="shared" si="51"/>
        <v>-1612958.6763829361</v>
      </c>
      <c r="S196" s="1">
        <f t="shared" si="47"/>
        <v>3225917.3527658721</v>
      </c>
      <c r="T196">
        <f>IF(A196&lt;D$4,F$4,0)</f>
        <v>0</v>
      </c>
      <c r="U196" s="5">
        <f t="shared" si="48"/>
        <v>2696877.9906044723</v>
      </c>
      <c r="V196" s="5">
        <f>L$6*SUM(U189:U195)</f>
        <v>1584293.2869668563</v>
      </c>
      <c r="W196" s="1">
        <f>H$5+((H$6-H$5)*(LOG(V196+J$5)-LOG(J$5))/(LOG(J$6)-LOG(J$5)))</f>
        <v>8.5930230622220508E-2</v>
      </c>
      <c r="X196" s="1">
        <f t="shared" si="40"/>
        <v>165926.59856153489</v>
      </c>
      <c r="Y196" s="1">
        <f t="shared" si="41"/>
        <v>1765018.9762386368</v>
      </c>
    </row>
    <row r="197" spans="1:25" x14ac:dyDescent="0.2">
      <c r="A197">
        <v>188</v>
      </c>
      <c r="B197" s="1">
        <f t="shared" si="42"/>
        <v>130756951.41514398</v>
      </c>
      <c r="C197" s="1">
        <f t="shared" si="42"/>
        <v>130756951.41514398</v>
      </c>
      <c r="D197" s="5">
        <f t="shared" si="43"/>
        <v>18444396.089889634</v>
      </c>
      <c r="E197" s="1">
        <f t="shared" si="44"/>
        <v>44445680.27130913</v>
      </c>
      <c r="F197" s="1">
        <f t="shared" si="45"/>
        <v>2036795.3771739674</v>
      </c>
      <c r="G197" s="5">
        <f t="shared" si="49"/>
        <v>25800019.608662292</v>
      </c>
      <c r="H197" s="5">
        <f t="shared" si="46"/>
        <v>0</v>
      </c>
      <c r="I197" s="5">
        <f t="shared" si="37"/>
        <v>0.46705867237900933</v>
      </c>
      <c r="J197" s="5">
        <f t="shared" si="38"/>
        <v>0.46705867237900933</v>
      </c>
      <c r="K197" s="20">
        <f t="shared" si="39"/>
        <v>6.5882655241981405E-2</v>
      </c>
      <c r="L197" s="20">
        <f t="shared" si="52"/>
        <v>126179776.42582969</v>
      </c>
      <c r="M197" s="20">
        <f t="shared" si="53"/>
        <v>126179776.42582969</v>
      </c>
      <c r="N197" s="20">
        <f t="shared" si="54"/>
        <v>17798746.068518218</v>
      </c>
      <c r="O197" s="5">
        <f t="shared" si="55"/>
        <v>1630157.1742103123</v>
      </c>
      <c r="P197" s="5">
        <f t="shared" si="56"/>
        <v>1630157.1742103123</v>
      </c>
      <c r="Q197" s="5">
        <f t="shared" si="50"/>
        <v>-1630157.1742103123</v>
      </c>
      <c r="R197" s="5">
        <f t="shared" si="51"/>
        <v>-1630157.1742103123</v>
      </c>
      <c r="S197" s="1">
        <f t="shared" si="47"/>
        <v>3260314.3484206246</v>
      </c>
      <c r="T197">
        <f>IF(A197&lt;D$4,F$4,0)</f>
        <v>0</v>
      </c>
      <c r="U197" s="5">
        <f t="shared" si="48"/>
        <v>2796020.8085134043</v>
      </c>
      <c r="V197" s="5">
        <f>L$6*SUM(U190:U196)</f>
        <v>1660886.5285472863</v>
      </c>
      <c r="W197" s="1">
        <f>H$5+((H$6-H$5)*(LOG(V197+J$5)-LOG(J$5))/(LOG(J$6)-LOG(J$5)))</f>
        <v>8.6688270652341554E-2</v>
      </c>
      <c r="X197" s="1">
        <f t="shared" si="40"/>
        <v>176940.0406383627</v>
      </c>
      <c r="Y197" s="1">
        <f t="shared" si="41"/>
        <v>1864167.0123327458</v>
      </c>
    </row>
    <row r="198" spans="1:25" x14ac:dyDescent="0.2">
      <c r="A198">
        <v>189</v>
      </c>
      <c r="B198" s="1">
        <f t="shared" si="42"/>
        <v>129126794.24093367</v>
      </c>
      <c r="C198" s="1">
        <f t="shared" si="42"/>
        <v>129126794.24093367</v>
      </c>
      <c r="D198" s="5">
        <f t="shared" si="43"/>
        <v>18815479.161530785</v>
      </c>
      <c r="E198" s="1">
        <f t="shared" si="44"/>
        <v>47241701.079822533</v>
      </c>
      <c r="F198" s="1">
        <f t="shared" si="45"/>
        <v>2213735.4178123302</v>
      </c>
      <c r="G198" s="5">
        <f t="shared" si="49"/>
        <v>27664186.620995037</v>
      </c>
      <c r="H198" s="5">
        <f t="shared" si="46"/>
        <v>0</v>
      </c>
      <c r="I198" s="5">
        <f t="shared" si="37"/>
        <v>0.46604550749463808</v>
      </c>
      <c r="J198" s="5">
        <f t="shared" si="38"/>
        <v>0.46604550749463808</v>
      </c>
      <c r="K198" s="20">
        <f t="shared" si="39"/>
        <v>6.7908985010723955E-2</v>
      </c>
      <c r="L198" s="20">
        <f t="shared" si="52"/>
        <v>124559548.26748621</v>
      </c>
      <c r="M198" s="20">
        <f t="shared" si="53"/>
        <v>124559548.26748621</v>
      </c>
      <c r="N198" s="20">
        <f t="shared" si="54"/>
        <v>18149971.108425692</v>
      </c>
      <c r="O198" s="5">
        <f t="shared" si="55"/>
        <v>1640979.9757157385</v>
      </c>
      <c r="P198" s="5">
        <f t="shared" si="56"/>
        <v>1640979.9757157385</v>
      </c>
      <c r="Q198" s="5">
        <f t="shared" si="50"/>
        <v>-1640979.9757157385</v>
      </c>
      <c r="R198" s="5">
        <f t="shared" si="51"/>
        <v>-1640979.9757157385</v>
      </c>
      <c r="S198" s="1">
        <f t="shared" si="47"/>
        <v>3281959.951431477</v>
      </c>
      <c r="T198">
        <f>IF(A198&lt;D$4,F$4,0)</f>
        <v>0</v>
      </c>
      <c r="U198" s="5">
        <f t="shared" si="48"/>
        <v>2889231.2767794747</v>
      </c>
      <c r="V198" s="5">
        <f>L$6*SUM(U191:U197)</f>
        <v>1736377.9041015157</v>
      </c>
      <c r="W198" s="1">
        <f>H$5+((H$6-H$5)*(LOG(V198+J$5)-LOG(J$5))/(LOG(J$6)-LOG(J$5)))</f>
        <v>8.7402139666610937E-2</v>
      </c>
      <c r="X198" s="1">
        <f t="shared" si="40"/>
        <v>188130.8936859848</v>
      </c>
      <c r="Y198" s="1">
        <f t="shared" si="41"/>
        <v>1964343.7986224224</v>
      </c>
    </row>
    <row r="199" spans="1:25" x14ac:dyDescent="0.2">
      <c r="A199">
        <v>190</v>
      </c>
      <c r="B199" s="1">
        <f t="shared" si="42"/>
        <v>127485814.26521793</v>
      </c>
      <c r="C199" s="1">
        <f t="shared" si="42"/>
        <v>127485814.26521793</v>
      </c>
      <c r="D199" s="5">
        <f t="shared" si="43"/>
        <v>19122125.329289258</v>
      </c>
      <c r="E199" s="1">
        <f t="shared" si="44"/>
        <v>50130932.356602006</v>
      </c>
      <c r="F199" s="1">
        <f t="shared" si="45"/>
        <v>2401866.3114983151</v>
      </c>
      <c r="G199" s="5">
        <f t="shared" si="49"/>
        <v>29628530.419617459</v>
      </c>
      <c r="H199" s="5">
        <f t="shared" si="46"/>
        <v>0</v>
      </c>
      <c r="I199" s="5">
        <f t="shared" si="37"/>
        <v>0.46511754635044417</v>
      </c>
      <c r="J199" s="5">
        <f t="shared" si="38"/>
        <v>0.46511754635044417</v>
      </c>
      <c r="K199" s="20">
        <f t="shared" si="39"/>
        <v>6.9764907299111681E-2</v>
      </c>
      <c r="L199" s="20">
        <f t="shared" si="52"/>
        <v>122927662.31098358</v>
      </c>
      <c r="M199" s="20">
        <f t="shared" si="53"/>
        <v>122927662.31098358</v>
      </c>
      <c r="N199" s="20">
        <f t="shared" si="54"/>
        <v>18438429.237757962</v>
      </c>
      <c r="O199" s="5">
        <f t="shared" si="55"/>
        <v>1645219.5543550376</v>
      </c>
      <c r="P199" s="5">
        <f t="shared" si="56"/>
        <v>1645219.5543550376</v>
      </c>
      <c r="Q199" s="5">
        <f t="shared" si="50"/>
        <v>-1645219.5543550376</v>
      </c>
      <c r="R199" s="5">
        <f t="shared" si="51"/>
        <v>-1645219.5543550376</v>
      </c>
      <c r="S199" s="1">
        <f t="shared" si="47"/>
        <v>3290439.1087100753</v>
      </c>
      <c r="T199">
        <f>IF(A199&lt;D$4,F$4,0)</f>
        <v>0</v>
      </c>
      <c r="U199" s="5">
        <f t="shared" si="48"/>
        <v>2975313.7836730033</v>
      </c>
      <c r="V199" s="5">
        <f>L$6*SUM(U192:U198)</f>
        <v>1810053.5625486225</v>
      </c>
      <c r="W199" s="1">
        <f>H$5+((H$6-H$5)*(LOG(V199+J$5)-LOG(J$5))/(LOG(J$6)-LOG(J$5)))</f>
        <v>8.8069685439042047E-2</v>
      </c>
      <c r="X199" s="1">
        <f t="shared" si="40"/>
        <v>199413.33676457635</v>
      </c>
      <c r="Y199" s="1">
        <f t="shared" si="41"/>
        <v>2064854.2800716558</v>
      </c>
    </row>
    <row r="200" spans="1:25" x14ac:dyDescent="0.2">
      <c r="A200">
        <v>191</v>
      </c>
      <c r="B200" s="1">
        <f t="shared" si="42"/>
        <v>125840594.71086289</v>
      </c>
      <c r="C200" s="1">
        <f t="shared" si="42"/>
        <v>125840594.71086289</v>
      </c>
      <c r="D200" s="5">
        <f t="shared" si="43"/>
        <v>19359467.877719205</v>
      </c>
      <c r="E200" s="1">
        <f t="shared" si="44"/>
        <v>53106246.140275009</v>
      </c>
      <c r="F200" s="1">
        <f t="shared" si="45"/>
        <v>2601279.6482628915</v>
      </c>
      <c r="G200" s="5">
        <f t="shared" si="49"/>
        <v>31693384.699689116</v>
      </c>
      <c r="H200" s="5">
        <f t="shared" si="46"/>
        <v>0</v>
      </c>
      <c r="I200" s="5">
        <f t="shared" si="37"/>
        <v>0.46428678252441863</v>
      </c>
      <c r="J200" s="5">
        <f t="shared" si="38"/>
        <v>0.46428678252441863</v>
      </c>
      <c r="K200" s="20">
        <f t="shared" si="39"/>
        <v>7.1426434951162757E-2</v>
      </c>
      <c r="L200" s="20">
        <f t="shared" si="52"/>
        <v>121290584.24212359</v>
      </c>
      <c r="M200" s="20">
        <f t="shared" si="53"/>
        <v>121290584.24212359</v>
      </c>
      <c r="N200" s="20">
        <f t="shared" si="54"/>
        <v>18659488.815197811</v>
      </c>
      <c r="O200" s="5">
        <f t="shared" si="55"/>
        <v>1642771.4586277332</v>
      </c>
      <c r="P200" s="5">
        <f t="shared" si="56"/>
        <v>1642771.4586277332</v>
      </c>
      <c r="Q200" s="5">
        <f t="shared" si="50"/>
        <v>-1642771.4586277332</v>
      </c>
      <c r="R200" s="5">
        <f t="shared" si="51"/>
        <v>-1642771.4586277332</v>
      </c>
      <c r="S200" s="1">
        <f t="shared" si="47"/>
        <v>3285542.9172554663</v>
      </c>
      <c r="T200">
        <f>IF(A200&lt;D$4,F$4,0)</f>
        <v>0</v>
      </c>
      <c r="U200" s="5">
        <f t="shared" si="48"/>
        <v>3053096.5602801293</v>
      </c>
      <c r="V200" s="5">
        <f>L$6*SUM(U193:U199)</f>
        <v>1881158.1792322998</v>
      </c>
      <c r="W200" s="1">
        <f>H$5+((H$6-H$5)*(LOG(V200+J$5)-LOG(J$5))/(LOG(J$6)-LOG(J$5)))</f>
        <v>8.8688790467263509E-2</v>
      </c>
      <c r="X200" s="1">
        <f t="shared" si="40"/>
        <v>210689.92539662175</v>
      </c>
      <c r="Y200" s="1">
        <f t="shared" si="41"/>
        <v>2164919.486870545</v>
      </c>
    </row>
    <row r="201" spans="1:25" x14ac:dyDescent="0.2">
      <c r="A201">
        <v>192</v>
      </c>
      <c r="B201" s="1">
        <f t="shared" si="42"/>
        <v>124197823.25223516</v>
      </c>
      <c r="C201" s="1">
        <f t="shared" si="42"/>
        <v>124197823.25223516</v>
      </c>
      <c r="D201" s="5">
        <f t="shared" si="43"/>
        <v>19523549.348333824</v>
      </c>
      <c r="E201" s="1">
        <f t="shared" si="44"/>
        <v>56159342.700555138</v>
      </c>
      <c r="F201" s="1">
        <f t="shared" si="45"/>
        <v>2811969.5736595131</v>
      </c>
      <c r="G201" s="5">
        <f t="shared" si="49"/>
        <v>33858304.186559662</v>
      </c>
      <c r="H201" s="5">
        <f t="shared" si="46"/>
        <v>0</v>
      </c>
      <c r="I201" s="5">
        <f t="shared" si="37"/>
        <v>0.4635644820331199</v>
      </c>
      <c r="J201" s="5">
        <f t="shared" si="38"/>
        <v>0.4635644820331199</v>
      </c>
      <c r="K201" s="20">
        <f t="shared" si="39"/>
        <v>7.2871035933760181E-2</v>
      </c>
      <c r="L201" s="20">
        <f t="shared" si="52"/>
        <v>119654891.32831058</v>
      </c>
      <c r="M201" s="20">
        <f t="shared" si="53"/>
        <v>119654891.32831058</v>
      </c>
      <c r="N201" s="20">
        <f t="shared" si="54"/>
        <v>18809413.196182974</v>
      </c>
      <c r="O201" s="5">
        <f t="shared" si="55"/>
        <v>1633638.7357439154</v>
      </c>
      <c r="P201" s="5">
        <f t="shared" si="56"/>
        <v>1633638.7357439154</v>
      </c>
      <c r="Q201" s="5">
        <f t="shared" si="50"/>
        <v>-1633638.7357439154</v>
      </c>
      <c r="R201" s="5">
        <f t="shared" si="51"/>
        <v>-1633638.7357439154</v>
      </c>
      <c r="S201" s="1">
        <f t="shared" si="47"/>
        <v>3267277.4714878309</v>
      </c>
      <c r="T201">
        <f>IF(A201&lt;D$4,F$4,0)</f>
        <v>0</v>
      </c>
      <c r="U201" s="5">
        <f t="shared" si="48"/>
        <v>3121461.4466408463</v>
      </c>
      <c r="V201" s="5">
        <f>L$6*SUM(U194:U200)</f>
        <v>1948906.8940335959</v>
      </c>
      <c r="W201" s="1">
        <f>H$5+((H$6-H$5)*(LOG(V201+J$5)-LOG(J$5))/(LOG(J$6)-LOG(J$5)))</f>
        <v>8.9257390576944762E-2</v>
      </c>
      <c r="X201" s="1">
        <f t="shared" si="40"/>
        <v>221852.27102718258</v>
      </c>
      <c r="Y201" s="1">
        <f t="shared" si="41"/>
        <v>2263681.6393097299</v>
      </c>
    </row>
    <row r="202" spans="1:25" x14ac:dyDescent="0.2">
      <c r="A202">
        <v>193</v>
      </c>
      <c r="B202" s="1">
        <f t="shared" si="42"/>
        <v>122564184.51649125</v>
      </c>
      <c r="C202" s="1">
        <f t="shared" si="42"/>
        <v>122564184.51649125</v>
      </c>
      <c r="D202" s="5">
        <f t="shared" si="43"/>
        <v>19611452.150071345</v>
      </c>
      <c r="E202" s="1">
        <f t="shared" si="44"/>
        <v>59280804.147195987</v>
      </c>
      <c r="F202" s="1">
        <f t="shared" si="45"/>
        <v>3033821.8446866958</v>
      </c>
      <c r="G202" s="5">
        <f t="shared" si="49"/>
        <v>36121985.825869389</v>
      </c>
      <c r="H202" s="5">
        <f t="shared" si="46"/>
        <v>0</v>
      </c>
      <c r="I202" s="5">
        <f t="shared" ref="I202:I265" si="57">B202/(B202+C202+D202)</f>
        <v>0.46296089484681063</v>
      </c>
      <c r="J202" s="5">
        <f t="shared" ref="J202:J265" si="58">C202/(B202+C202+D202)</f>
        <v>0.46296089484681063</v>
      </c>
      <c r="K202" s="20">
        <f t="shared" ref="K202:K265" si="59">D202/(B202+C202+D202)</f>
        <v>7.4078210306378664E-2</v>
      </c>
      <c r="L202" s="20">
        <f t="shared" si="52"/>
        <v>118027167.7469925</v>
      </c>
      <c r="M202" s="20">
        <f t="shared" si="53"/>
        <v>118027167.7469925</v>
      </c>
      <c r="N202" s="20">
        <f t="shared" si="54"/>
        <v>18885485.689068835</v>
      </c>
      <c r="O202" s="5">
        <f t="shared" si="55"/>
        <v>1617932.7384144221</v>
      </c>
      <c r="P202" s="5">
        <f t="shared" si="56"/>
        <v>1617932.7384144221</v>
      </c>
      <c r="Q202" s="5">
        <f t="shared" si="50"/>
        <v>-1617932.7384144221</v>
      </c>
      <c r="R202" s="5">
        <f t="shared" si="51"/>
        <v>-1617932.7384144221</v>
      </c>
      <c r="S202" s="1">
        <f t="shared" si="47"/>
        <v>3235865.4768288443</v>
      </c>
      <c r="T202">
        <f>IF(A202&lt;D$4,F$4,0)</f>
        <v>0</v>
      </c>
      <c r="U202" s="5">
        <f t="shared" si="48"/>
        <v>3179374.6697503086</v>
      </c>
      <c r="V202" s="5">
        <f>L$6*SUM(U195:U201)</f>
        <v>2012499.6476639893</v>
      </c>
      <c r="W202" s="1">
        <f>H$5+((H$6-H$5)*(LOG(V202+J$5)-LOG(J$5))/(LOG(J$6)-LOG(J$5)))</f>
        <v>8.9773494496727557E-2</v>
      </c>
      <c r="X202" s="1">
        <f t="shared" si="40"/>
        <v>232782.18736421625</v>
      </c>
      <c r="Y202" s="1">
        <f t="shared" si="41"/>
        <v>2360212.4227843466</v>
      </c>
    </row>
    <row r="203" spans="1:25" x14ac:dyDescent="0.2">
      <c r="A203">
        <v>194</v>
      </c>
      <c r="B203" s="1">
        <f t="shared" si="42"/>
        <v>120946251.77807683</v>
      </c>
      <c r="C203" s="1">
        <f t="shared" si="42"/>
        <v>120946251.77807683</v>
      </c>
      <c r="D203" s="5">
        <f t="shared" si="43"/>
        <v>19621400.274134316</v>
      </c>
      <c r="E203" s="1">
        <f t="shared" si="44"/>
        <v>62460178.816946298</v>
      </c>
      <c r="F203" s="1">
        <f t="shared" si="45"/>
        <v>3266604.0320509123</v>
      </c>
      <c r="G203" s="5">
        <f t="shared" si="49"/>
        <v>38482198.248653732</v>
      </c>
      <c r="H203" s="5">
        <f t="shared" si="46"/>
        <v>0</v>
      </c>
      <c r="I203" s="5">
        <f t="shared" si="57"/>
        <v>0.46248497692331531</v>
      </c>
      <c r="J203" s="5">
        <f t="shared" si="58"/>
        <v>0.46248497692331531</v>
      </c>
      <c r="K203" s="20">
        <f t="shared" si="59"/>
        <v>7.5030046153369417E-2</v>
      </c>
      <c r="L203" s="20">
        <f t="shared" si="52"/>
        <v>116413899.00422834</v>
      </c>
      <c r="M203" s="20">
        <f t="shared" si="53"/>
        <v>116413899.00422834</v>
      </c>
      <c r="N203" s="20">
        <f t="shared" si="54"/>
        <v>18886105.821831293</v>
      </c>
      <c r="O203" s="5">
        <f t="shared" si="55"/>
        <v>1595870.2284073543</v>
      </c>
      <c r="P203" s="5">
        <f t="shared" si="56"/>
        <v>1595870.2284073543</v>
      </c>
      <c r="Q203" s="5">
        <f t="shared" si="50"/>
        <v>-1595870.2284073543</v>
      </c>
      <c r="R203" s="5">
        <f t="shared" si="51"/>
        <v>-1595870.2284073543</v>
      </c>
      <c r="S203" s="1">
        <f t="shared" si="47"/>
        <v>3191740.4568147087</v>
      </c>
      <c r="T203">
        <f>IF(A203&lt;D$4,F$4,0)</f>
        <v>0</v>
      </c>
      <c r="U203" s="5">
        <f t="shared" si="48"/>
        <v>3225917.3527658721</v>
      </c>
      <c r="V203" s="5">
        <f>L$6*SUM(U196:U202)</f>
        <v>2071137.6536241637</v>
      </c>
      <c r="W203" s="1">
        <f>H$5+((H$6-H$5)*(LOG(V203+J$5)-LOG(J$5))/(LOG(J$6)-LOG(J$5)))</f>
        <v>9.0235204093744123E-2</v>
      </c>
      <c r="X203" s="1">
        <f t="shared" si="40"/>
        <v>243353.33589812112</v>
      </c>
      <c r="Y203" s="1">
        <f t="shared" si="41"/>
        <v>2453524.6547063515</v>
      </c>
    </row>
    <row r="204" spans="1:25" x14ac:dyDescent="0.2">
      <c r="A204">
        <v>195</v>
      </c>
      <c r="B204" s="1">
        <f t="shared" si="42"/>
        <v>119350381.54966947</v>
      </c>
      <c r="C204" s="1">
        <f t="shared" si="42"/>
        <v>119350381.54966947</v>
      </c>
      <c r="D204" s="5">
        <f t="shared" si="43"/>
        <v>19552826.382528402</v>
      </c>
      <c r="E204" s="1">
        <f t="shared" si="44"/>
        <v>65686096.169712171</v>
      </c>
      <c r="F204" s="1">
        <f t="shared" si="45"/>
        <v>3509957.3679490332</v>
      </c>
      <c r="G204" s="5">
        <f t="shared" si="49"/>
        <v>40935722.903360084</v>
      </c>
      <c r="H204" s="5">
        <f t="shared" si="46"/>
        <v>0</v>
      </c>
      <c r="I204" s="5">
        <f t="shared" si="57"/>
        <v>0.46214413433370449</v>
      </c>
      <c r="J204" s="5">
        <f t="shared" si="58"/>
        <v>0.46214413433370449</v>
      </c>
      <c r="K204" s="20">
        <f t="shared" si="59"/>
        <v>7.5711731332591042E-2</v>
      </c>
      <c r="L204" s="20">
        <f t="shared" si="52"/>
        <v>114821369.03319918</v>
      </c>
      <c r="M204" s="20">
        <f t="shared" si="53"/>
        <v>114821369.03319918</v>
      </c>
      <c r="N204" s="20">
        <f t="shared" si="54"/>
        <v>18810851.415469009</v>
      </c>
      <c r="O204" s="5">
        <f t="shared" si="55"/>
        <v>1567766.9060162224</v>
      </c>
      <c r="P204" s="5">
        <f t="shared" si="56"/>
        <v>1567766.9060162224</v>
      </c>
      <c r="Q204" s="5">
        <f t="shared" si="50"/>
        <v>-1567766.9060162224</v>
      </c>
      <c r="R204" s="5">
        <f t="shared" si="51"/>
        <v>-1567766.9060162224</v>
      </c>
      <c r="S204" s="1">
        <f t="shared" si="47"/>
        <v>3135533.8120324449</v>
      </c>
      <c r="T204">
        <f>IF(A204&lt;D$4,F$4,0)</f>
        <v>0</v>
      </c>
      <c r="U204" s="5">
        <f t="shared" si="48"/>
        <v>3260314.3484206246</v>
      </c>
      <c r="V204" s="5">
        <f>L$6*SUM(U197:U203)</f>
        <v>2124041.5898403041</v>
      </c>
      <c r="W204" s="1">
        <f>H$5+((H$6-H$5)*(LOG(V204+J$5)-LOG(J$5))/(LOG(J$6)-LOG(J$5)))</f>
        <v>9.064073490884679E-2</v>
      </c>
      <c r="X204" s="1">
        <f t="shared" si="40"/>
        <v>253433.38090408297</v>
      </c>
      <c r="Y204" s="1">
        <f t="shared" si="41"/>
        <v>2542587.4276093212</v>
      </c>
    </row>
    <row r="205" spans="1:25" x14ac:dyDescent="0.2">
      <c r="A205">
        <v>196</v>
      </c>
      <c r="B205" s="1">
        <f t="shared" si="42"/>
        <v>117782614.64365326</v>
      </c>
      <c r="C205" s="1">
        <f t="shared" si="42"/>
        <v>117782614.64365326</v>
      </c>
      <c r="D205" s="5">
        <f t="shared" si="43"/>
        <v>19406400.243129373</v>
      </c>
      <c r="E205" s="1">
        <f t="shared" si="44"/>
        <v>68946410.518132791</v>
      </c>
      <c r="F205" s="1">
        <f t="shared" si="45"/>
        <v>3763390.7488531163</v>
      </c>
      <c r="G205" s="5">
        <f t="shared" si="49"/>
        <v>43478310.330969408</v>
      </c>
      <c r="H205" s="5">
        <f t="shared" si="46"/>
        <v>0</v>
      </c>
      <c r="I205" s="5">
        <f t="shared" si="57"/>
        <v>0.4619440008308594</v>
      </c>
      <c r="J205" s="5">
        <f t="shared" si="58"/>
        <v>0.4619440008308594</v>
      </c>
      <c r="K205" s="20">
        <f t="shared" si="59"/>
        <v>7.6111998338281153E-2</v>
      </c>
      <c r="L205" s="20">
        <f t="shared" si="52"/>
        <v>113255563.43551084</v>
      </c>
      <c r="M205" s="20">
        <f t="shared" si="53"/>
        <v>113255563.43551084</v>
      </c>
      <c r="N205" s="20">
        <f t="shared" si="54"/>
        <v>18660502.659414217</v>
      </c>
      <c r="O205" s="5">
        <f t="shared" si="55"/>
        <v>1534027.7013659193</v>
      </c>
      <c r="P205" s="5">
        <f t="shared" si="56"/>
        <v>1534027.7013659193</v>
      </c>
      <c r="Q205" s="5">
        <f t="shared" si="50"/>
        <v>-1534027.7013659193</v>
      </c>
      <c r="R205" s="5">
        <f t="shared" si="51"/>
        <v>-1534027.7013659193</v>
      </c>
      <c r="S205" s="1">
        <f t="shared" si="47"/>
        <v>3068055.4027318386</v>
      </c>
      <c r="T205">
        <f>IF(A205&lt;D$4,F$4,0)</f>
        <v>0</v>
      </c>
      <c r="U205" s="5">
        <f t="shared" si="48"/>
        <v>3281959.951431477</v>
      </c>
      <c r="V205" s="5">
        <f>L$6*SUM(U198:U204)</f>
        <v>2170470.9438310261</v>
      </c>
      <c r="W205" s="1">
        <f>H$5+((H$6-H$5)*(LOG(V205+J$5)-LOG(J$5))/(LOG(J$6)-LOG(J$5)))</f>
        <v>9.0988436587441948E-2</v>
      </c>
      <c r="X205" s="1">
        <f t="shared" si="40"/>
        <v>262886.63681370317</v>
      </c>
      <c r="Y205" s="1">
        <f t="shared" si="41"/>
        <v>2626344.6399657717</v>
      </c>
    </row>
    <row r="206" spans="1:25" x14ac:dyDescent="0.2">
      <c r="A206">
        <v>197</v>
      </c>
      <c r="B206" s="1">
        <f t="shared" si="42"/>
        <v>116248586.94228734</v>
      </c>
      <c r="C206" s="1">
        <f t="shared" si="42"/>
        <v>116248586.94228734</v>
      </c>
      <c r="D206" s="5">
        <f t="shared" si="43"/>
        <v>19184016.537151136</v>
      </c>
      <c r="E206" s="1">
        <f t="shared" si="44"/>
        <v>72228370.469564274</v>
      </c>
      <c r="F206" s="1">
        <f t="shared" si="45"/>
        <v>4026277.3856668193</v>
      </c>
      <c r="G206" s="5">
        <f t="shared" si="49"/>
        <v>46104654.970935181</v>
      </c>
      <c r="H206" s="5">
        <f t="shared" si="46"/>
        <v>0</v>
      </c>
      <c r="I206" s="5">
        <f t="shared" si="57"/>
        <v>0.46188825929938243</v>
      </c>
      <c r="J206" s="5">
        <f t="shared" si="58"/>
        <v>0.46188825929938243</v>
      </c>
      <c r="K206" s="20">
        <f t="shared" si="59"/>
        <v>7.6223481401235138E-2</v>
      </c>
      <c r="L206" s="20">
        <f t="shared" si="52"/>
        <v>111722082.00115339</v>
      </c>
      <c r="M206" s="20">
        <f t="shared" si="53"/>
        <v>111722082.00115339</v>
      </c>
      <c r="N206" s="20">
        <f t="shared" si="54"/>
        <v>18437026.419419032</v>
      </c>
      <c r="O206" s="5">
        <f t="shared" si="55"/>
        <v>1495134.3433781909</v>
      </c>
      <c r="P206" s="5">
        <f t="shared" si="56"/>
        <v>1495134.3433781909</v>
      </c>
      <c r="Q206" s="5">
        <f t="shared" si="50"/>
        <v>-1495134.3433781909</v>
      </c>
      <c r="R206" s="5">
        <f t="shared" si="51"/>
        <v>-1495134.3433781909</v>
      </c>
      <c r="S206" s="1">
        <f t="shared" si="47"/>
        <v>2990268.6867563818</v>
      </c>
      <c r="T206">
        <f>IF(A206&lt;D$4,F$4,0)</f>
        <v>0</v>
      </c>
      <c r="U206" s="5">
        <f t="shared" si="48"/>
        <v>3290439.1087100753</v>
      </c>
      <c r="V206" s="5">
        <f>L$6*SUM(U199:U205)</f>
        <v>2209743.811296226</v>
      </c>
      <c r="W206" s="1">
        <f>H$5+((H$6-H$5)*(LOG(V206+J$5)-LOG(J$5))/(LOG(J$6)-LOG(J$5)))</f>
        <v>9.1276812769284787E-2</v>
      </c>
      <c r="X206" s="1">
        <f t="shared" si="40"/>
        <v>271577.15916219301</v>
      </c>
      <c r="Y206" s="1">
        <f t="shared" si="41"/>
        <v>2703736.6245108102</v>
      </c>
    </row>
    <row r="207" spans="1:25" x14ac:dyDescent="0.2">
      <c r="A207">
        <v>198</v>
      </c>
      <c r="B207" s="1">
        <f t="shared" si="42"/>
        <v>114753452.59890915</v>
      </c>
      <c r="C207" s="1">
        <f t="shared" si="42"/>
        <v>114753452.59890915</v>
      </c>
      <c r="D207" s="5">
        <f t="shared" si="43"/>
        <v>18888742.30665205</v>
      </c>
      <c r="E207" s="1">
        <f t="shared" si="44"/>
        <v>75518809.578274354</v>
      </c>
      <c r="F207" s="1">
        <f t="shared" si="45"/>
        <v>4297854.5448290119</v>
      </c>
      <c r="G207" s="5">
        <f t="shared" si="49"/>
        <v>48808391.595445991</v>
      </c>
      <c r="H207" s="5">
        <f t="shared" si="46"/>
        <v>0</v>
      </c>
      <c r="I207" s="5">
        <f t="shared" si="57"/>
        <v>0.4619785159353243</v>
      </c>
      <c r="J207" s="5">
        <f t="shared" si="58"/>
        <v>0.4619785159353243</v>
      </c>
      <c r="K207" s="20">
        <f t="shared" si="59"/>
        <v>7.6042968129351435E-2</v>
      </c>
      <c r="L207" s="20">
        <f t="shared" si="52"/>
        <v>110226063.14274298</v>
      </c>
      <c r="M207" s="20">
        <f t="shared" si="53"/>
        <v>110226063.14274298</v>
      </c>
      <c r="N207" s="20">
        <f t="shared" si="54"/>
        <v>18143521.218984406</v>
      </c>
      <c r="O207" s="5">
        <f t="shared" si="55"/>
        <v>1451630.8601311878</v>
      </c>
      <c r="P207" s="5">
        <f t="shared" si="56"/>
        <v>1451630.8601311878</v>
      </c>
      <c r="Q207" s="5">
        <f t="shared" si="50"/>
        <v>-1451630.8601311878</v>
      </c>
      <c r="R207" s="5">
        <f t="shared" si="51"/>
        <v>-1451630.8601311878</v>
      </c>
      <c r="S207" s="1">
        <f t="shared" si="47"/>
        <v>2903261.7202623757</v>
      </c>
      <c r="T207">
        <f>IF(A207&lt;D$4,F$4,0)</f>
        <v>0</v>
      </c>
      <c r="U207" s="5">
        <f t="shared" si="48"/>
        <v>3285542.9172554663</v>
      </c>
      <c r="V207" s="5">
        <f>L$6*SUM(U200:U206)</f>
        <v>2241256.3437999333</v>
      </c>
      <c r="W207" s="1">
        <f>H$5+((H$6-H$5)*(LOG(V207+J$5)-LOG(J$5))/(LOG(J$6)-LOG(J$5)))</f>
        <v>9.1504539981434027E-2</v>
      </c>
      <c r="X207" s="1">
        <f t="shared" si="40"/>
        <v>279372.19626733178</v>
      </c>
      <c r="Y207" s="1">
        <f t="shared" si="41"/>
        <v>2773724.3640127974</v>
      </c>
    </row>
    <row r="208" spans="1:25" x14ac:dyDescent="0.2">
      <c r="A208">
        <v>199</v>
      </c>
      <c r="B208" s="1">
        <f t="shared" si="42"/>
        <v>113301821.73877797</v>
      </c>
      <c r="C208" s="1">
        <f t="shared" si="42"/>
        <v>113301821.73877797</v>
      </c>
      <c r="D208" s="5">
        <f t="shared" si="43"/>
        <v>18524726.555426594</v>
      </c>
      <c r="E208" s="1">
        <f t="shared" si="44"/>
        <v>78804352.495529816</v>
      </c>
      <c r="F208" s="1">
        <f t="shared" si="45"/>
        <v>4577226.7410963438</v>
      </c>
      <c r="G208" s="5">
        <f t="shared" si="49"/>
        <v>51582115.959458791</v>
      </c>
      <c r="H208" s="5">
        <f t="shared" si="46"/>
        <v>0</v>
      </c>
      <c r="I208" s="5">
        <f t="shared" si="57"/>
        <v>0.46221423380546678</v>
      </c>
      <c r="J208" s="5">
        <f t="shared" si="58"/>
        <v>0.46221423380546678</v>
      </c>
      <c r="K208" s="20">
        <f t="shared" si="59"/>
        <v>7.5571532389066401E-2</v>
      </c>
      <c r="L208" s="20">
        <f t="shared" si="52"/>
        <v>108772122.24748439</v>
      </c>
      <c r="M208" s="20">
        <f t="shared" si="53"/>
        <v>108772122.24748439</v>
      </c>
      <c r="N208" s="20">
        <f t="shared" si="54"/>
        <v>17784125.538013741</v>
      </c>
      <c r="O208" s="5">
        <f t="shared" si="55"/>
        <v>1404107.7500238139</v>
      </c>
      <c r="P208" s="5">
        <f t="shared" si="56"/>
        <v>1404107.7500238139</v>
      </c>
      <c r="Q208" s="5">
        <f t="shared" si="50"/>
        <v>-1404107.7500238139</v>
      </c>
      <c r="R208" s="5">
        <f t="shared" si="51"/>
        <v>-1404107.7500238139</v>
      </c>
      <c r="S208" s="1">
        <f t="shared" si="47"/>
        <v>2808215.5000476278</v>
      </c>
      <c r="T208">
        <f>IF(A208&lt;D$4,F$4,0)</f>
        <v>0</v>
      </c>
      <c r="U208" s="5">
        <f t="shared" si="48"/>
        <v>3267277.4714878309</v>
      </c>
      <c r="V208" s="5">
        <f>L$6*SUM(U201:U207)</f>
        <v>2264500.9794974672</v>
      </c>
      <c r="W208" s="1">
        <f>H$5+((H$6-H$5)*(LOG(V208+J$5)-LOG(J$5))/(LOG(J$6)-LOG(J$5)))</f>
        <v>9.1670485074961824E-2</v>
      </c>
      <c r="X208" s="1">
        <f t="shared" si="40"/>
        <v>286145.88495635847</v>
      </c>
      <c r="Y208" s="1">
        <f t="shared" si="41"/>
        <v>2835315.5616844879</v>
      </c>
    </row>
    <row r="209" spans="1:25" x14ac:dyDescent="0.2">
      <c r="A209">
        <v>200</v>
      </c>
      <c r="B209" s="1">
        <f t="shared" si="42"/>
        <v>111897713.98875415</v>
      </c>
      <c r="C209" s="1">
        <f t="shared" si="42"/>
        <v>111897713.98875415</v>
      </c>
      <c r="D209" s="5">
        <f t="shared" si="43"/>
        <v>18097076.578645378</v>
      </c>
      <c r="E209" s="1">
        <f t="shared" si="44"/>
        <v>82071629.967017651</v>
      </c>
      <c r="F209" s="1">
        <f t="shared" si="45"/>
        <v>4863372.6260527018</v>
      </c>
      <c r="G209" s="5">
        <f t="shared" si="49"/>
        <v>54417431.52114328</v>
      </c>
      <c r="H209" s="5">
        <f t="shared" si="46"/>
        <v>0</v>
      </c>
      <c r="I209" s="5">
        <f t="shared" si="57"/>
        <v>0.46259272975024268</v>
      </c>
      <c r="J209" s="5">
        <f t="shared" si="58"/>
        <v>0.46259272975024268</v>
      </c>
      <c r="K209" s="20">
        <f t="shared" si="59"/>
        <v>7.4814540499514595E-2</v>
      </c>
      <c r="L209" s="20">
        <f t="shared" si="52"/>
        <v>107364305.23720178</v>
      </c>
      <c r="M209" s="20">
        <f t="shared" si="53"/>
        <v>107364305.23720178</v>
      </c>
      <c r="N209" s="20">
        <f t="shared" si="54"/>
        <v>17363894.081750136</v>
      </c>
      <c r="O209" s="5">
        <f t="shared" si="55"/>
        <v>1353185.592210032</v>
      </c>
      <c r="P209" s="5">
        <f t="shared" si="56"/>
        <v>1353185.592210032</v>
      </c>
      <c r="Q209" s="5">
        <f t="shared" si="50"/>
        <v>-1353185.592210032</v>
      </c>
      <c r="R209" s="5">
        <f t="shared" si="51"/>
        <v>-1353185.592210032</v>
      </c>
      <c r="S209" s="1">
        <f t="shared" si="47"/>
        <v>2706371.1844200641</v>
      </c>
      <c r="T209">
        <f>IF(A209&lt;D$4,F$4,0)</f>
        <v>0</v>
      </c>
      <c r="U209" s="5">
        <f t="shared" si="48"/>
        <v>3235865.4768288443</v>
      </c>
      <c r="V209" s="5">
        <f>L$6*SUM(U202:U208)</f>
        <v>2279082.5819821656</v>
      </c>
      <c r="W209" s="1">
        <f>H$5+((H$6-H$5)*(LOG(V209+J$5)-LOG(J$5))/(LOG(J$6)-LOG(J$5)))</f>
        <v>9.1773720759437113E-2</v>
      </c>
      <c r="X209" s="1">
        <f t="shared" ref="X209:X272" si="60">U202*W209</f>
        <v>291783.04313129239</v>
      </c>
      <c r="Y209" s="1">
        <f t="shared" ref="Y209:Y272" si="61">U202*(1-W209)</f>
        <v>2887591.6266190163</v>
      </c>
    </row>
    <row r="210" spans="1:25" x14ac:dyDescent="0.2">
      <c r="A210">
        <v>201</v>
      </c>
      <c r="B210" s="1">
        <f t="shared" si="42"/>
        <v>110544528.39654413</v>
      </c>
      <c r="C210" s="1">
        <f t="shared" si="42"/>
        <v>110544528.39654413</v>
      </c>
      <c r="D210" s="5">
        <f t="shared" si="43"/>
        <v>17611707.306250732</v>
      </c>
      <c r="E210" s="1">
        <f t="shared" si="44"/>
        <v>85307495.443846494</v>
      </c>
      <c r="F210" s="1">
        <f t="shared" si="45"/>
        <v>5155155.6691839946</v>
      </c>
      <c r="G210" s="5">
        <f t="shared" si="49"/>
        <v>57305023.147762299</v>
      </c>
      <c r="H210" s="5">
        <f t="shared" si="46"/>
        <v>0</v>
      </c>
      <c r="I210" s="5">
        <f t="shared" si="57"/>
        <v>0.46310923558895406</v>
      </c>
      <c r="J210" s="5">
        <f t="shared" si="58"/>
        <v>0.46310923558895406</v>
      </c>
      <c r="K210" s="20">
        <f t="shared" si="59"/>
        <v>7.378152882209188E-2</v>
      </c>
      <c r="L210" s="20">
        <f t="shared" si="52"/>
        <v>106006057.88777238</v>
      </c>
      <c r="M210" s="20">
        <f t="shared" si="53"/>
        <v>106006057.88777238</v>
      </c>
      <c r="N210" s="20">
        <f t="shared" si="54"/>
        <v>16888648.323794231</v>
      </c>
      <c r="O210" s="5">
        <f t="shared" si="55"/>
        <v>1299498.838833621</v>
      </c>
      <c r="P210" s="5">
        <f t="shared" si="56"/>
        <v>1299498.838833621</v>
      </c>
      <c r="Q210" s="5">
        <f t="shared" si="50"/>
        <v>-1299498.838833621</v>
      </c>
      <c r="R210" s="5">
        <f t="shared" si="51"/>
        <v>-1299498.838833621</v>
      </c>
      <c r="S210" s="1">
        <f t="shared" si="47"/>
        <v>2598997.677667242</v>
      </c>
      <c r="T210">
        <f>IF(A210&lt;D$4,F$4,0)</f>
        <v>0</v>
      </c>
      <c r="U210" s="5">
        <f t="shared" si="48"/>
        <v>3191740.4568147087</v>
      </c>
      <c r="V210" s="5">
        <f>L$6*SUM(U203:U209)</f>
        <v>2284731.6626900188</v>
      </c>
      <c r="W210" s="1">
        <f>H$5+((H$6-H$5)*(LOG(V210+J$5)-LOG(J$5))/(LOG(J$6)-LOG(J$5)))</f>
        <v>9.1813538820257543E-2</v>
      </c>
      <c r="X210" s="1">
        <f t="shared" si="60"/>
        <v>296182.88809911185</v>
      </c>
      <c r="Y210" s="1">
        <f t="shared" si="61"/>
        <v>2929734.4646667601</v>
      </c>
    </row>
    <row r="211" spans="1:25" x14ac:dyDescent="0.2">
      <c r="A211">
        <v>202</v>
      </c>
      <c r="B211" s="1">
        <f t="shared" si="42"/>
        <v>109245029.55771051</v>
      </c>
      <c r="C211" s="1">
        <f t="shared" si="42"/>
        <v>109245029.55771051</v>
      </c>
      <c r="D211" s="5">
        <f t="shared" si="43"/>
        <v>17075171.171885528</v>
      </c>
      <c r="E211" s="1">
        <f t="shared" si="44"/>
        <v>88499235.9006612</v>
      </c>
      <c r="F211" s="1">
        <f t="shared" si="45"/>
        <v>5451338.5572831063</v>
      </c>
      <c r="G211" s="5">
        <f t="shared" si="49"/>
        <v>60234757.61242906</v>
      </c>
      <c r="H211" s="5">
        <f t="shared" si="46"/>
        <v>0</v>
      </c>
      <c r="I211" s="5">
        <f t="shared" si="57"/>
        <v>0.46375702146055292</v>
      </c>
      <c r="J211" s="5">
        <f t="shared" si="58"/>
        <v>0.46375702146055292</v>
      </c>
      <c r="K211" s="20">
        <f t="shared" si="59"/>
        <v>7.2485957078894186E-2</v>
      </c>
      <c r="L211" s="20">
        <f t="shared" si="52"/>
        <v>104700210.74739709</v>
      </c>
      <c r="M211" s="20">
        <f t="shared" si="53"/>
        <v>104700210.74739709</v>
      </c>
      <c r="N211" s="20">
        <f t="shared" si="54"/>
        <v>16364808.792512365</v>
      </c>
      <c r="O211" s="5">
        <f t="shared" si="55"/>
        <v>1243680.4576299333</v>
      </c>
      <c r="P211" s="5">
        <f t="shared" si="56"/>
        <v>1243680.4576299333</v>
      </c>
      <c r="Q211" s="5">
        <f t="shared" si="50"/>
        <v>-1243680.4576299333</v>
      </c>
      <c r="R211" s="5">
        <f t="shared" si="51"/>
        <v>-1243680.4576299333</v>
      </c>
      <c r="S211" s="1">
        <f t="shared" si="47"/>
        <v>2487360.9152598665</v>
      </c>
      <c r="T211">
        <f>IF(A211&lt;D$4,F$4,0)</f>
        <v>0</v>
      </c>
      <c r="U211" s="5">
        <f t="shared" si="48"/>
        <v>3135533.8120324449</v>
      </c>
      <c r="V211" s="5">
        <f>L$6*SUM(U204:U210)</f>
        <v>2281313.9730949029</v>
      </c>
      <c r="W211" s="1">
        <f>H$5+((H$6-H$5)*(LOG(V211+J$5)-LOG(J$5))/(LOG(J$6)-LOG(J$5)))</f>
        <v>9.178946065223656E-2</v>
      </c>
      <c r="X211" s="1">
        <f t="shared" si="60"/>
        <v>299262.49559827719</v>
      </c>
      <c r="Y211" s="1">
        <f t="shared" si="61"/>
        <v>2961051.8528223475</v>
      </c>
    </row>
    <row r="212" spans="1:25" x14ac:dyDescent="0.2">
      <c r="A212">
        <v>203</v>
      </c>
      <c r="B212" s="1">
        <f t="shared" si="42"/>
        <v>108001349.10008058</v>
      </c>
      <c r="C212" s="1">
        <f t="shared" si="42"/>
        <v>108001349.10008058</v>
      </c>
      <c r="D212" s="5">
        <f t="shared" si="43"/>
        <v>16494476.684413556</v>
      </c>
      <c r="E212" s="1">
        <f t="shared" si="44"/>
        <v>91634769.712693647</v>
      </c>
      <c r="F212" s="1">
        <f t="shared" si="45"/>
        <v>5750601.0528813833</v>
      </c>
      <c r="G212" s="5">
        <f t="shared" si="49"/>
        <v>63195809.465251409</v>
      </c>
      <c r="H212" s="5">
        <f t="shared" si="46"/>
        <v>0</v>
      </c>
      <c r="I212" s="5">
        <f t="shared" si="57"/>
        <v>0.46452757610366152</v>
      </c>
      <c r="J212" s="5">
        <f t="shared" si="58"/>
        <v>0.46452757610366152</v>
      </c>
      <c r="K212" s="20">
        <f t="shared" si="59"/>
        <v>7.0944847792676985E-2</v>
      </c>
      <c r="L212" s="20">
        <f t="shared" si="52"/>
        <v>103448978.85426469</v>
      </c>
      <c r="M212" s="20">
        <f t="shared" si="53"/>
        <v>103448978.85426469</v>
      </c>
      <c r="N212" s="20">
        <f t="shared" si="54"/>
        <v>15799217.176045321</v>
      </c>
      <c r="O212" s="5">
        <f t="shared" si="55"/>
        <v>1186347.9824119159</v>
      </c>
      <c r="P212" s="5">
        <f t="shared" si="56"/>
        <v>1186347.9824119159</v>
      </c>
      <c r="Q212" s="5">
        <f t="shared" si="50"/>
        <v>-1186347.9824119159</v>
      </c>
      <c r="R212" s="5">
        <f t="shared" si="51"/>
        <v>-1186347.9824119159</v>
      </c>
      <c r="S212" s="1">
        <f t="shared" si="47"/>
        <v>2372695.9648238318</v>
      </c>
      <c r="T212">
        <f>IF(A212&lt;D$4,F$4,0)</f>
        <v>0</v>
      </c>
      <c r="U212" s="5">
        <f t="shared" si="48"/>
        <v>3068055.4027318386</v>
      </c>
      <c r="V212" s="5">
        <f>L$6*SUM(U205:U211)</f>
        <v>2268835.9194560852</v>
      </c>
      <c r="W212" s="1">
        <f>H$5+((H$6-H$5)*(LOG(V212+J$5)-LOG(J$5))/(LOG(J$6)-LOG(J$5)))</f>
        <v>9.170124480710333E-2</v>
      </c>
      <c r="X212" s="1">
        <f t="shared" si="60"/>
        <v>300959.81295332685</v>
      </c>
      <c r="Y212" s="1">
        <f t="shared" si="61"/>
        <v>2981000.1384781501</v>
      </c>
    </row>
    <row r="213" spans="1:25" x14ac:dyDescent="0.2">
      <c r="A213">
        <v>204</v>
      </c>
      <c r="B213" s="1">
        <f t="shared" ref="B213:C276" si="62">B212+Q212</f>
        <v>106815001.11766866</v>
      </c>
      <c r="C213" s="1">
        <f t="shared" si="62"/>
        <v>106815001.11766866</v>
      </c>
      <c r="D213" s="5">
        <f t="shared" ref="D213:D276" si="63">D212+S212-S206</f>
        <v>15876903.962481005</v>
      </c>
      <c r="E213" s="1">
        <f t="shared" ref="E213:E276" si="64">E212+U212</f>
        <v>94702825.115425482</v>
      </c>
      <c r="F213" s="1">
        <f t="shared" ref="F213:F276" si="65">F212+X212</f>
        <v>6051560.8658347102</v>
      </c>
      <c r="G213" s="5">
        <f t="shared" si="49"/>
        <v>66176809.603729561</v>
      </c>
      <c r="H213" s="5">
        <f t="shared" ref="H213:H276" si="66">SUM(T206:T212)</f>
        <v>0</v>
      </c>
      <c r="I213" s="5">
        <f t="shared" si="57"/>
        <v>0.46541083615846346</v>
      </c>
      <c r="J213" s="5">
        <f t="shared" si="58"/>
        <v>0.46541083615846346</v>
      </c>
      <c r="K213" s="20">
        <f t="shared" si="59"/>
        <v>6.9178327683073138E-2</v>
      </c>
      <c r="L213" s="20">
        <f t="shared" si="52"/>
        <v>102253974.92331572</v>
      </c>
      <c r="M213" s="20">
        <f t="shared" si="53"/>
        <v>102253974.92331572</v>
      </c>
      <c r="N213" s="20">
        <f t="shared" si="54"/>
        <v>15198956.351186888</v>
      </c>
      <c r="O213" s="5">
        <f t="shared" si="55"/>
        <v>1128091.3940365927</v>
      </c>
      <c r="P213" s="5">
        <f t="shared" si="56"/>
        <v>1128091.3940365927</v>
      </c>
      <c r="Q213" s="5">
        <f t="shared" si="50"/>
        <v>-1128091.3940365927</v>
      </c>
      <c r="R213" s="5">
        <f t="shared" si="51"/>
        <v>-1128091.3940365927</v>
      </c>
      <c r="S213" s="1">
        <f t="shared" ref="S213:S276" si="67">O213+P213-T213*K213</f>
        <v>2256182.7880731854</v>
      </c>
      <c r="T213">
        <f>IF(A213&lt;D$4,F$4,0)</f>
        <v>0</v>
      </c>
      <c r="U213" s="5">
        <f t="shared" ref="U213:U276" si="68">S206+T206</f>
        <v>2990268.6867563818</v>
      </c>
      <c r="V213" s="5">
        <f>L$6*SUM(U206:U212)</f>
        <v>2247445.464586121</v>
      </c>
      <c r="W213" s="1">
        <f>H$5+((H$6-H$5)*(LOG(V213+J$5)-LOG(J$5))/(LOG(J$6)-LOG(J$5)))</f>
        <v>9.1548891330436422E-2</v>
      </c>
      <c r="X213" s="1">
        <f t="shared" si="60"/>
        <v>301236.05239271675</v>
      </c>
      <c r="Y213" s="1">
        <f t="shared" si="61"/>
        <v>2989203.0563173583</v>
      </c>
    </row>
    <row r="214" spans="1:25" x14ac:dyDescent="0.2">
      <c r="A214">
        <v>205</v>
      </c>
      <c r="B214" s="1">
        <f t="shared" si="62"/>
        <v>105686909.72363207</v>
      </c>
      <c r="C214" s="1">
        <f t="shared" si="62"/>
        <v>105686909.72363207</v>
      </c>
      <c r="D214" s="5">
        <f t="shared" si="63"/>
        <v>15229825.030291814</v>
      </c>
      <c r="E214" s="1">
        <f t="shared" si="64"/>
        <v>97693093.80218187</v>
      </c>
      <c r="F214" s="1">
        <f t="shared" si="65"/>
        <v>6352796.9182274267</v>
      </c>
      <c r="G214" s="5">
        <f t="shared" si="49"/>
        <v>69166012.66004692</v>
      </c>
      <c r="H214" s="5">
        <f t="shared" si="66"/>
        <v>0</v>
      </c>
      <c r="I214" s="5">
        <f t="shared" si="57"/>
        <v>0.46639545435069057</v>
      </c>
      <c r="J214" s="5">
        <f t="shared" si="58"/>
        <v>0.46639545435069057</v>
      </c>
      <c r="K214" s="20">
        <f t="shared" si="59"/>
        <v>6.7209091298618795E-2</v>
      </c>
      <c r="L214" s="20">
        <f t="shared" si="52"/>
        <v>101116234.2709953</v>
      </c>
      <c r="M214" s="20">
        <f t="shared" si="53"/>
        <v>101116234.2709953</v>
      </c>
      <c r="N214" s="20">
        <f t="shared" si="54"/>
        <v>14571175.935565351</v>
      </c>
      <c r="O214" s="5">
        <f t="shared" si="55"/>
        <v>1069463.1093591759</v>
      </c>
      <c r="P214" s="5">
        <f t="shared" si="56"/>
        <v>1069463.1093591759</v>
      </c>
      <c r="Q214" s="5">
        <f t="shared" si="50"/>
        <v>-1069463.1093591759</v>
      </c>
      <c r="R214" s="5">
        <f t="shared" si="51"/>
        <v>-1069463.1093591759</v>
      </c>
      <c r="S214" s="1">
        <f t="shared" si="67"/>
        <v>2138926.2187183518</v>
      </c>
      <c r="T214">
        <f>IF(A214&lt;D$4,F$4,0)</f>
        <v>0</v>
      </c>
      <c r="U214" s="5">
        <f t="shared" si="68"/>
        <v>2903261.7202623757</v>
      </c>
      <c r="V214" s="5">
        <f>L$6*SUM(U207:U213)</f>
        <v>2217428.4223907515</v>
      </c>
      <c r="W214" s="1">
        <f>H$5+((H$6-H$5)*(LOG(V214+J$5)-LOG(J$5))/(LOG(J$6)-LOG(J$5)))</f>
        <v>9.1332642751869697E-2</v>
      </c>
      <c r="X214" s="1">
        <f t="shared" si="60"/>
        <v>300077.31750762928</v>
      </c>
      <c r="Y214" s="1">
        <f t="shared" si="61"/>
        <v>2985465.5997478371</v>
      </c>
    </row>
    <row r="215" spans="1:25" x14ac:dyDescent="0.2">
      <c r="A215">
        <v>206</v>
      </c>
      <c r="B215" s="1">
        <f t="shared" si="62"/>
        <v>104617446.61427289</v>
      </c>
      <c r="C215" s="1">
        <f t="shared" si="62"/>
        <v>104617446.61427289</v>
      </c>
      <c r="D215" s="5">
        <f t="shared" si="63"/>
        <v>14560535.74896254</v>
      </c>
      <c r="E215" s="1">
        <f t="shared" si="64"/>
        <v>100596355.52244425</v>
      </c>
      <c r="F215" s="1">
        <f t="shared" si="65"/>
        <v>6652874.235735056</v>
      </c>
      <c r="G215" s="5">
        <f t="shared" si="49"/>
        <v>72151478.259794757</v>
      </c>
      <c r="H215" s="5">
        <f t="shared" si="66"/>
        <v>0</v>
      </c>
      <c r="I215" s="5">
        <f t="shared" si="57"/>
        <v>0.46746909484369786</v>
      </c>
      <c r="J215" s="5">
        <f t="shared" si="58"/>
        <v>0.46746909484369786</v>
      </c>
      <c r="K215" s="20">
        <f t="shared" si="59"/>
        <v>6.5061810312604232E-2</v>
      </c>
      <c r="L215" s="20">
        <f t="shared" si="52"/>
        <v>100036249.48480466</v>
      </c>
      <c r="M215" s="20">
        <f t="shared" si="53"/>
        <v>100036249.48480466</v>
      </c>
      <c r="N215" s="20">
        <f t="shared" si="54"/>
        <v>13922930.007899018</v>
      </c>
      <c r="O215" s="5">
        <f t="shared" si="55"/>
        <v>1010970.2130487289</v>
      </c>
      <c r="P215" s="5">
        <f t="shared" si="56"/>
        <v>1010970.2130487289</v>
      </c>
      <c r="Q215" s="5">
        <f t="shared" si="50"/>
        <v>-1010970.2130487289</v>
      </c>
      <c r="R215" s="5">
        <f t="shared" si="51"/>
        <v>-1010970.2130487289</v>
      </c>
      <c r="S215" s="1">
        <f t="shared" si="67"/>
        <v>2021940.4260974578</v>
      </c>
      <c r="T215">
        <f>IF(A215&lt;D$4,F$4,0)</f>
        <v>0</v>
      </c>
      <c r="U215" s="5">
        <f t="shared" si="68"/>
        <v>2808215.5000476278</v>
      </c>
      <c r="V215" s="5">
        <f>L$6*SUM(U208:U214)</f>
        <v>2179200.3026914424</v>
      </c>
      <c r="W215" s="1">
        <f>H$5+((H$6-H$5)*(LOG(V215+J$5)-LOG(J$5))/(LOG(J$6)-LOG(J$5)))</f>
        <v>9.1052981687366197E-2</v>
      </c>
      <c r="X215" s="1">
        <f t="shared" si="60"/>
        <v>297495.35577892559</v>
      </c>
      <c r="Y215" s="1">
        <f t="shared" si="61"/>
        <v>2969782.1157089053</v>
      </c>
    </row>
    <row r="216" spans="1:25" x14ac:dyDescent="0.2">
      <c r="A216">
        <v>207</v>
      </c>
      <c r="B216" s="1">
        <f t="shared" si="62"/>
        <v>103606476.40122417</v>
      </c>
      <c r="C216" s="1">
        <f t="shared" si="62"/>
        <v>103606476.40122417</v>
      </c>
      <c r="D216" s="5">
        <f t="shared" si="63"/>
        <v>13876104.990639934</v>
      </c>
      <c r="E216" s="1">
        <f t="shared" si="64"/>
        <v>103404571.02249187</v>
      </c>
      <c r="F216" s="1">
        <f t="shared" si="65"/>
        <v>6950369.591513982</v>
      </c>
      <c r="G216" s="5">
        <f t="shared" si="49"/>
        <v>75121260.375503659</v>
      </c>
      <c r="H216" s="5">
        <f t="shared" si="66"/>
        <v>0</v>
      </c>
      <c r="I216" s="5">
        <f t="shared" si="57"/>
        <v>0.46861874321336555</v>
      </c>
      <c r="J216" s="5">
        <f t="shared" si="58"/>
        <v>0.46861874321336555</v>
      </c>
      <c r="K216" s="20">
        <f t="shared" si="59"/>
        <v>6.2762513573268897E-2</v>
      </c>
      <c r="L216" s="20">
        <f t="shared" si="52"/>
        <v>99014012.717733189</v>
      </c>
      <c r="M216" s="20">
        <f t="shared" si="53"/>
        <v>99014012.717733189</v>
      </c>
      <c r="N216" s="20">
        <f t="shared" si="54"/>
        <v>13261032.357621899</v>
      </c>
      <c r="O216" s="5">
        <f t="shared" si="55"/>
        <v>953068.93733378197</v>
      </c>
      <c r="P216" s="5">
        <f t="shared" si="56"/>
        <v>953068.93733378197</v>
      </c>
      <c r="Q216" s="5">
        <f t="shared" si="50"/>
        <v>-953068.93733378197</v>
      </c>
      <c r="R216" s="5">
        <f t="shared" si="51"/>
        <v>-953068.93733378197</v>
      </c>
      <c r="S216" s="1">
        <f t="shared" si="67"/>
        <v>1906137.8746675639</v>
      </c>
      <c r="T216">
        <f>IF(A216&lt;D$4,F$4,0)</f>
        <v>0</v>
      </c>
      <c r="U216" s="5">
        <f t="shared" si="68"/>
        <v>2706371.1844200641</v>
      </c>
      <c r="V216" s="5">
        <f>L$6*SUM(U209:U215)</f>
        <v>2133294.1055474221</v>
      </c>
      <c r="W216" s="1">
        <f>H$5+((H$6-H$5)*(LOG(V216+J$5)-LOG(J$5))/(LOG(J$6)-LOG(J$5)))</f>
        <v>9.0710625109690649E-2</v>
      </c>
      <c r="X216" s="1">
        <f t="shared" si="60"/>
        <v>293527.38017401169</v>
      </c>
      <c r="Y216" s="1">
        <f t="shared" si="61"/>
        <v>2942338.0966548328</v>
      </c>
    </row>
    <row r="217" spans="1:25" x14ac:dyDescent="0.2">
      <c r="A217">
        <v>208</v>
      </c>
      <c r="B217" s="1">
        <f t="shared" si="62"/>
        <v>102653407.46389039</v>
      </c>
      <c r="C217" s="1">
        <f t="shared" si="62"/>
        <v>102653407.46389039</v>
      </c>
      <c r="D217" s="5">
        <f t="shared" si="63"/>
        <v>13183245.187640257</v>
      </c>
      <c r="E217" s="1">
        <f t="shared" si="64"/>
        <v>106110942.20691194</v>
      </c>
      <c r="F217" s="1">
        <f t="shared" si="65"/>
        <v>7243896.971687994</v>
      </c>
      <c r="G217" s="5">
        <f t="shared" si="49"/>
        <v>78063598.472158492</v>
      </c>
      <c r="H217" s="5">
        <f t="shared" si="66"/>
        <v>0</v>
      </c>
      <c r="I217" s="5">
        <f t="shared" si="57"/>
        <v>0.46983101844386882</v>
      </c>
      <c r="J217" s="5">
        <f t="shared" si="58"/>
        <v>0.46983101844386882</v>
      </c>
      <c r="K217" s="20">
        <f t="shared" si="59"/>
        <v>6.0337963112262347E-2</v>
      </c>
      <c r="L217" s="20">
        <f t="shared" si="52"/>
        <v>98049063.483140469</v>
      </c>
      <c r="M217" s="20">
        <f t="shared" si="53"/>
        <v>98049063.483140469</v>
      </c>
      <c r="N217" s="20">
        <f t="shared" si="54"/>
        <v>12591933.149140086</v>
      </c>
      <c r="O217" s="5">
        <f t="shared" si="55"/>
        <v>896161.28520761186</v>
      </c>
      <c r="P217" s="5">
        <f t="shared" si="56"/>
        <v>896161.28520761186</v>
      </c>
      <c r="Q217" s="5">
        <f t="shared" si="50"/>
        <v>-896161.28520761186</v>
      </c>
      <c r="R217" s="5">
        <f t="shared" si="51"/>
        <v>-896161.28520761186</v>
      </c>
      <c r="S217" s="1">
        <f t="shared" si="67"/>
        <v>1792322.5704152237</v>
      </c>
      <c r="T217">
        <f>IF(A217&lt;D$4,F$4,0)</f>
        <v>0</v>
      </c>
      <c r="U217" s="5">
        <f t="shared" si="68"/>
        <v>2598997.677667242</v>
      </c>
      <c r="V217" s="5">
        <f>L$6*SUM(U210:U216)</f>
        <v>2080344.6763065443</v>
      </c>
      <c r="W217" s="1">
        <f>H$5+((H$6-H$5)*(LOG(V217+J$5)-LOG(J$5))/(LOG(J$6)-LOG(J$5)))</f>
        <v>9.0306515438484281E-2</v>
      </c>
      <c r="X217" s="1">
        <f t="shared" si="60"/>
        <v>288234.95883897238</v>
      </c>
      <c r="Y217" s="1">
        <f t="shared" si="61"/>
        <v>2903505.4979757359</v>
      </c>
    </row>
    <row r="218" spans="1:25" x14ac:dyDescent="0.2">
      <c r="A218">
        <v>209</v>
      </c>
      <c r="B218" s="1">
        <f t="shared" si="62"/>
        <v>101757246.17868277</v>
      </c>
      <c r="C218" s="1">
        <f t="shared" si="62"/>
        <v>101757246.17868277</v>
      </c>
      <c r="D218" s="5">
        <f t="shared" si="63"/>
        <v>12488206.842795614</v>
      </c>
      <c r="E218" s="1">
        <f t="shared" si="64"/>
        <v>108709939.88457918</v>
      </c>
      <c r="F218" s="1">
        <f t="shared" si="65"/>
        <v>7532131.9305269662</v>
      </c>
      <c r="G218" s="5">
        <f t="shared" si="49"/>
        <v>80967103.970134228</v>
      </c>
      <c r="H218" s="5">
        <f t="shared" si="66"/>
        <v>0</v>
      </c>
      <c r="I218" s="5">
        <f t="shared" si="57"/>
        <v>0.47109247502684382</v>
      </c>
      <c r="J218" s="5">
        <f t="shared" si="58"/>
        <v>0.47109247502684382</v>
      </c>
      <c r="K218" s="20">
        <f t="shared" si="59"/>
        <v>5.7815049946312418E-2</v>
      </c>
      <c r="L218" s="20">
        <f t="shared" si="52"/>
        <v>97140539.923419699</v>
      </c>
      <c r="M218" s="20">
        <f t="shared" si="53"/>
        <v>97140539.923419699</v>
      </c>
      <c r="N218" s="20">
        <f t="shared" si="54"/>
        <v>11921619.353321752</v>
      </c>
      <c r="O218" s="5">
        <f t="shared" si="55"/>
        <v>840593.60766045714</v>
      </c>
      <c r="P218" s="5">
        <f t="shared" si="56"/>
        <v>840593.60766045714</v>
      </c>
      <c r="Q218" s="5">
        <f t="shared" si="50"/>
        <v>-840593.60766045714</v>
      </c>
      <c r="R218" s="5">
        <f t="shared" si="51"/>
        <v>-840593.60766045714</v>
      </c>
      <c r="S218" s="1">
        <f t="shared" si="67"/>
        <v>1681187.2153209143</v>
      </c>
      <c r="T218">
        <f>IF(A218&lt;D$4,F$4,0)</f>
        <v>0</v>
      </c>
      <c r="U218" s="5">
        <f t="shared" si="68"/>
        <v>2487360.9152598665</v>
      </c>
      <c r="V218" s="5">
        <f>L$6*SUM(U211:U217)</f>
        <v>2021070.3983917974</v>
      </c>
      <c r="W218" s="1">
        <f>H$5+((H$6-H$5)*(LOG(V218+J$5)-LOG(J$5))/(LOG(J$6)-LOG(J$5)))</f>
        <v>8.9841808690222763E-2</v>
      </c>
      <c r="X218" s="1">
        <f t="shared" si="60"/>
        <v>281702.02888234379</v>
      </c>
      <c r="Y218" s="1">
        <f t="shared" si="61"/>
        <v>2853831.7831501011</v>
      </c>
    </row>
    <row r="219" spans="1:25" x14ac:dyDescent="0.2">
      <c r="A219">
        <v>210</v>
      </c>
      <c r="B219" s="1">
        <f t="shared" si="62"/>
        <v>100916652.57102232</v>
      </c>
      <c r="C219" s="1">
        <f t="shared" si="62"/>
        <v>100916652.57102232</v>
      </c>
      <c r="D219" s="5">
        <f t="shared" si="63"/>
        <v>11796698.093292698</v>
      </c>
      <c r="E219" s="1">
        <f t="shared" si="64"/>
        <v>111197300.79983905</v>
      </c>
      <c r="F219" s="1">
        <f t="shared" si="65"/>
        <v>7813833.9594093096</v>
      </c>
      <c r="G219" s="5">
        <f t="shared" si="49"/>
        <v>83820935.753284335</v>
      </c>
      <c r="H219" s="5">
        <f t="shared" si="66"/>
        <v>0</v>
      </c>
      <c r="I219" s="5">
        <f t="shared" si="57"/>
        <v>0.47238988457932735</v>
      </c>
      <c r="J219" s="5">
        <f t="shared" si="58"/>
        <v>0.47238988457932735</v>
      </c>
      <c r="K219" s="20">
        <f t="shared" si="59"/>
        <v>5.5220230841345433E-2</v>
      </c>
      <c r="L219" s="20">
        <f t="shared" si="52"/>
        <v>96287231.702144906</v>
      </c>
      <c r="M219" s="20">
        <f t="shared" si="53"/>
        <v>96287231.702144906</v>
      </c>
      <c r="N219" s="20">
        <f t="shared" si="54"/>
        <v>11255539.831047513</v>
      </c>
      <c r="O219" s="5">
        <f t="shared" si="55"/>
        <v>786656.88650867448</v>
      </c>
      <c r="P219" s="5">
        <f t="shared" si="56"/>
        <v>786656.88650867448</v>
      </c>
      <c r="Q219" s="5">
        <f t="shared" si="50"/>
        <v>-786656.88650867448</v>
      </c>
      <c r="R219" s="5">
        <f t="shared" si="51"/>
        <v>-786656.88650867448</v>
      </c>
      <c r="S219" s="1">
        <f t="shared" si="67"/>
        <v>1573313.773017349</v>
      </c>
      <c r="T219">
        <f>IF(A219&lt;D$4,F$4,0)</f>
        <v>0</v>
      </c>
      <c r="U219" s="5">
        <f t="shared" si="68"/>
        <v>2372695.9648238318</v>
      </c>
      <c r="V219" s="5">
        <f>L$6*SUM(U212:U218)</f>
        <v>1956253.10871454</v>
      </c>
      <c r="W219" s="1">
        <f>H$5+((H$6-H$5)*(LOG(V219+J$5)-LOG(J$5))/(LOG(J$6)-LOG(J$5)))</f>
        <v>8.9317860006854141E-2</v>
      </c>
      <c r="X219" s="1">
        <f t="shared" si="60"/>
        <v>274032.14295447484</v>
      </c>
      <c r="Y219" s="1">
        <f t="shared" si="61"/>
        <v>2794023.2597773639</v>
      </c>
    </row>
    <row r="220" spans="1:25" x14ac:dyDescent="0.2">
      <c r="A220">
        <v>211</v>
      </c>
      <c r="B220" s="1">
        <f t="shared" si="62"/>
        <v>100129995.68451364</v>
      </c>
      <c r="C220" s="1">
        <f t="shared" si="62"/>
        <v>100129995.68451364</v>
      </c>
      <c r="D220" s="5">
        <f t="shared" si="63"/>
        <v>11113829.078236861</v>
      </c>
      <c r="E220" s="1">
        <f t="shared" si="64"/>
        <v>113569996.76466288</v>
      </c>
      <c r="F220" s="1">
        <f t="shared" si="65"/>
        <v>8087866.1023637848</v>
      </c>
      <c r="G220" s="5">
        <f t="shared" si="49"/>
        <v>86614959.013061702</v>
      </c>
      <c r="H220" s="5">
        <f t="shared" si="66"/>
        <v>0</v>
      </c>
      <c r="I220" s="5">
        <f t="shared" si="57"/>
        <v>0.47371048823662237</v>
      </c>
      <c r="J220" s="5">
        <f t="shared" si="58"/>
        <v>0.47371048823662237</v>
      </c>
      <c r="K220" s="20">
        <f t="shared" si="59"/>
        <v>5.2579023526755343E-2</v>
      </c>
      <c r="L220" s="20">
        <f t="shared" si="52"/>
        <v>95487632.899794742</v>
      </c>
      <c r="M220" s="20">
        <f t="shared" si="53"/>
        <v>95487632.899794742</v>
      </c>
      <c r="N220" s="20">
        <f t="shared" si="54"/>
        <v>10598554.647674659</v>
      </c>
      <c r="O220" s="5">
        <f t="shared" si="55"/>
        <v>734588.44032112823</v>
      </c>
      <c r="P220" s="5">
        <f t="shared" si="56"/>
        <v>734588.44032112823</v>
      </c>
      <c r="Q220" s="5">
        <f t="shared" si="50"/>
        <v>-734588.44032112823</v>
      </c>
      <c r="R220" s="5">
        <f t="shared" si="51"/>
        <v>-734588.44032112823</v>
      </c>
      <c r="S220" s="1">
        <f t="shared" si="67"/>
        <v>1469176.8806422565</v>
      </c>
      <c r="T220">
        <f>IF(A220&lt;D$4,F$4,0)</f>
        <v>0</v>
      </c>
      <c r="U220" s="5">
        <f t="shared" si="68"/>
        <v>2256182.7880731854</v>
      </c>
      <c r="V220" s="5">
        <f>L$6*SUM(U213:U219)</f>
        <v>1886717.1649237392</v>
      </c>
      <c r="W220" s="1">
        <f>H$5+((H$6-H$5)*(LOG(V220+J$5)-LOG(J$5))/(LOG(J$6)-LOG(J$5)))</f>
        <v>8.8736206946737645E-2</v>
      </c>
      <c r="X220" s="1">
        <f t="shared" si="60"/>
        <v>265345.1010143637</v>
      </c>
      <c r="Y220" s="1">
        <f t="shared" si="61"/>
        <v>2724923.5857420182</v>
      </c>
    </row>
    <row r="221" spans="1:25" x14ac:dyDescent="0.2">
      <c r="A221">
        <v>212</v>
      </c>
      <c r="B221" s="1">
        <f t="shared" si="62"/>
        <v>99395407.244192511</v>
      </c>
      <c r="C221" s="1">
        <f t="shared" si="62"/>
        <v>99395407.244192511</v>
      </c>
      <c r="D221" s="5">
        <f t="shared" si="63"/>
        <v>10444079.740160765</v>
      </c>
      <c r="E221" s="1">
        <f t="shared" si="64"/>
        <v>115826179.55273606</v>
      </c>
      <c r="F221" s="1">
        <f t="shared" si="65"/>
        <v>8353211.2033781484</v>
      </c>
      <c r="G221" s="5">
        <f t="shared" si="49"/>
        <v>89339882.598803714</v>
      </c>
      <c r="H221" s="5">
        <f t="shared" si="66"/>
        <v>0</v>
      </c>
      <c r="I221" s="5">
        <f t="shared" si="57"/>
        <v>0.47504221325351026</v>
      </c>
      <c r="J221" s="5">
        <f t="shared" si="58"/>
        <v>0.47504221325351026</v>
      </c>
      <c r="K221" s="20">
        <f t="shared" si="59"/>
        <v>4.9915573492979481E-2</v>
      </c>
      <c r="L221" s="20">
        <f t="shared" si="52"/>
        <v>94739993.554308116</v>
      </c>
      <c r="M221" s="20">
        <f t="shared" si="53"/>
        <v>94739993.554308116</v>
      </c>
      <c r="N221" s="20">
        <f t="shared" si="54"/>
        <v>9954907.119929567</v>
      </c>
      <c r="O221" s="5">
        <f t="shared" si="55"/>
        <v>684574.75898309133</v>
      </c>
      <c r="P221" s="5">
        <f t="shared" si="56"/>
        <v>684574.75898309133</v>
      </c>
      <c r="Q221" s="5">
        <f t="shared" si="50"/>
        <v>-684574.75898309133</v>
      </c>
      <c r="R221" s="5">
        <f t="shared" si="51"/>
        <v>-684574.75898309133</v>
      </c>
      <c r="S221" s="1">
        <f t="shared" si="67"/>
        <v>1369149.5179661827</v>
      </c>
      <c r="T221">
        <f>IF(A221&lt;D$4,F$4,0)</f>
        <v>0</v>
      </c>
      <c r="U221" s="5">
        <f t="shared" si="68"/>
        <v>2138926.2187183518</v>
      </c>
      <c r="V221" s="5">
        <f>L$6*SUM(U214:U220)</f>
        <v>1813308.5750554195</v>
      </c>
      <c r="W221" s="1">
        <f>H$5+((H$6-H$5)*(LOG(V221+J$5)-LOG(J$5))/(LOG(J$6)-LOG(J$5)))</f>
        <v>8.8098550970142117E-2</v>
      </c>
      <c r="X221" s="1">
        <f t="shared" si="60"/>
        <v>255773.15064219738</v>
      </c>
      <c r="Y221" s="1">
        <f t="shared" si="61"/>
        <v>2647488.5696201785</v>
      </c>
    </row>
    <row r="222" spans="1:25" x14ac:dyDescent="0.2">
      <c r="A222">
        <v>213</v>
      </c>
      <c r="B222" s="1">
        <f t="shared" si="62"/>
        <v>98710832.48520942</v>
      </c>
      <c r="C222" s="1">
        <f t="shared" si="62"/>
        <v>98710832.48520942</v>
      </c>
      <c r="D222" s="5">
        <f t="shared" si="63"/>
        <v>9791288.8320294898</v>
      </c>
      <c r="E222" s="1">
        <f t="shared" si="64"/>
        <v>117965105.77145441</v>
      </c>
      <c r="F222" s="1">
        <f t="shared" si="65"/>
        <v>8608984.354020346</v>
      </c>
      <c r="G222" s="5">
        <f t="shared" si="49"/>
        <v>91987371.168423891</v>
      </c>
      <c r="H222" s="5">
        <f t="shared" si="66"/>
        <v>0</v>
      </c>
      <c r="I222" s="5">
        <f t="shared" si="57"/>
        <v>0.47637384957756007</v>
      </c>
      <c r="J222" s="5">
        <f t="shared" si="58"/>
        <v>0.47637384957756007</v>
      </c>
      <c r="K222" s="20">
        <f t="shared" si="59"/>
        <v>4.7252300844879906E-2</v>
      </c>
      <c r="L222" s="20">
        <f t="shared" si="52"/>
        <v>94042368.759349331</v>
      </c>
      <c r="M222" s="20">
        <f t="shared" si="53"/>
        <v>94042368.759349331</v>
      </c>
      <c r="N222" s="20">
        <f t="shared" si="54"/>
        <v>9328216.2837496661</v>
      </c>
      <c r="O222" s="5">
        <f t="shared" si="55"/>
        <v>636755.17866915162</v>
      </c>
      <c r="P222" s="5">
        <f t="shared" si="56"/>
        <v>636755.17866915162</v>
      </c>
      <c r="Q222" s="5">
        <f t="shared" si="50"/>
        <v>-636755.17866915162</v>
      </c>
      <c r="R222" s="5">
        <f t="shared" si="51"/>
        <v>-636755.17866915162</v>
      </c>
      <c r="S222" s="1">
        <f t="shared" si="67"/>
        <v>1273510.3573383032</v>
      </c>
      <c r="T222">
        <f>IF(A222&lt;D$4,F$4,0)</f>
        <v>0</v>
      </c>
      <c r="U222" s="5">
        <f t="shared" si="68"/>
        <v>2021940.4260974578</v>
      </c>
      <c r="V222" s="5">
        <f>L$6*SUM(U215:U221)</f>
        <v>1736875.0249010168</v>
      </c>
      <c r="W222" s="1">
        <f>H$5+((H$6-H$5)*(LOG(V222+J$5)-LOG(J$5))/(LOG(J$6)-LOG(J$5)))</f>
        <v>8.7406737582491956E-2</v>
      </c>
      <c r="X222" s="1">
        <f t="shared" si="60"/>
        <v>245456.95528774944</v>
      </c>
      <c r="Y222" s="1">
        <f t="shared" si="61"/>
        <v>2562758.5447598784</v>
      </c>
    </row>
    <row r="223" spans="1:25" x14ac:dyDescent="0.2">
      <c r="A223">
        <v>214</v>
      </c>
      <c r="B223" s="1">
        <f t="shared" si="62"/>
        <v>98074077.306540266</v>
      </c>
      <c r="C223" s="1">
        <f t="shared" si="62"/>
        <v>98074077.306540266</v>
      </c>
      <c r="D223" s="5">
        <f t="shared" si="63"/>
        <v>9158661.3147002291</v>
      </c>
      <c r="E223" s="1">
        <f t="shared" si="64"/>
        <v>119987046.19755186</v>
      </c>
      <c r="F223" s="1">
        <f t="shared" si="65"/>
        <v>8854441.3093080949</v>
      </c>
      <c r="G223" s="5">
        <f t="shared" si="49"/>
        <v>94550129.713183776</v>
      </c>
      <c r="H223" s="5">
        <f t="shared" si="66"/>
        <v>0</v>
      </c>
      <c r="I223" s="5">
        <f t="shared" si="57"/>
        <v>0.47769518446498654</v>
      </c>
      <c r="J223" s="5">
        <f t="shared" si="58"/>
        <v>0.47769518446498654</v>
      </c>
      <c r="K223" s="20">
        <f t="shared" si="59"/>
        <v>4.4609631070026939E-2</v>
      </c>
      <c r="L223" s="20">
        <f t="shared" si="52"/>
        <v>93392664.498783395</v>
      </c>
      <c r="M223" s="20">
        <f t="shared" si="53"/>
        <v>93392664.498783395</v>
      </c>
      <c r="N223" s="20">
        <f t="shared" si="54"/>
        <v>8721486.9302139655</v>
      </c>
      <c r="O223" s="5">
        <f t="shared" si="55"/>
        <v>591226.12902184995</v>
      </c>
      <c r="P223" s="5">
        <f t="shared" si="56"/>
        <v>591226.12902184995</v>
      </c>
      <c r="Q223" s="5">
        <f t="shared" si="50"/>
        <v>-591226.12902184995</v>
      </c>
      <c r="R223" s="5">
        <f t="shared" si="51"/>
        <v>-591226.12902184995</v>
      </c>
      <c r="S223" s="1">
        <f t="shared" si="67"/>
        <v>1182452.2580436999</v>
      </c>
      <c r="T223">
        <f>IF(A223&lt;D$4,F$4,0)</f>
        <v>0</v>
      </c>
      <c r="U223" s="5">
        <f t="shared" si="68"/>
        <v>1906137.8746675639</v>
      </c>
      <c r="V223" s="5">
        <f>L$6*SUM(U216:U222)</f>
        <v>1658247.5175060001</v>
      </c>
      <c r="W223" s="1">
        <f>H$5+((H$6-H$5)*(LOG(V223+J$5)-LOG(J$5))/(LOG(J$6)-LOG(J$5)))</f>
        <v>8.6662735611305747E-2</v>
      </c>
      <c r="X223" s="1">
        <f t="shared" si="60"/>
        <v>234541.53042145239</v>
      </c>
      <c r="Y223" s="1">
        <f t="shared" si="61"/>
        <v>2471829.6539986115</v>
      </c>
    </row>
    <row r="224" spans="1:25" x14ac:dyDescent="0.2">
      <c r="A224">
        <v>215</v>
      </c>
      <c r="B224" s="1">
        <f t="shared" si="62"/>
        <v>97482851.177518412</v>
      </c>
      <c r="C224" s="1">
        <f t="shared" si="62"/>
        <v>97482851.177518412</v>
      </c>
      <c r="D224" s="5">
        <f t="shared" si="63"/>
        <v>8548791.0023287069</v>
      </c>
      <c r="E224" s="1">
        <f t="shared" si="64"/>
        <v>121893184.07221943</v>
      </c>
      <c r="F224" s="1">
        <f t="shared" si="65"/>
        <v>9088982.8397295475</v>
      </c>
      <c r="G224" s="5">
        <f t="shared" si="49"/>
        <v>97021959.367182389</v>
      </c>
      <c r="H224" s="5">
        <f t="shared" si="66"/>
        <v>0</v>
      </c>
      <c r="I224" s="5">
        <f t="shared" si="57"/>
        <v>0.47899709533876472</v>
      </c>
      <c r="J224" s="5">
        <f t="shared" si="58"/>
        <v>0.47899709533876472</v>
      </c>
      <c r="K224" s="20">
        <f t="shared" si="59"/>
        <v>4.2005809322470604E-2</v>
      </c>
      <c r="L224" s="20">
        <f t="shared" si="52"/>
        <v>92788679.64319852</v>
      </c>
      <c r="M224" s="20">
        <f t="shared" si="53"/>
        <v>92788679.64319852</v>
      </c>
      <c r="N224" s="20">
        <f t="shared" si="54"/>
        <v>8137134.0709684948</v>
      </c>
      <c r="O224" s="5">
        <f t="shared" si="55"/>
        <v>548045.71378255566</v>
      </c>
      <c r="P224" s="5">
        <f t="shared" si="56"/>
        <v>548045.71378255566</v>
      </c>
      <c r="Q224" s="5">
        <f t="shared" si="50"/>
        <v>-548045.71378255566</v>
      </c>
      <c r="R224" s="5">
        <f t="shared" si="51"/>
        <v>-548045.71378255566</v>
      </c>
      <c r="S224" s="1">
        <f t="shared" si="67"/>
        <v>1096091.4275651113</v>
      </c>
      <c r="T224">
        <f>IF(A224&lt;D$4,F$4,0)</f>
        <v>0</v>
      </c>
      <c r="U224" s="5">
        <f t="shared" si="68"/>
        <v>1792322.5704152237</v>
      </c>
      <c r="V224" s="5">
        <f>L$6*SUM(U217:U223)</f>
        <v>1578224.1865307502</v>
      </c>
      <c r="W224" s="1">
        <f>H$5+((H$6-H$5)*(LOG(V224+J$5)-LOG(J$5))/(LOG(J$6)-LOG(J$5)))</f>
        <v>8.5868616087909619E-2</v>
      </c>
      <c r="X224" s="1">
        <f t="shared" si="60"/>
        <v>223172.33379697707</v>
      </c>
      <c r="Y224" s="1">
        <f t="shared" si="61"/>
        <v>2375825.3438702649</v>
      </c>
    </row>
    <row r="225" spans="1:25" x14ac:dyDescent="0.2">
      <c r="A225">
        <v>216</v>
      </c>
      <c r="B225" s="1">
        <f t="shared" si="62"/>
        <v>96934805.463735864</v>
      </c>
      <c r="C225" s="1">
        <f t="shared" si="62"/>
        <v>96934805.463735864</v>
      </c>
      <c r="D225" s="5">
        <f t="shared" si="63"/>
        <v>7963695.2145729037</v>
      </c>
      <c r="E225" s="1">
        <f t="shared" si="64"/>
        <v>123685506.64263466</v>
      </c>
      <c r="F225" s="1">
        <f t="shared" si="65"/>
        <v>9312155.1735265255</v>
      </c>
      <c r="G225" s="5">
        <f t="shared" si="49"/>
        <v>99397784.711052656</v>
      </c>
      <c r="H225" s="5">
        <f t="shared" si="66"/>
        <v>0</v>
      </c>
      <c r="I225" s="5">
        <f t="shared" si="57"/>
        <v>0.48027160292125354</v>
      </c>
      <c r="J225" s="5">
        <f t="shared" si="58"/>
        <v>0.48027160292125354</v>
      </c>
      <c r="K225" s="20">
        <f t="shared" si="59"/>
        <v>3.9456794157492904E-2</v>
      </c>
      <c r="L225" s="20">
        <f t="shared" si="52"/>
        <v>92228143.755107582</v>
      </c>
      <c r="M225" s="20">
        <f t="shared" si="53"/>
        <v>92228143.755107582</v>
      </c>
      <c r="N225" s="20">
        <f t="shared" si="54"/>
        <v>7577018.6318294732</v>
      </c>
      <c r="O225" s="5">
        <f t="shared" si="55"/>
        <v>507238.42101995897</v>
      </c>
      <c r="P225" s="5">
        <f t="shared" si="56"/>
        <v>507238.42101995897</v>
      </c>
      <c r="Q225" s="5">
        <f t="shared" si="50"/>
        <v>-507238.42101995897</v>
      </c>
      <c r="R225" s="5">
        <f t="shared" si="51"/>
        <v>-507238.42101995897</v>
      </c>
      <c r="S225" s="1">
        <f t="shared" si="67"/>
        <v>1014476.8420399179</v>
      </c>
      <c r="T225">
        <f>IF(A225&lt;D$4,F$4,0)</f>
        <v>0</v>
      </c>
      <c r="U225" s="5">
        <f t="shared" si="68"/>
        <v>1681187.2153209143</v>
      </c>
      <c r="V225" s="5">
        <f>L$6*SUM(U218:U224)</f>
        <v>1497556.6758055482</v>
      </c>
      <c r="W225" s="1">
        <f>H$5+((H$6-H$5)*(LOG(V225+J$5)-LOG(J$5))/(LOG(J$6)-LOG(J$5)))</f>
        <v>8.5026531184015805E-2</v>
      </c>
      <c r="X225" s="1">
        <f t="shared" si="60"/>
        <v>211491.67042724515</v>
      </c>
      <c r="Y225" s="1">
        <f t="shared" si="61"/>
        <v>2275869.2448326214</v>
      </c>
    </row>
    <row r="226" spans="1:25" x14ac:dyDescent="0.2">
      <c r="A226">
        <v>217</v>
      </c>
      <c r="B226" s="1">
        <f t="shared" si="62"/>
        <v>96427567.042715907</v>
      </c>
      <c r="C226" s="1">
        <f t="shared" si="62"/>
        <v>96427567.042715907</v>
      </c>
      <c r="D226" s="5">
        <f t="shared" si="63"/>
        <v>7404858.2835954726</v>
      </c>
      <c r="E226" s="1">
        <f t="shared" si="64"/>
        <v>125366693.85795557</v>
      </c>
      <c r="F226" s="1">
        <f t="shared" si="65"/>
        <v>9523646.8439537715</v>
      </c>
      <c r="G226" s="5">
        <f t="shared" si="49"/>
        <v>101673653.95588528</v>
      </c>
      <c r="H226" s="5">
        <f t="shared" si="66"/>
        <v>0</v>
      </c>
      <c r="I226" s="5">
        <f t="shared" si="57"/>
        <v>0.48151188813102958</v>
      </c>
      <c r="J226" s="5">
        <f t="shared" si="58"/>
        <v>0.48151188813102958</v>
      </c>
      <c r="K226" s="20">
        <f t="shared" si="59"/>
        <v>3.6976223737940815E-2</v>
      </c>
      <c r="L226" s="20">
        <f t="shared" si="52"/>
        <v>91708750.539031819</v>
      </c>
      <c r="M226" s="20">
        <f t="shared" si="53"/>
        <v>91708750.539031819</v>
      </c>
      <c r="N226" s="20">
        <f t="shared" si="54"/>
        <v>7042491.2909636525</v>
      </c>
      <c r="O226" s="5">
        <f t="shared" si="55"/>
        <v>468799.79609373113</v>
      </c>
      <c r="P226" s="5">
        <f t="shared" si="56"/>
        <v>468799.79609373113</v>
      </c>
      <c r="Q226" s="5">
        <f t="shared" si="50"/>
        <v>-468799.79609373113</v>
      </c>
      <c r="R226" s="5">
        <f t="shared" si="51"/>
        <v>-468799.79609373113</v>
      </c>
      <c r="S226" s="1">
        <f t="shared" si="67"/>
        <v>937599.59218746226</v>
      </c>
      <c r="T226">
        <f>IF(A226&lt;D$4,F$4,0)</f>
        <v>0</v>
      </c>
      <c r="U226" s="5">
        <f t="shared" si="68"/>
        <v>1573313.773017349</v>
      </c>
      <c r="V226" s="5">
        <f>L$6*SUM(U219:U225)</f>
        <v>1416939.3058116529</v>
      </c>
      <c r="W226" s="1">
        <f>H$5+((H$6-H$5)*(LOG(V226+J$5)-LOG(J$5))/(LOG(J$6)-LOG(J$5)))</f>
        <v>8.4138693618385829E-2</v>
      </c>
      <c r="X226" s="1">
        <f t="shared" si="60"/>
        <v>199635.53883389276</v>
      </c>
      <c r="Y226" s="1">
        <f t="shared" si="61"/>
        <v>2173060.4259899389</v>
      </c>
    </row>
    <row r="227" spans="1:25" x14ac:dyDescent="0.2">
      <c r="A227">
        <v>218</v>
      </c>
      <c r="B227" s="1">
        <f t="shared" si="62"/>
        <v>95958767.246622175</v>
      </c>
      <c r="C227" s="1">
        <f t="shared" si="62"/>
        <v>95958767.246622175</v>
      </c>
      <c r="D227" s="5">
        <f t="shared" si="63"/>
        <v>6873280.9951406782</v>
      </c>
      <c r="E227" s="1">
        <f t="shared" si="64"/>
        <v>126940007.63097292</v>
      </c>
      <c r="F227" s="1">
        <f t="shared" si="65"/>
        <v>9723282.3827876635</v>
      </c>
      <c r="G227" s="5">
        <f t="shared" si="49"/>
        <v>103846714.38187522</v>
      </c>
      <c r="H227" s="5">
        <f t="shared" si="66"/>
        <v>0</v>
      </c>
      <c r="I227" s="5">
        <f t="shared" si="57"/>
        <v>0.48271227727937394</v>
      </c>
      <c r="J227" s="5">
        <f t="shared" si="58"/>
        <v>0.48271227727937394</v>
      </c>
      <c r="K227" s="20">
        <f t="shared" si="59"/>
        <v>3.4575445441252142E-2</v>
      </c>
      <c r="L227" s="20">
        <f t="shared" si="52"/>
        <v>91228186.929284304</v>
      </c>
      <c r="M227" s="20">
        <f t="shared" si="53"/>
        <v>91228186.929284304</v>
      </c>
      <c r="N227" s="20">
        <f t="shared" si="54"/>
        <v>6534441.6298164073</v>
      </c>
      <c r="O227" s="5">
        <f t="shared" si="55"/>
        <v>432700.94694316859</v>
      </c>
      <c r="P227" s="5">
        <f t="shared" si="56"/>
        <v>432700.94694316859</v>
      </c>
      <c r="Q227" s="5">
        <f t="shared" si="50"/>
        <v>-432700.94694316859</v>
      </c>
      <c r="R227" s="5">
        <f t="shared" si="51"/>
        <v>-432700.94694316859</v>
      </c>
      <c r="S227" s="1">
        <f t="shared" si="67"/>
        <v>865401.89388633717</v>
      </c>
      <c r="T227">
        <f>IF(A227&lt;D$4,F$4,0)</f>
        <v>0</v>
      </c>
      <c r="U227" s="5">
        <f t="shared" si="68"/>
        <v>1469176.8806422565</v>
      </c>
      <c r="V227" s="5">
        <f>L$6*SUM(U220:U226)</f>
        <v>1337001.0866310047</v>
      </c>
      <c r="W227" s="1">
        <f>H$5+((H$6-H$5)*(LOG(V227+J$5)-LOG(J$5))/(LOG(J$6)-LOG(J$5)))</f>
        <v>8.3207356902842547E-2</v>
      </c>
      <c r="X227" s="1">
        <f t="shared" si="60"/>
        <v>187731.0064852559</v>
      </c>
      <c r="Y227" s="1">
        <f t="shared" si="61"/>
        <v>2068451.7815879295</v>
      </c>
    </row>
    <row r="228" spans="1:25" x14ac:dyDescent="0.2">
      <c r="A228">
        <v>219</v>
      </c>
      <c r="B228" s="1">
        <f t="shared" si="62"/>
        <v>95526066.299679011</v>
      </c>
      <c r="C228" s="1">
        <f t="shared" si="62"/>
        <v>95526066.299679011</v>
      </c>
      <c r="D228" s="5">
        <f t="shared" si="63"/>
        <v>6369533.3710608324</v>
      </c>
      <c r="E228" s="1">
        <f t="shared" si="64"/>
        <v>128409184.51161517</v>
      </c>
      <c r="F228" s="1">
        <f t="shared" si="65"/>
        <v>9911013.3892729189</v>
      </c>
      <c r="G228" s="5">
        <f t="shared" ref="G228:G291" si="69">G227+Y227-Y138*L$5</f>
        <v>105915166.16346315</v>
      </c>
      <c r="H228" s="5">
        <f t="shared" si="66"/>
        <v>0</v>
      </c>
      <c r="I228" s="5">
        <f t="shared" si="57"/>
        <v>0.48386820073736181</v>
      </c>
      <c r="J228" s="5">
        <f t="shared" si="58"/>
        <v>0.48386820073736181</v>
      </c>
      <c r="K228" s="20">
        <f t="shared" si="59"/>
        <v>3.2263598525276486E-2</v>
      </c>
      <c r="L228" s="20">
        <f t="shared" si="52"/>
        <v>90784157.932452857</v>
      </c>
      <c r="M228" s="20">
        <f t="shared" si="53"/>
        <v>90784157.932452857</v>
      </c>
      <c r="N228" s="20">
        <f t="shared" si="54"/>
        <v>6053350.1055131229</v>
      </c>
      <c r="O228" s="5">
        <f t="shared" si="55"/>
        <v>398892.78529902722</v>
      </c>
      <c r="P228" s="5">
        <f t="shared" si="56"/>
        <v>398892.78529902722</v>
      </c>
      <c r="Q228" s="5">
        <f t="shared" ref="Q228:Q291" si="70">-O228-T228*I228+0.5*Y138*L$5</f>
        <v>-398892.78529902722</v>
      </c>
      <c r="R228" s="5">
        <f t="shared" ref="R228:R291" si="71">-P228-T228*J228+0.5*Y138*L$5</f>
        <v>-398892.78529902722</v>
      </c>
      <c r="S228" s="1">
        <f t="shared" si="67"/>
        <v>797785.57059805444</v>
      </c>
      <c r="T228">
        <f>IF(A228&lt;D$4,F$4,0)</f>
        <v>0</v>
      </c>
      <c r="U228" s="5">
        <f t="shared" si="68"/>
        <v>1369149.5179661827</v>
      </c>
      <c r="V228" s="5">
        <f>L$6*SUM(U221:U227)</f>
        <v>1258300.4958879119</v>
      </c>
      <c r="W228" s="1">
        <f>H$5+((H$6-H$5)*(LOG(V228+J$5)-LOG(J$5))/(LOG(J$6)-LOG(J$5)))</f>
        <v>8.2234796742965383E-2</v>
      </c>
      <c r="X228" s="1">
        <f t="shared" si="60"/>
        <v>175894.16284450318</v>
      </c>
      <c r="Y228" s="1">
        <f t="shared" si="61"/>
        <v>1963032.0558738485</v>
      </c>
    </row>
    <row r="229" spans="1:25" x14ac:dyDescent="0.2">
      <c r="A229">
        <v>220</v>
      </c>
      <c r="B229" s="1">
        <f t="shared" si="62"/>
        <v>95127173.514379978</v>
      </c>
      <c r="C229" s="1">
        <f t="shared" si="62"/>
        <v>95127173.514379978</v>
      </c>
      <c r="D229" s="5">
        <f t="shared" si="63"/>
        <v>5893808.5843205843</v>
      </c>
      <c r="E229" s="1">
        <f t="shared" si="64"/>
        <v>129778334.02958135</v>
      </c>
      <c r="F229" s="1">
        <f t="shared" si="65"/>
        <v>10086907.552117422</v>
      </c>
      <c r="G229" s="5">
        <f t="shared" si="69"/>
        <v>107878198.21933699</v>
      </c>
      <c r="H229" s="5">
        <f t="shared" si="66"/>
        <v>0</v>
      </c>
      <c r="I229" s="5">
        <f t="shared" si="57"/>
        <v>0.48497613050222449</v>
      </c>
      <c r="J229" s="5">
        <f t="shared" si="58"/>
        <v>0.48497613050222449</v>
      </c>
      <c r="K229" s="20">
        <f t="shared" si="59"/>
        <v>3.0047738995551094E-2</v>
      </c>
      <c r="L229" s="20">
        <f t="shared" si="52"/>
        <v>90374407.435458183</v>
      </c>
      <c r="M229" s="20">
        <f t="shared" si="53"/>
        <v>90374407.435458183</v>
      </c>
      <c r="N229" s="20">
        <f t="shared" si="54"/>
        <v>5599340.7421641834</v>
      </c>
      <c r="O229" s="5">
        <f t="shared" si="55"/>
        <v>367309.93774617312</v>
      </c>
      <c r="P229" s="5">
        <f t="shared" si="56"/>
        <v>367309.93774617312</v>
      </c>
      <c r="Q229" s="5">
        <f t="shared" si="70"/>
        <v>-367309.93774617312</v>
      </c>
      <c r="R229" s="5">
        <f t="shared" si="71"/>
        <v>-367309.93774617312</v>
      </c>
      <c r="S229" s="1">
        <f t="shared" si="67"/>
        <v>734619.87549234624</v>
      </c>
      <c r="T229">
        <f>IF(A229&lt;D$4,F$4,0)</f>
        <v>0</v>
      </c>
      <c r="U229" s="5">
        <f t="shared" si="68"/>
        <v>1273510.3573383032</v>
      </c>
      <c r="V229" s="5">
        <f>L$6*SUM(U222:U228)</f>
        <v>1181322.8258126948</v>
      </c>
      <c r="W229" s="1">
        <f>H$5+((H$6-H$5)*(LOG(V229+J$5)-LOG(J$5))/(LOG(J$6)-LOG(J$5)))</f>
        <v>8.1223293850066047E-2</v>
      </c>
      <c r="X229" s="1">
        <f t="shared" si="60"/>
        <v>164228.66137624157</v>
      </c>
      <c r="Y229" s="1">
        <f t="shared" si="61"/>
        <v>1857711.7647212162</v>
      </c>
    </row>
    <row r="230" spans="1:25" x14ac:dyDescent="0.2">
      <c r="A230">
        <v>221</v>
      </c>
      <c r="B230" s="1">
        <f t="shared" si="62"/>
        <v>94759863.576633811</v>
      </c>
      <c r="C230" s="1">
        <f t="shared" si="62"/>
        <v>94759863.576633811</v>
      </c>
      <c r="D230" s="5">
        <f t="shared" si="63"/>
        <v>5445976.2017692309</v>
      </c>
      <c r="E230" s="1">
        <f t="shared" si="64"/>
        <v>131051844.38691966</v>
      </c>
      <c r="F230" s="1">
        <f t="shared" si="65"/>
        <v>10251136.213493664</v>
      </c>
      <c r="G230" s="5">
        <f t="shared" si="69"/>
        <v>109735909.9840582</v>
      </c>
      <c r="H230" s="5">
        <f t="shared" si="66"/>
        <v>0</v>
      </c>
      <c r="I230" s="5">
        <f t="shared" si="57"/>
        <v>0.48603350202611795</v>
      </c>
      <c r="J230" s="5">
        <f t="shared" si="58"/>
        <v>0.48603350202611795</v>
      </c>
      <c r="K230" s="20">
        <f t="shared" si="59"/>
        <v>2.7932995947764144E-2</v>
      </c>
      <c r="L230" s="20">
        <f t="shared" ref="L230:L293" si="72">B230-F$6*I230*(F$5-H230)</f>
        <v>89996735.256777853</v>
      </c>
      <c r="M230" s="20">
        <f t="shared" ref="M230:M293" si="73">C230-F$6*J230*(F$5-H230)</f>
        <v>89996735.256777853</v>
      </c>
      <c r="N230" s="20">
        <f t="shared" ref="N230:N293" si="74">D230-(F$6*K230*(F$5-H230))+((1-F$6)*H230)</f>
        <v>5172232.8414811427</v>
      </c>
      <c r="O230" s="5">
        <f t="shared" ref="O230:O293" si="75">P$5*L230*N230</f>
        <v>337874.28654884681</v>
      </c>
      <c r="P230" s="5">
        <f t="shared" ref="P230:P293" si="76">P$6*M230*N230</f>
        <v>337874.28654884681</v>
      </c>
      <c r="Q230" s="5">
        <f t="shared" si="70"/>
        <v>-337874.28654884681</v>
      </c>
      <c r="R230" s="5">
        <f t="shared" si="71"/>
        <v>-337874.28654884681</v>
      </c>
      <c r="S230" s="1">
        <f t="shared" si="67"/>
        <v>675748.57309769362</v>
      </c>
      <c r="T230">
        <f>IF(A230&lt;D$4,F$4,0)</f>
        <v>0</v>
      </c>
      <c r="U230" s="5">
        <f t="shared" si="68"/>
        <v>1182452.2580436999</v>
      </c>
      <c r="V230" s="5">
        <f>L$6*SUM(U223:U229)</f>
        <v>1106479.8189367794</v>
      </c>
      <c r="W230" s="1">
        <f>H$5+((H$6-H$5)*(LOG(V230+J$5)-LOG(J$5))/(LOG(J$6)-LOG(J$5)))</f>
        <v>8.0175118360539935E-2</v>
      </c>
      <c r="X230" s="1">
        <f t="shared" si="60"/>
        <v>152824.82971297996</v>
      </c>
      <c r="Y230" s="1">
        <f t="shared" si="61"/>
        <v>1753313.044954584</v>
      </c>
    </row>
    <row r="231" spans="1:25" x14ac:dyDescent="0.2">
      <c r="A231">
        <v>222</v>
      </c>
      <c r="B231" s="1">
        <f t="shared" si="62"/>
        <v>94421989.290084958</v>
      </c>
      <c r="C231" s="1">
        <f t="shared" si="62"/>
        <v>94421989.290084958</v>
      </c>
      <c r="D231" s="5">
        <f t="shared" si="63"/>
        <v>5025633.3473018128</v>
      </c>
      <c r="E231" s="1">
        <f t="shared" si="64"/>
        <v>132234296.64496337</v>
      </c>
      <c r="F231" s="1">
        <f t="shared" si="65"/>
        <v>10403961.043206643</v>
      </c>
      <c r="G231" s="5">
        <f t="shared" si="69"/>
        <v>111489223.02901278</v>
      </c>
      <c r="H231" s="5">
        <f t="shared" si="66"/>
        <v>0</v>
      </c>
      <c r="I231" s="5">
        <f t="shared" si="57"/>
        <v>0.48703862534892278</v>
      </c>
      <c r="J231" s="5">
        <f t="shared" si="58"/>
        <v>0.48703862534892278</v>
      </c>
      <c r="K231" s="20">
        <f t="shared" si="59"/>
        <v>2.5922749302154404E-2</v>
      </c>
      <c r="L231" s="20">
        <f t="shared" si="72"/>
        <v>89649010.761665508</v>
      </c>
      <c r="M231" s="20">
        <f t="shared" si="73"/>
        <v>89649010.761665508</v>
      </c>
      <c r="N231" s="20">
        <f t="shared" si="74"/>
        <v>4771590.4041406997</v>
      </c>
      <c r="O231" s="5">
        <f t="shared" si="75"/>
        <v>310498.12157435511</v>
      </c>
      <c r="P231" s="5">
        <f t="shared" si="76"/>
        <v>310498.12157435511</v>
      </c>
      <c r="Q231" s="5">
        <f t="shared" si="70"/>
        <v>-310498.12157435511</v>
      </c>
      <c r="R231" s="5">
        <f t="shared" si="71"/>
        <v>-310498.12157435511</v>
      </c>
      <c r="S231" s="1">
        <f t="shared" si="67"/>
        <v>620996.24314871023</v>
      </c>
      <c r="T231">
        <f>IF(A231&lt;D$4,F$4,0)</f>
        <v>0</v>
      </c>
      <c r="U231" s="5">
        <f t="shared" si="68"/>
        <v>1096091.4275651113</v>
      </c>
      <c r="V231" s="5">
        <f>L$6*SUM(U224:U230)</f>
        <v>1034111.257274393</v>
      </c>
      <c r="W231" s="1">
        <f>H$5+((H$6-H$5)*(LOG(V231+J$5)-LOG(J$5))/(LOG(J$6)-LOG(J$5)))</f>
        <v>7.9092515999131766E-2</v>
      </c>
      <c r="X231" s="1">
        <f t="shared" si="60"/>
        <v>141759.30157617104</v>
      </c>
      <c r="Y231" s="1">
        <f t="shared" si="61"/>
        <v>1650563.2688390526</v>
      </c>
    </row>
    <row r="232" spans="1:25" x14ac:dyDescent="0.2">
      <c r="A232">
        <v>223</v>
      </c>
      <c r="B232" s="1">
        <f t="shared" si="62"/>
        <v>94111491.168510601</v>
      </c>
      <c r="C232" s="1">
        <f t="shared" si="62"/>
        <v>94111491.168510601</v>
      </c>
      <c r="D232" s="5">
        <f t="shared" si="63"/>
        <v>4632152.7484106058</v>
      </c>
      <c r="E232" s="1">
        <f t="shared" si="64"/>
        <v>133330388.07252848</v>
      </c>
      <c r="F232" s="1">
        <f t="shared" si="65"/>
        <v>10545720.344782814</v>
      </c>
      <c r="G232" s="5">
        <f t="shared" si="69"/>
        <v>113139786.29785183</v>
      </c>
      <c r="H232" s="5">
        <f t="shared" si="66"/>
        <v>0</v>
      </c>
      <c r="I232" s="5">
        <f t="shared" si="57"/>
        <v>0.48799059007073198</v>
      </c>
      <c r="J232" s="5">
        <f t="shared" si="58"/>
        <v>0.48799059007073198</v>
      </c>
      <c r="K232" s="20">
        <f t="shared" si="59"/>
        <v>2.4018819858535965E-2</v>
      </c>
      <c r="L232" s="20">
        <f t="shared" si="72"/>
        <v>89329183.385817423</v>
      </c>
      <c r="M232" s="20">
        <f t="shared" si="73"/>
        <v>89329183.385817423</v>
      </c>
      <c r="N232" s="20">
        <f t="shared" si="74"/>
        <v>4396768.3137969533</v>
      </c>
      <c r="O232" s="5">
        <f t="shared" si="75"/>
        <v>285086.90163333842</v>
      </c>
      <c r="P232" s="5">
        <f t="shared" si="76"/>
        <v>285086.90163333842</v>
      </c>
      <c r="Q232" s="5">
        <f t="shared" si="70"/>
        <v>-285086.90163333842</v>
      </c>
      <c r="R232" s="5">
        <f t="shared" si="71"/>
        <v>-285086.90163333842</v>
      </c>
      <c r="S232" s="1">
        <f t="shared" si="67"/>
        <v>570173.80326667684</v>
      </c>
      <c r="T232">
        <f>IF(A232&lt;D$4,F$4,0)</f>
        <v>0</v>
      </c>
      <c r="U232" s="5">
        <f t="shared" si="68"/>
        <v>1014476.8420399179</v>
      </c>
      <c r="V232" s="5">
        <f>L$6*SUM(U225:U231)</f>
        <v>964488.14298938168</v>
      </c>
      <c r="W232" s="1">
        <f>H$5+((H$6-H$5)*(LOG(V232+J$5)-LOG(J$5))/(LOG(J$6)-LOG(J$5)))</f>
        <v>7.7977696066335936E-2</v>
      </c>
      <c r="X232" s="1">
        <f t="shared" si="60"/>
        <v>131095.10570690394</v>
      </c>
      <c r="Y232" s="1">
        <f t="shared" si="61"/>
        <v>1550092.1096140102</v>
      </c>
    </row>
    <row r="233" spans="1:25" x14ac:dyDescent="0.2">
      <c r="A233">
        <v>224</v>
      </c>
      <c r="B233" s="1">
        <f t="shared" si="62"/>
        <v>93826404.266877264</v>
      </c>
      <c r="C233" s="1">
        <f t="shared" si="62"/>
        <v>93826404.266877264</v>
      </c>
      <c r="D233" s="5">
        <f t="shared" si="63"/>
        <v>4264726.9594898205</v>
      </c>
      <c r="E233" s="1">
        <f t="shared" si="64"/>
        <v>134344864.91456839</v>
      </c>
      <c r="F233" s="1">
        <f t="shared" si="65"/>
        <v>10676815.450489718</v>
      </c>
      <c r="G233" s="5">
        <f t="shared" si="69"/>
        <v>114689878.40746585</v>
      </c>
      <c r="H233" s="5">
        <f t="shared" si="66"/>
        <v>0</v>
      </c>
      <c r="I233" s="5">
        <f t="shared" si="57"/>
        <v>0.48888916807802602</v>
      </c>
      <c r="J233" s="5">
        <f t="shared" si="58"/>
        <v>0.48888916807802602</v>
      </c>
      <c r="K233" s="20">
        <f t="shared" si="59"/>
        <v>2.2221663843947925E-2</v>
      </c>
      <c r="L233" s="20">
        <f t="shared" si="72"/>
        <v>89035290.419712603</v>
      </c>
      <c r="M233" s="20">
        <f t="shared" si="73"/>
        <v>89035290.419712603</v>
      </c>
      <c r="N233" s="20">
        <f t="shared" si="74"/>
        <v>4046954.6538191307</v>
      </c>
      <c r="O233" s="5">
        <f t="shared" si="75"/>
        <v>261541.63643970361</v>
      </c>
      <c r="P233" s="5">
        <f t="shared" si="76"/>
        <v>261541.63643970361</v>
      </c>
      <c r="Q233" s="5">
        <f t="shared" si="70"/>
        <v>-261541.63643970361</v>
      </c>
      <c r="R233" s="5">
        <f t="shared" si="71"/>
        <v>-261541.63643970361</v>
      </c>
      <c r="S233" s="1">
        <f t="shared" si="67"/>
        <v>523083.27287940722</v>
      </c>
      <c r="T233">
        <f>IF(A233&lt;D$4,F$4,0)</f>
        <v>0</v>
      </c>
      <c r="U233" s="5">
        <f t="shared" si="68"/>
        <v>937599.59218746226</v>
      </c>
      <c r="V233" s="5">
        <f>L$6*SUM(U226:U232)</f>
        <v>897817.1056612822</v>
      </c>
      <c r="W233" s="1">
        <f>H$5+((H$6-H$5)*(LOG(V233+J$5)-LOG(J$5))/(LOG(J$6)-LOG(J$5)))</f>
        <v>7.6832821278848759E-2</v>
      </c>
      <c r="X233" s="1">
        <f t="shared" si="60"/>
        <v>120882.13593779319</v>
      </c>
      <c r="Y233" s="1">
        <f t="shared" si="61"/>
        <v>1452431.6370795558</v>
      </c>
    </row>
    <row r="234" spans="1:25" x14ac:dyDescent="0.2">
      <c r="A234">
        <v>225</v>
      </c>
      <c r="B234" s="1">
        <f t="shared" si="62"/>
        <v>93564862.630437553</v>
      </c>
      <c r="C234" s="1">
        <f t="shared" si="62"/>
        <v>93564862.630437553</v>
      </c>
      <c r="D234" s="5">
        <f t="shared" si="63"/>
        <v>3922408.3384828903</v>
      </c>
      <c r="E234" s="1">
        <f t="shared" si="64"/>
        <v>135282464.50675586</v>
      </c>
      <c r="F234" s="1">
        <f t="shared" si="65"/>
        <v>10797697.586427512</v>
      </c>
      <c r="G234" s="5">
        <f t="shared" si="69"/>
        <v>116142310.0445454</v>
      </c>
      <c r="H234" s="5">
        <f t="shared" si="66"/>
        <v>0</v>
      </c>
      <c r="I234" s="5">
        <f t="shared" si="57"/>
        <v>0.48973471726123641</v>
      </c>
      <c r="J234" s="5">
        <f t="shared" si="58"/>
        <v>0.48973471726123641</v>
      </c>
      <c r="K234" s="20">
        <f t="shared" si="59"/>
        <v>2.0530565477527182E-2</v>
      </c>
      <c r="L234" s="20">
        <f t="shared" si="72"/>
        <v>88765462.401277438</v>
      </c>
      <c r="M234" s="20">
        <f t="shared" si="73"/>
        <v>88765462.401277438</v>
      </c>
      <c r="N234" s="20">
        <f t="shared" si="74"/>
        <v>3721208.7968031238</v>
      </c>
      <c r="O234" s="5">
        <f t="shared" si="75"/>
        <v>239760.90965994349</v>
      </c>
      <c r="P234" s="5">
        <f t="shared" si="76"/>
        <v>239760.90965994349</v>
      </c>
      <c r="Q234" s="5">
        <f t="shared" si="70"/>
        <v>-239760.90965994349</v>
      </c>
      <c r="R234" s="5">
        <f t="shared" si="71"/>
        <v>-239760.90965994349</v>
      </c>
      <c r="S234" s="1">
        <f t="shared" si="67"/>
        <v>479521.81931988697</v>
      </c>
      <c r="T234">
        <f>IF(A234&lt;D$4,F$4,0)</f>
        <v>0</v>
      </c>
      <c r="U234" s="5">
        <f t="shared" si="68"/>
        <v>865401.89388633717</v>
      </c>
      <c r="V234" s="5">
        <f>L$6*SUM(U227:U233)</f>
        <v>834245.68757829349</v>
      </c>
      <c r="W234" s="1">
        <f>H$5+((H$6-H$5)*(LOG(V234+J$5)-LOG(J$5))/(LOG(J$6)-LOG(J$5)))</f>
        <v>7.5659999446962334E-2</v>
      </c>
      <c r="X234" s="1">
        <f t="shared" si="60"/>
        <v>111157.92197688296</v>
      </c>
      <c r="Y234" s="1">
        <f t="shared" si="61"/>
        <v>1358018.9586653735</v>
      </c>
    </row>
    <row r="235" spans="1:25" x14ac:dyDescent="0.2">
      <c r="A235">
        <v>226</v>
      </c>
      <c r="B235" s="1">
        <f t="shared" si="62"/>
        <v>93325101.720777616</v>
      </c>
      <c r="C235" s="1">
        <f t="shared" si="62"/>
        <v>93325101.720777616</v>
      </c>
      <c r="D235" s="5">
        <f t="shared" si="63"/>
        <v>3604144.5872047227</v>
      </c>
      <c r="E235" s="1">
        <f t="shared" si="64"/>
        <v>136147866.40064219</v>
      </c>
      <c r="F235" s="1">
        <f t="shared" si="65"/>
        <v>10908855.508404395</v>
      </c>
      <c r="G235" s="5">
        <f t="shared" si="69"/>
        <v>117500329.00321077</v>
      </c>
      <c r="H235" s="5">
        <f t="shared" si="66"/>
        <v>0</v>
      </c>
      <c r="I235" s="5">
        <f t="shared" si="57"/>
        <v>0.49052808878076232</v>
      </c>
      <c r="J235" s="5">
        <f t="shared" si="58"/>
        <v>0.49052808878076232</v>
      </c>
      <c r="K235" s="20">
        <f t="shared" si="59"/>
        <v>1.8943822438475356E-2</v>
      </c>
      <c r="L235" s="20">
        <f t="shared" si="72"/>
        <v>88517926.450726151</v>
      </c>
      <c r="M235" s="20">
        <f t="shared" si="73"/>
        <v>88517926.450726151</v>
      </c>
      <c r="N235" s="20">
        <f t="shared" si="74"/>
        <v>3418495.1273076641</v>
      </c>
      <c r="O235" s="5">
        <f t="shared" si="75"/>
        <v>219642.56971166434</v>
      </c>
      <c r="P235" s="5">
        <f t="shared" si="76"/>
        <v>219642.56971166434</v>
      </c>
      <c r="Q235" s="5">
        <f t="shared" si="70"/>
        <v>-219642.56971166434</v>
      </c>
      <c r="R235" s="5">
        <f t="shared" si="71"/>
        <v>-219642.56971166434</v>
      </c>
      <c r="S235" s="1">
        <f t="shared" si="67"/>
        <v>439285.13942332868</v>
      </c>
      <c r="T235">
        <f>IF(A235&lt;D$4,F$4,0)</f>
        <v>0</v>
      </c>
      <c r="U235" s="5">
        <f t="shared" si="68"/>
        <v>797785.57059805444</v>
      </c>
      <c r="V235" s="5">
        <f>L$6*SUM(U228:U234)</f>
        <v>773868.18890270137</v>
      </c>
      <c r="W235" s="1">
        <f>H$5+((H$6-H$5)*(LOG(V235+J$5)-LOG(J$5))/(LOG(J$6)-LOG(J$5)))</f>
        <v>7.4461276934790294E-2</v>
      </c>
      <c r="X235" s="1">
        <f t="shared" si="60"/>
        <v>101948.62142241457</v>
      </c>
      <c r="Y235" s="1">
        <f t="shared" si="61"/>
        <v>1267200.896543768</v>
      </c>
    </row>
    <row r="236" spans="1:25" x14ac:dyDescent="0.2">
      <c r="A236">
        <v>227</v>
      </c>
      <c r="B236" s="1">
        <f t="shared" si="62"/>
        <v>93105459.151065946</v>
      </c>
      <c r="C236" s="1">
        <f t="shared" si="62"/>
        <v>93105459.151065946</v>
      </c>
      <c r="D236" s="5">
        <f t="shared" si="63"/>
        <v>3308809.8511357047</v>
      </c>
      <c r="E236" s="1">
        <f t="shared" si="64"/>
        <v>136945651.97124025</v>
      </c>
      <c r="F236" s="1">
        <f t="shared" si="65"/>
        <v>11010804.129826808</v>
      </c>
      <c r="G236" s="5">
        <f t="shared" si="69"/>
        <v>118767529.89975454</v>
      </c>
      <c r="H236" s="5">
        <f t="shared" si="66"/>
        <v>0</v>
      </c>
      <c r="I236" s="5">
        <f t="shared" si="57"/>
        <v>0.49127053979187907</v>
      </c>
      <c r="J236" s="5">
        <f t="shared" si="58"/>
        <v>0.49127053979187907</v>
      </c>
      <c r="K236" s="20">
        <f t="shared" si="59"/>
        <v>1.7458920416241933E-2</v>
      </c>
      <c r="L236" s="20">
        <f t="shared" si="72"/>
        <v>88291007.861105531</v>
      </c>
      <c r="M236" s="20">
        <f t="shared" si="73"/>
        <v>88291007.861105531</v>
      </c>
      <c r="N236" s="20">
        <f t="shared" si="74"/>
        <v>3137712.4310565339</v>
      </c>
      <c r="O236" s="5">
        <f t="shared" si="75"/>
        <v>201085.11863576248</v>
      </c>
      <c r="P236" s="5">
        <f t="shared" si="76"/>
        <v>201085.11863576248</v>
      </c>
      <c r="Q236" s="5">
        <f t="shared" si="70"/>
        <v>-201085.11863576248</v>
      </c>
      <c r="R236" s="5">
        <f t="shared" si="71"/>
        <v>-201085.11863576248</v>
      </c>
      <c r="S236" s="1">
        <f t="shared" si="67"/>
        <v>402170.23727152497</v>
      </c>
      <c r="T236">
        <f>IF(A236&lt;D$4,F$4,0)</f>
        <v>0</v>
      </c>
      <c r="U236" s="5">
        <f t="shared" si="68"/>
        <v>734619.87549234624</v>
      </c>
      <c r="V236" s="5">
        <f>L$6*SUM(U229:U235)</f>
        <v>716731.79416588868</v>
      </c>
      <c r="W236" s="1">
        <f>H$5+((H$6-H$5)*(LOG(V236+J$5)-LOG(J$5))/(LOG(J$6)-LOG(J$5)))</f>
        <v>7.323863381853965E-2</v>
      </c>
      <c r="X236" s="1">
        <f t="shared" si="60"/>
        <v>93270.158725217567</v>
      </c>
      <c r="Y236" s="1">
        <f t="shared" si="61"/>
        <v>1180240.1986130856</v>
      </c>
    </row>
    <row r="237" spans="1:25" x14ac:dyDescent="0.2">
      <c r="A237">
        <v>228</v>
      </c>
      <c r="B237" s="1">
        <f t="shared" si="62"/>
        <v>92904374.032430187</v>
      </c>
      <c r="C237" s="1">
        <f t="shared" si="62"/>
        <v>92904374.032430187</v>
      </c>
      <c r="D237" s="5">
        <f t="shared" si="63"/>
        <v>3035231.5153095359</v>
      </c>
      <c r="E237" s="1">
        <f t="shared" si="64"/>
        <v>137680271.84673259</v>
      </c>
      <c r="F237" s="1">
        <f t="shared" si="65"/>
        <v>11104074.288552025</v>
      </c>
      <c r="G237" s="5">
        <f t="shared" si="69"/>
        <v>119947770.09836763</v>
      </c>
      <c r="H237" s="5">
        <f t="shared" si="66"/>
        <v>0</v>
      </c>
      <c r="I237" s="5">
        <f t="shared" si="57"/>
        <v>0.49196365295293676</v>
      </c>
      <c r="J237" s="5">
        <f t="shared" si="58"/>
        <v>0.49196365295293676</v>
      </c>
      <c r="K237" s="20">
        <f t="shared" si="59"/>
        <v>1.6072694094126466E-2</v>
      </c>
      <c r="L237" s="20">
        <f t="shared" si="72"/>
        <v>88083130.233491406</v>
      </c>
      <c r="M237" s="20">
        <f t="shared" si="73"/>
        <v>88083130.233491406</v>
      </c>
      <c r="N237" s="20">
        <f t="shared" si="74"/>
        <v>2877719.1131870965</v>
      </c>
      <c r="O237" s="5">
        <f t="shared" si="75"/>
        <v>183988.83102930398</v>
      </c>
      <c r="P237" s="5">
        <f t="shared" si="76"/>
        <v>183988.83102930398</v>
      </c>
      <c r="Q237" s="5">
        <f t="shared" si="70"/>
        <v>-183988.83102930398</v>
      </c>
      <c r="R237" s="5">
        <f t="shared" si="71"/>
        <v>-183988.83102930398</v>
      </c>
      <c r="S237" s="1">
        <f t="shared" si="67"/>
        <v>367977.66205860797</v>
      </c>
      <c r="T237">
        <f>IF(A237&lt;D$4,F$4,0)</f>
        <v>0</v>
      </c>
      <c r="U237" s="5">
        <f t="shared" si="68"/>
        <v>675748.57309769362</v>
      </c>
      <c r="V237" s="5">
        <f>L$6*SUM(U230:U236)</f>
        <v>662842.74598129303</v>
      </c>
      <c r="W237" s="1">
        <f>H$5+((H$6-H$5)*(LOG(V237+J$5)-LOG(J$5))/(LOG(J$6)-LOG(J$5)))</f>
        <v>7.199398063460101E-2</v>
      </c>
      <c r="X237" s="1">
        <f t="shared" si="60"/>
        <v>85129.444966938361</v>
      </c>
      <c r="Y237" s="1">
        <f t="shared" si="61"/>
        <v>1097322.8130767616</v>
      </c>
    </row>
    <row r="238" spans="1:25" x14ac:dyDescent="0.2">
      <c r="A238">
        <v>229</v>
      </c>
      <c r="B238" s="1">
        <f t="shared" si="62"/>
        <v>92720385.201400876</v>
      </c>
      <c r="C238" s="1">
        <f t="shared" si="62"/>
        <v>92720385.201400876</v>
      </c>
      <c r="D238" s="5">
        <f t="shared" si="63"/>
        <v>2782212.9342194339</v>
      </c>
      <c r="E238" s="1">
        <f t="shared" si="64"/>
        <v>138356020.41983029</v>
      </c>
      <c r="F238" s="1">
        <f t="shared" si="65"/>
        <v>11189203.733518964</v>
      </c>
      <c r="G238" s="5">
        <f t="shared" si="69"/>
        <v>121045092.9114444</v>
      </c>
      <c r="H238" s="5">
        <f t="shared" si="66"/>
        <v>0</v>
      </c>
      <c r="I238" s="5">
        <f t="shared" si="57"/>
        <v>0.49260926353176077</v>
      </c>
      <c r="J238" s="5">
        <f t="shared" si="58"/>
        <v>0.49260926353176077</v>
      </c>
      <c r="K238" s="20">
        <f t="shared" si="59"/>
        <v>1.4781472936478563E-2</v>
      </c>
      <c r="L238" s="20">
        <f t="shared" si="72"/>
        <v>87892814.418789625</v>
      </c>
      <c r="M238" s="20">
        <f t="shared" si="73"/>
        <v>87892814.418789625</v>
      </c>
      <c r="N238" s="20">
        <f t="shared" si="74"/>
        <v>2637354.4994419441</v>
      </c>
      <c r="O238" s="5">
        <f t="shared" si="75"/>
        <v>168256.63515984875</v>
      </c>
      <c r="P238" s="5">
        <f t="shared" si="76"/>
        <v>168256.63515984875</v>
      </c>
      <c r="Q238" s="5">
        <f t="shared" si="70"/>
        <v>-168256.63515984875</v>
      </c>
      <c r="R238" s="5">
        <f t="shared" si="71"/>
        <v>-168256.63515984875</v>
      </c>
      <c r="S238" s="1">
        <f t="shared" si="67"/>
        <v>336513.27031969751</v>
      </c>
      <c r="T238">
        <f>IF(A238&lt;D$4,F$4,0)</f>
        <v>0</v>
      </c>
      <c r="U238" s="5">
        <f t="shared" si="68"/>
        <v>620996.24314871023</v>
      </c>
      <c r="V238" s="5">
        <f>L$6*SUM(U231:U237)</f>
        <v>612172.37748669239</v>
      </c>
      <c r="W238" s="1">
        <f>H$5+((H$6-H$5)*(LOG(V238+J$5)-LOG(J$5))/(LOG(J$6)-LOG(J$5)))</f>
        <v>7.0729156592618081E-2</v>
      </c>
      <c r="X238" s="1">
        <f t="shared" si="60"/>
        <v>77525.622220079051</v>
      </c>
      <c r="Y238" s="1">
        <f t="shared" si="61"/>
        <v>1018565.8053450324</v>
      </c>
    </row>
    <row r="239" spans="1:25" x14ac:dyDescent="0.2">
      <c r="A239">
        <v>230</v>
      </c>
      <c r="B239" s="1">
        <f t="shared" si="62"/>
        <v>92552128.566241026</v>
      </c>
      <c r="C239" s="1">
        <f t="shared" si="62"/>
        <v>92552128.566241026</v>
      </c>
      <c r="D239" s="5">
        <f t="shared" si="63"/>
        <v>2548552.4012724543</v>
      </c>
      <c r="E239" s="1">
        <f t="shared" si="64"/>
        <v>138977016.66297901</v>
      </c>
      <c r="F239" s="1">
        <f t="shared" si="65"/>
        <v>11266729.355739042</v>
      </c>
      <c r="G239" s="5">
        <f t="shared" si="69"/>
        <v>122063658.71678942</v>
      </c>
      <c r="H239" s="5">
        <f t="shared" si="66"/>
        <v>0</v>
      </c>
      <c r="I239" s="5">
        <f t="shared" si="57"/>
        <v>0.49320939449932932</v>
      </c>
      <c r="J239" s="5">
        <f t="shared" si="58"/>
        <v>0.49320939449932932</v>
      </c>
      <c r="K239" s="20">
        <f t="shared" si="59"/>
        <v>1.3581211001341428E-2</v>
      </c>
      <c r="L239" s="20">
        <f t="shared" si="72"/>
        <v>87718676.500147596</v>
      </c>
      <c r="M239" s="20">
        <f t="shared" si="73"/>
        <v>87718676.500147596</v>
      </c>
      <c r="N239" s="20">
        <f t="shared" si="74"/>
        <v>2415456.5334593081</v>
      </c>
      <c r="O239" s="5">
        <f t="shared" si="75"/>
        <v>153794.78739742568</v>
      </c>
      <c r="P239" s="5">
        <f t="shared" si="76"/>
        <v>153794.78739742568</v>
      </c>
      <c r="Q239" s="5">
        <f t="shared" si="70"/>
        <v>-153794.78739742568</v>
      </c>
      <c r="R239" s="5">
        <f t="shared" si="71"/>
        <v>-153794.78739742568</v>
      </c>
      <c r="S239" s="1">
        <f t="shared" si="67"/>
        <v>307589.57479485136</v>
      </c>
      <c r="T239">
        <f>IF(A239&lt;D$4,F$4,0)</f>
        <v>0</v>
      </c>
      <c r="U239" s="5">
        <f t="shared" si="68"/>
        <v>570173.80326667684</v>
      </c>
      <c r="V239" s="5">
        <f>L$6*SUM(U232:U238)</f>
        <v>564662.85904505232</v>
      </c>
      <c r="W239" s="1">
        <f>H$5+((H$6-H$5)*(LOG(V239+J$5)-LOG(J$5))/(LOG(J$6)-LOG(J$5)))</f>
        <v>6.9445929118286037E-2</v>
      </c>
      <c r="X239" s="1">
        <f t="shared" si="60"/>
        <v>70451.286864446796</v>
      </c>
      <c r="Y239" s="1">
        <f t="shared" si="61"/>
        <v>944025.55517547112</v>
      </c>
    </row>
    <row r="240" spans="1:25" x14ac:dyDescent="0.2">
      <c r="A240">
        <v>231</v>
      </c>
      <c r="B240" s="1">
        <f t="shared" si="62"/>
        <v>92398333.778843597</v>
      </c>
      <c r="C240" s="1">
        <f t="shared" si="62"/>
        <v>92398333.778843597</v>
      </c>
      <c r="D240" s="5">
        <f t="shared" si="63"/>
        <v>2333058.7031878983</v>
      </c>
      <c r="E240" s="1">
        <f t="shared" si="64"/>
        <v>139547190.46624568</v>
      </c>
      <c r="F240" s="1">
        <f t="shared" si="65"/>
        <v>11337180.642603489</v>
      </c>
      <c r="G240" s="5">
        <f t="shared" si="69"/>
        <v>123007684.27196489</v>
      </c>
      <c r="H240" s="5">
        <f t="shared" si="66"/>
        <v>0</v>
      </c>
      <c r="I240" s="5">
        <f t="shared" si="57"/>
        <v>0.49376619965783675</v>
      </c>
      <c r="J240" s="5">
        <f t="shared" si="58"/>
        <v>0.49376619965783675</v>
      </c>
      <c r="K240" s="20">
        <f t="shared" si="59"/>
        <v>1.24676006843264E-2</v>
      </c>
      <c r="L240" s="20">
        <f t="shared" si="72"/>
        <v>87559425.0221968</v>
      </c>
      <c r="M240" s="20">
        <f t="shared" si="73"/>
        <v>87559425.0221968</v>
      </c>
      <c r="N240" s="20">
        <f t="shared" si="74"/>
        <v>2210876.2164814994</v>
      </c>
      <c r="O240" s="5">
        <f t="shared" si="75"/>
        <v>140513.36934203198</v>
      </c>
      <c r="P240" s="5">
        <f t="shared" si="76"/>
        <v>140513.36934203198</v>
      </c>
      <c r="Q240" s="5">
        <f t="shared" si="70"/>
        <v>-140513.36934203198</v>
      </c>
      <c r="R240" s="5">
        <f t="shared" si="71"/>
        <v>-140513.36934203198</v>
      </c>
      <c r="S240" s="1">
        <f t="shared" si="67"/>
        <v>281026.73868406395</v>
      </c>
      <c r="T240">
        <f>IF(A240&lt;D$4,F$4,0)</f>
        <v>0</v>
      </c>
      <c r="U240" s="5">
        <f t="shared" si="68"/>
        <v>523083.27287940722</v>
      </c>
      <c r="V240" s="5">
        <f>L$6*SUM(U233:U239)</f>
        <v>520232.55516772822</v>
      </c>
      <c r="W240" s="1">
        <f>H$5+((H$6-H$5)*(LOG(V240+J$5)-LOG(J$5))/(LOG(J$6)-LOG(J$5)))</f>
        <v>6.8145994585629865E-2</v>
      </c>
      <c r="X240" s="1">
        <f t="shared" si="60"/>
        <v>63893.65673269557</v>
      </c>
      <c r="Y240" s="1">
        <f t="shared" si="61"/>
        <v>873705.93545476673</v>
      </c>
    </row>
    <row r="241" spans="1:25" x14ac:dyDescent="0.2">
      <c r="A241">
        <v>232</v>
      </c>
      <c r="B241" s="1">
        <f t="shared" si="62"/>
        <v>92257820.409501567</v>
      </c>
      <c r="C241" s="1">
        <f t="shared" si="62"/>
        <v>92257820.409501567</v>
      </c>
      <c r="D241" s="5">
        <f t="shared" si="63"/>
        <v>2134563.622552075</v>
      </c>
      <c r="E241" s="1">
        <f t="shared" si="64"/>
        <v>140070273.7391251</v>
      </c>
      <c r="F241" s="1">
        <f t="shared" si="65"/>
        <v>11401074.299336184</v>
      </c>
      <c r="G241" s="5">
        <f t="shared" si="69"/>
        <v>123881390.20741966</v>
      </c>
      <c r="H241" s="5">
        <f t="shared" si="66"/>
        <v>0</v>
      </c>
      <c r="I241" s="5">
        <f t="shared" si="57"/>
        <v>0.49428191458740017</v>
      </c>
      <c r="J241" s="5">
        <f t="shared" si="58"/>
        <v>0.49428191458740017</v>
      </c>
      <c r="K241" s="20">
        <f t="shared" si="59"/>
        <v>1.143617082519971E-2</v>
      </c>
      <c r="L241" s="20">
        <f t="shared" si="72"/>
        <v>87413857.646545053</v>
      </c>
      <c r="M241" s="20">
        <f t="shared" si="73"/>
        <v>87413857.646545053</v>
      </c>
      <c r="N241" s="20">
        <f t="shared" si="74"/>
        <v>2022489.1484651179</v>
      </c>
      <c r="O241" s="5">
        <f t="shared" si="75"/>
        <v>128326.63477218166</v>
      </c>
      <c r="P241" s="5">
        <f t="shared" si="76"/>
        <v>128326.63477218166</v>
      </c>
      <c r="Q241" s="5">
        <f t="shared" si="70"/>
        <v>-128326.63477218166</v>
      </c>
      <c r="R241" s="5">
        <f t="shared" si="71"/>
        <v>-128326.63477218166</v>
      </c>
      <c r="S241" s="1">
        <f t="shared" si="67"/>
        <v>256653.26954436331</v>
      </c>
      <c r="T241">
        <f>IF(A241&lt;D$4,F$4,0)</f>
        <v>0</v>
      </c>
      <c r="U241" s="5">
        <f t="shared" si="68"/>
        <v>479521.81931988697</v>
      </c>
      <c r="V241" s="5">
        <f>L$6*SUM(U234:U240)</f>
        <v>478780.92323692259</v>
      </c>
      <c r="W241" s="1">
        <f>H$5+((H$6-H$5)*(LOG(V241+J$5)-LOG(J$5))/(LOG(J$6)-LOG(J$5)))</f>
        <v>6.6830980098056728E-2</v>
      </c>
      <c r="X241" s="1">
        <f t="shared" si="60"/>
        <v>57835.656747138397</v>
      </c>
      <c r="Y241" s="1">
        <f t="shared" si="61"/>
        <v>807566.2371391987</v>
      </c>
    </row>
    <row r="242" spans="1:25" x14ac:dyDescent="0.2">
      <c r="A242">
        <v>233</v>
      </c>
      <c r="B242" s="1">
        <f t="shared" si="62"/>
        <v>92129493.774729386</v>
      </c>
      <c r="C242" s="1">
        <f t="shared" si="62"/>
        <v>92129493.774729386</v>
      </c>
      <c r="D242" s="5">
        <f t="shared" si="63"/>
        <v>1951931.7526731098</v>
      </c>
      <c r="E242" s="1">
        <f t="shared" si="64"/>
        <v>140549795.55844498</v>
      </c>
      <c r="F242" s="1">
        <f t="shared" si="65"/>
        <v>11458909.956083322</v>
      </c>
      <c r="G242" s="5">
        <f t="shared" si="69"/>
        <v>124688956.44455886</v>
      </c>
      <c r="H242" s="5">
        <f t="shared" si="66"/>
        <v>0</v>
      </c>
      <c r="I242" s="5">
        <f t="shared" si="57"/>
        <v>0.49475881500400615</v>
      </c>
      <c r="J242" s="5">
        <f t="shared" si="58"/>
        <v>0.49475881500400615</v>
      </c>
      <c r="K242" s="20">
        <f t="shared" si="59"/>
        <v>1.0482369991987695E-2</v>
      </c>
      <c r="L242" s="20">
        <f t="shared" si="72"/>
        <v>87280857.387690127</v>
      </c>
      <c r="M242" s="20">
        <f t="shared" si="73"/>
        <v>87280857.387690127</v>
      </c>
      <c r="N242" s="20">
        <f t="shared" si="74"/>
        <v>1849204.5267516302</v>
      </c>
      <c r="O242" s="5">
        <f t="shared" si="75"/>
        <v>117153.23101396399</v>
      </c>
      <c r="P242" s="5">
        <f t="shared" si="76"/>
        <v>117153.23101396399</v>
      </c>
      <c r="Q242" s="5">
        <f t="shared" si="70"/>
        <v>-117153.23101396399</v>
      </c>
      <c r="R242" s="5">
        <f t="shared" si="71"/>
        <v>-117153.23101396399</v>
      </c>
      <c r="S242" s="1">
        <f t="shared" si="67"/>
        <v>234306.46202792798</v>
      </c>
      <c r="T242">
        <f>IF(A242&lt;D$4,F$4,0)</f>
        <v>0</v>
      </c>
      <c r="U242" s="5">
        <f t="shared" si="68"/>
        <v>439285.13942332868</v>
      </c>
      <c r="V242" s="5">
        <f>L$6*SUM(U235:U241)</f>
        <v>440192.91578027757</v>
      </c>
      <c r="W242" s="1">
        <f>H$5+((H$6-H$5)*(LOG(V242+J$5)-LOG(J$5))/(LOG(J$6)-LOG(J$5)))</f>
        <v>6.5502446180656468E-2</v>
      </c>
      <c r="X242" s="1">
        <f t="shared" si="60"/>
        <v>52256.906401803375</v>
      </c>
      <c r="Y242" s="1">
        <f t="shared" si="61"/>
        <v>745528.66419625108</v>
      </c>
    </row>
    <row r="243" spans="1:25" x14ac:dyDescent="0.2">
      <c r="A243">
        <v>234</v>
      </c>
      <c r="B243" s="1">
        <f t="shared" si="62"/>
        <v>92012340.543715417</v>
      </c>
      <c r="C243" s="1">
        <f t="shared" si="62"/>
        <v>92012340.543715417</v>
      </c>
      <c r="D243" s="5">
        <f t="shared" si="63"/>
        <v>1784067.9774295129</v>
      </c>
      <c r="E243" s="1">
        <f t="shared" si="64"/>
        <v>140989080.69786832</v>
      </c>
      <c r="F243" s="1">
        <f t="shared" si="65"/>
        <v>11511166.862485126</v>
      </c>
      <c r="G243" s="5">
        <f t="shared" si="69"/>
        <v>125434485.10875511</v>
      </c>
      <c r="H243" s="5">
        <f t="shared" si="66"/>
        <v>0</v>
      </c>
      <c r="I243" s="5">
        <f t="shared" si="57"/>
        <v>0.49519918199113772</v>
      </c>
      <c r="J243" s="5">
        <f t="shared" si="58"/>
        <v>0.49519918199113772</v>
      </c>
      <c r="K243" s="20">
        <f t="shared" si="59"/>
        <v>9.6016360177245876E-3</v>
      </c>
      <c r="L243" s="20">
        <f t="shared" si="72"/>
        <v>87159388.560202271</v>
      </c>
      <c r="M243" s="20">
        <f t="shared" si="73"/>
        <v>87159388.560202271</v>
      </c>
      <c r="N243" s="20">
        <f t="shared" si="74"/>
        <v>1689971.944455812</v>
      </c>
      <c r="O243" s="5">
        <f t="shared" si="75"/>
        <v>106916.31669814444</v>
      </c>
      <c r="P243" s="5">
        <f t="shared" si="76"/>
        <v>106916.31669814444</v>
      </c>
      <c r="Q243" s="5">
        <f t="shared" si="70"/>
        <v>-106916.31669814444</v>
      </c>
      <c r="R243" s="5">
        <f t="shared" si="71"/>
        <v>-106916.31669814444</v>
      </c>
      <c r="S243" s="1">
        <f t="shared" si="67"/>
        <v>213832.63339628887</v>
      </c>
      <c r="T243">
        <f>IF(A243&lt;D$4,F$4,0)</f>
        <v>0</v>
      </c>
      <c r="U243" s="5">
        <f t="shared" si="68"/>
        <v>402170.23727152497</v>
      </c>
      <c r="V243" s="5">
        <f>L$6*SUM(U236:U242)</f>
        <v>404342.87266280502</v>
      </c>
      <c r="W243" s="1">
        <f>H$5+((H$6-H$5)*(LOG(V243+J$5)-LOG(J$5))/(LOG(J$6)-LOG(J$5)))</f>
        <v>6.4161890252160222E-2</v>
      </c>
      <c r="X243" s="1">
        <f t="shared" si="60"/>
        <v>47134.599828395527</v>
      </c>
      <c r="Y243" s="1">
        <f t="shared" si="61"/>
        <v>687485.27566395071</v>
      </c>
    </row>
    <row r="244" spans="1:25" x14ac:dyDescent="0.2">
      <c r="A244">
        <v>235</v>
      </c>
      <c r="B244" s="1">
        <f t="shared" si="62"/>
        <v>91905424.227017269</v>
      </c>
      <c r="C244" s="1">
        <f t="shared" si="62"/>
        <v>91905424.227017269</v>
      </c>
      <c r="D244" s="5">
        <f t="shared" si="63"/>
        <v>1629922.9487671938</v>
      </c>
      <c r="E244" s="1">
        <f t="shared" si="64"/>
        <v>141391250.93513983</v>
      </c>
      <c r="F244" s="1">
        <f t="shared" si="65"/>
        <v>11558301.462313522</v>
      </c>
      <c r="G244" s="5">
        <f t="shared" si="69"/>
        <v>126121970.38441907</v>
      </c>
      <c r="H244" s="5">
        <f t="shared" si="66"/>
        <v>0</v>
      </c>
      <c r="I244" s="5">
        <f t="shared" si="57"/>
        <v>0.49560527348857181</v>
      </c>
      <c r="J244" s="5">
        <f t="shared" si="58"/>
        <v>0.49560527348857181</v>
      </c>
      <c r="K244" s="20">
        <f t="shared" si="59"/>
        <v>8.7894530228564832E-3</v>
      </c>
      <c r="L244" s="20">
        <f t="shared" si="72"/>
        <v>87048492.546829268</v>
      </c>
      <c r="M244" s="20">
        <f t="shared" si="73"/>
        <v>87048492.546829268</v>
      </c>
      <c r="N244" s="20">
        <f t="shared" si="74"/>
        <v>1543786.3091432003</v>
      </c>
      <c r="O244" s="5">
        <f t="shared" si="75"/>
        <v>97543.59525831409</v>
      </c>
      <c r="P244" s="5">
        <f t="shared" si="76"/>
        <v>97543.59525831409</v>
      </c>
      <c r="Q244" s="5">
        <f t="shared" si="70"/>
        <v>-97543.59525831409</v>
      </c>
      <c r="R244" s="5">
        <f t="shared" si="71"/>
        <v>-97543.59525831409</v>
      </c>
      <c r="S244" s="1">
        <f t="shared" si="67"/>
        <v>195087.19051662818</v>
      </c>
      <c r="T244">
        <f>IF(A244&lt;D$4,F$4,0)</f>
        <v>0</v>
      </c>
      <c r="U244" s="5">
        <f t="shared" si="68"/>
        <v>367977.66205860797</v>
      </c>
      <c r="V244" s="5">
        <f>L$6*SUM(U237:U243)</f>
        <v>371097.90884072287</v>
      </c>
      <c r="W244" s="1">
        <f>H$5+((H$6-H$5)*(LOG(V244+J$5)-LOG(J$5))/(LOG(J$6)-LOG(J$5)))</f>
        <v>6.2810750752820194E-2</v>
      </c>
      <c r="X244" s="1">
        <f t="shared" si="60"/>
        <v>42444.275196413131</v>
      </c>
      <c r="Y244" s="1">
        <f t="shared" si="61"/>
        <v>633304.29790128046</v>
      </c>
    </row>
    <row r="245" spans="1:25" x14ac:dyDescent="0.2">
      <c r="A245">
        <v>236</v>
      </c>
      <c r="B245" s="1">
        <f t="shared" si="62"/>
        <v>91807880.631758958</v>
      </c>
      <c r="C245" s="1">
        <f t="shared" si="62"/>
        <v>91807880.631758958</v>
      </c>
      <c r="D245" s="5">
        <f t="shared" si="63"/>
        <v>1488496.8689641245</v>
      </c>
      <c r="E245" s="1">
        <f t="shared" si="64"/>
        <v>141759228.59719846</v>
      </c>
      <c r="F245" s="1">
        <f t="shared" si="65"/>
        <v>11600745.737509934</v>
      </c>
      <c r="G245" s="5">
        <f t="shared" si="69"/>
        <v>126755274.68232036</v>
      </c>
      <c r="H245" s="5">
        <f t="shared" si="66"/>
        <v>0</v>
      </c>
      <c r="I245" s="5">
        <f t="shared" si="57"/>
        <v>0.49597930138403734</v>
      </c>
      <c r="J245" s="5">
        <f t="shared" si="58"/>
        <v>0.49597930138403734</v>
      </c>
      <c r="K245" s="20">
        <f t="shared" si="59"/>
        <v>8.041397231925285E-3</v>
      </c>
      <c r="L245" s="20">
        <f t="shared" si="72"/>
        <v>86947283.478195399</v>
      </c>
      <c r="M245" s="20">
        <f t="shared" si="73"/>
        <v>86947283.478195399</v>
      </c>
      <c r="N245" s="20">
        <f t="shared" si="74"/>
        <v>1409691.1760912566</v>
      </c>
      <c r="O245" s="5">
        <f t="shared" si="75"/>
        <v>88967.281012455147</v>
      </c>
      <c r="P245" s="5">
        <f t="shared" si="76"/>
        <v>88967.281012455147</v>
      </c>
      <c r="Q245" s="5">
        <f t="shared" si="70"/>
        <v>-88967.281012455147</v>
      </c>
      <c r="R245" s="5">
        <f t="shared" si="71"/>
        <v>-88967.281012455147</v>
      </c>
      <c r="S245" s="1">
        <f t="shared" si="67"/>
        <v>177934.56202491029</v>
      </c>
      <c r="T245">
        <f>IF(A245&lt;D$4,F$4,0)</f>
        <v>0</v>
      </c>
      <c r="U245" s="5">
        <f t="shared" si="68"/>
        <v>336513.27031969751</v>
      </c>
      <c r="V245" s="5">
        <f>L$6*SUM(U238:U244)</f>
        <v>340320.81773681432</v>
      </c>
      <c r="W245" s="1">
        <f>H$5+((H$6-H$5)*(LOG(V245+J$5)-LOG(J$5))/(LOG(J$6)-LOG(J$5)))</f>
        <v>6.1450411813488565E-2</v>
      </c>
      <c r="X245" s="1">
        <f t="shared" si="60"/>
        <v>38160.474876117521</v>
      </c>
      <c r="Y245" s="1">
        <f t="shared" si="61"/>
        <v>582835.76827259269</v>
      </c>
    </row>
    <row r="246" spans="1:25" x14ac:dyDescent="0.2">
      <c r="A246">
        <v>237</v>
      </c>
      <c r="B246" s="1">
        <f t="shared" si="62"/>
        <v>91718913.350746498</v>
      </c>
      <c r="C246" s="1">
        <f t="shared" si="62"/>
        <v>91718913.350746498</v>
      </c>
      <c r="D246" s="5">
        <f t="shared" si="63"/>
        <v>1358841.8561941832</v>
      </c>
      <c r="E246" s="1">
        <f t="shared" si="64"/>
        <v>142095741.86751816</v>
      </c>
      <c r="F246" s="1">
        <f t="shared" si="65"/>
        <v>11638906.212386051</v>
      </c>
      <c r="G246" s="5">
        <f t="shared" si="69"/>
        <v>127338110.45059295</v>
      </c>
      <c r="H246" s="5">
        <f t="shared" si="66"/>
        <v>0</v>
      </c>
      <c r="I246" s="5">
        <f t="shared" si="57"/>
        <v>0.49632341354744181</v>
      </c>
      <c r="J246" s="5">
        <f t="shared" si="58"/>
        <v>0.49632341354744181</v>
      </c>
      <c r="K246" s="20">
        <f t="shared" si="59"/>
        <v>7.3531729051165206E-3</v>
      </c>
      <c r="L246" s="20">
        <f t="shared" si="72"/>
        <v>86854943.897981569</v>
      </c>
      <c r="M246" s="20">
        <f t="shared" si="73"/>
        <v>86854943.897981569</v>
      </c>
      <c r="N246" s="20">
        <f t="shared" si="74"/>
        <v>1286780.7617240413</v>
      </c>
      <c r="O246" s="5">
        <f t="shared" si="75"/>
        <v>81124.012320535156</v>
      </c>
      <c r="P246" s="5">
        <f t="shared" si="76"/>
        <v>81124.012320535156</v>
      </c>
      <c r="Q246" s="5">
        <f t="shared" si="70"/>
        <v>-81124.012320535156</v>
      </c>
      <c r="R246" s="5">
        <f t="shared" si="71"/>
        <v>-81124.012320535156</v>
      </c>
      <c r="S246" s="1">
        <f t="shared" si="67"/>
        <v>162248.02464107031</v>
      </c>
      <c r="T246">
        <f>IF(A246&lt;D$4,F$4,0)</f>
        <v>0</v>
      </c>
      <c r="U246" s="5">
        <f t="shared" si="68"/>
        <v>307589.57479485136</v>
      </c>
      <c r="V246" s="5">
        <f>L$6*SUM(U239:U245)</f>
        <v>311872.52045391302</v>
      </c>
      <c r="W246" s="1">
        <f>H$5+((H$6-H$5)*(LOG(V246+J$5)-LOG(J$5))/(LOG(J$6)-LOG(J$5)))</f>
        <v>6.0082208360677694E-2</v>
      </c>
      <c r="X246" s="1">
        <f t="shared" si="60"/>
        <v>34257.301249668533</v>
      </c>
      <c r="Y246" s="1">
        <f t="shared" si="61"/>
        <v>535916.50201700837</v>
      </c>
    </row>
    <row r="247" spans="1:25" x14ac:dyDescent="0.2">
      <c r="A247">
        <v>238</v>
      </c>
      <c r="B247" s="1">
        <f t="shared" si="62"/>
        <v>91637789.338425964</v>
      </c>
      <c r="C247" s="1">
        <f t="shared" si="62"/>
        <v>91637789.338425964</v>
      </c>
      <c r="D247" s="5">
        <f t="shared" si="63"/>
        <v>1240063.1421511895</v>
      </c>
      <c r="E247" s="1">
        <f t="shared" si="64"/>
        <v>142403331.44231302</v>
      </c>
      <c r="F247" s="1">
        <f t="shared" si="65"/>
        <v>11673163.513635719</v>
      </c>
      <c r="G247" s="5">
        <f t="shared" si="69"/>
        <v>127874026.95260996</v>
      </c>
      <c r="H247" s="5">
        <f t="shared" si="66"/>
        <v>0</v>
      </c>
      <c r="I247" s="5">
        <f t="shared" si="57"/>
        <v>0.49663968016498139</v>
      </c>
      <c r="J247" s="5">
        <f t="shared" si="58"/>
        <v>0.49663968016498139</v>
      </c>
      <c r="K247" s="20">
        <f t="shared" si="59"/>
        <v>6.7206396700373212E-3</v>
      </c>
      <c r="L247" s="20">
        <f t="shared" si="72"/>
        <v>86770720.472809151</v>
      </c>
      <c r="M247" s="20">
        <f t="shared" si="73"/>
        <v>86770720.472809151</v>
      </c>
      <c r="N247" s="20">
        <f t="shared" si="74"/>
        <v>1174200.8733848238</v>
      </c>
      <c r="O247" s="5">
        <f t="shared" si="75"/>
        <v>73954.724155893011</v>
      </c>
      <c r="P247" s="5">
        <f t="shared" si="76"/>
        <v>73954.724155893011</v>
      </c>
      <c r="Q247" s="5">
        <f t="shared" si="70"/>
        <v>-73954.724155893011</v>
      </c>
      <c r="R247" s="5">
        <f t="shared" si="71"/>
        <v>-73954.724155893011</v>
      </c>
      <c r="S247" s="1">
        <f t="shared" si="67"/>
        <v>147909.44831178602</v>
      </c>
      <c r="T247">
        <f>IF(A247&lt;D$4,F$4,0)</f>
        <v>0</v>
      </c>
      <c r="U247" s="5">
        <f t="shared" si="68"/>
        <v>281026.73868406395</v>
      </c>
      <c r="V247" s="5">
        <f>L$6*SUM(U240:U246)</f>
        <v>285614.09760673047</v>
      </c>
      <c r="W247" s="1">
        <f>H$5+((H$6-H$5)*(LOG(V247+J$5)-LOG(J$5))/(LOG(J$6)-LOG(J$5)))</f>
        <v>5.8707431561799417E-2</v>
      </c>
      <c r="X247" s="1">
        <f t="shared" si="60"/>
        <v>30708.875443689849</v>
      </c>
      <c r="Y247" s="1">
        <f t="shared" si="61"/>
        <v>492374.39743571734</v>
      </c>
    </row>
    <row r="248" spans="1:25" x14ac:dyDescent="0.2">
      <c r="A248">
        <v>239</v>
      </c>
      <c r="B248" s="1">
        <f t="shared" si="62"/>
        <v>91563834.614270076</v>
      </c>
      <c r="C248" s="1">
        <f t="shared" si="62"/>
        <v>91563834.614270076</v>
      </c>
      <c r="D248" s="5">
        <f t="shared" si="63"/>
        <v>1131319.3209186122</v>
      </c>
      <c r="E248" s="1">
        <f t="shared" si="64"/>
        <v>142684358.18099707</v>
      </c>
      <c r="F248" s="1">
        <f t="shared" si="65"/>
        <v>11703872.389079409</v>
      </c>
      <c r="G248" s="5">
        <f t="shared" si="69"/>
        <v>128366401.35004568</v>
      </c>
      <c r="H248" s="5">
        <f t="shared" si="66"/>
        <v>0</v>
      </c>
      <c r="I248" s="5">
        <f t="shared" si="57"/>
        <v>0.49693008376463832</v>
      </c>
      <c r="J248" s="5">
        <f t="shared" si="58"/>
        <v>0.49693008376463832</v>
      </c>
      <c r="K248" s="20">
        <f t="shared" si="59"/>
        <v>6.1398324707233679E-3</v>
      </c>
      <c r="L248" s="20">
        <f t="shared" si="72"/>
        <v>86693919.793376625</v>
      </c>
      <c r="M248" s="20">
        <f t="shared" si="73"/>
        <v>86693919.793376625</v>
      </c>
      <c r="N248" s="20">
        <f t="shared" si="74"/>
        <v>1071148.9627055232</v>
      </c>
      <c r="O248" s="5">
        <f t="shared" si="75"/>
        <v>67404.4904848515</v>
      </c>
      <c r="P248" s="5">
        <f t="shared" si="76"/>
        <v>67404.4904848515</v>
      </c>
      <c r="Q248" s="5">
        <f t="shared" si="70"/>
        <v>-67404.4904848515</v>
      </c>
      <c r="R248" s="5">
        <f t="shared" si="71"/>
        <v>-67404.4904848515</v>
      </c>
      <c r="S248" s="1">
        <f t="shared" si="67"/>
        <v>134808.980969703</v>
      </c>
      <c r="T248">
        <f>IF(A248&lt;D$4,F$4,0)</f>
        <v>0</v>
      </c>
      <c r="U248" s="5">
        <f t="shared" si="68"/>
        <v>256653.26954436331</v>
      </c>
      <c r="V248" s="5">
        <f>L$6*SUM(U241:U247)</f>
        <v>261408.44418719612</v>
      </c>
      <c r="W248" s="1">
        <f>H$5+((H$6-H$5)*(LOG(V248+J$5)-LOG(J$5))/(LOG(J$6)-LOG(J$5)))</f>
        <v>5.7327334523632645E-2</v>
      </c>
      <c r="X248" s="1">
        <f t="shared" si="60"/>
        <v>27489.707747532091</v>
      </c>
      <c r="Y248" s="1">
        <f t="shared" si="61"/>
        <v>452032.11157235486</v>
      </c>
    </row>
    <row r="249" spans="1:25" x14ac:dyDescent="0.2">
      <c r="A249">
        <v>240</v>
      </c>
      <c r="B249" s="1">
        <f t="shared" si="62"/>
        <v>91496430.123785228</v>
      </c>
      <c r="C249" s="1">
        <f t="shared" si="62"/>
        <v>91496430.123785228</v>
      </c>
      <c r="D249" s="5">
        <f t="shared" si="63"/>
        <v>1031821.8398603873</v>
      </c>
      <c r="E249" s="1">
        <f t="shared" si="64"/>
        <v>142941011.45054144</v>
      </c>
      <c r="F249" s="1">
        <f t="shared" si="65"/>
        <v>11731362.096826941</v>
      </c>
      <c r="G249" s="5">
        <f t="shared" si="69"/>
        <v>128818433.46161804</v>
      </c>
      <c r="H249" s="5">
        <f t="shared" si="66"/>
        <v>0</v>
      </c>
      <c r="I249" s="5">
        <f t="shared" si="57"/>
        <v>0.49719651236954682</v>
      </c>
      <c r="J249" s="5">
        <f t="shared" si="58"/>
        <v>0.49719651236954682</v>
      </c>
      <c r="K249" s="20">
        <f t="shared" si="59"/>
        <v>5.6069752609063861E-3</v>
      </c>
      <c r="L249" s="20">
        <f t="shared" si="72"/>
        <v>86623904.302563667</v>
      </c>
      <c r="M249" s="20">
        <f t="shared" si="73"/>
        <v>86623904.302563667</v>
      </c>
      <c r="N249" s="20">
        <f t="shared" si="74"/>
        <v>976873.48230350472</v>
      </c>
      <c r="O249" s="5">
        <f t="shared" si="75"/>
        <v>61422.345121051621</v>
      </c>
      <c r="P249" s="5">
        <f t="shared" si="76"/>
        <v>61422.345121051621</v>
      </c>
      <c r="Q249" s="5">
        <f t="shared" si="70"/>
        <v>-61422.345121051621</v>
      </c>
      <c r="R249" s="5">
        <f t="shared" si="71"/>
        <v>-61422.345121051621</v>
      </c>
      <c r="S249" s="1">
        <f t="shared" si="67"/>
        <v>122844.69024210324</v>
      </c>
      <c r="T249">
        <f>IF(A249&lt;D$4,F$4,0)</f>
        <v>0</v>
      </c>
      <c r="U249" s="5">
        <f t="shared" si="68"/>
        <v>234306.46202792798</v>
      </c>
      <c r="V249" s="5">
        <f>L$6*SUM(U242:U248)</f>
        <v>239121.58920964377</v>
      </c>
      <c r="W249" s="1">
        <f>H$5+((H$6-H$5)*(LOG(V249+J$5)-LOG(J$5))/(LOG(J$6)-LOG(J$5)))</f>
        <v>5.5943138164960202E-2</v>
      </c>
      <c r="X249" s="1">
        <f t="shared" si="60"/>
        <v>24574.989248573082</v>
      </c>
      <c r="Y249" s="1">
        <f t="shared" si="61"/>
        <v>414710.1501747556</v>
      </c>
    </row>
    <row r="250" spans="1:25" x14ac:dyDescent="0.2">
      <c r="A250">
        <v>241</v>
      </c>
      <c r="B250" s="1">
        <f t="shared" si="62"/>
        <v>91435007.778664172</v>
      </c>
      <c r="C250" s="1">
        <f t="shared" si="62"/>
        <v>91435007.778664172</v>
      </c>
      <c r="D250" s="5">
        <f t="shared" si="63"/>
        <v>940833.8967062016</v>
      </c>
      <c r="E250" s="1">
        <f t="shared" si="64"/>
        <v>143175317.91256937</v>
      </c>
      <c r="F250" s="1">
        <f t="shared" si="65"/>
        <v>11755937.086075515</v>
      </c>
      <c r="G250" s="5">
        <f t="shared" si="69"/>
        <v>129233143.61179279</v>
      </c>
      <c r="H250" s="5">
        <f t="shared" si="66"/>
        <v>0</v>
      </c>
      <c r="I250" s="5">
        <f t="shared" si="57"/>
        <v>0.49744075526689335</v>
      </c>
      <c r="J250" s="5">
        <f t="shared" si="58"/>
        <v>0.49744075526689335</v>
      </c>
      <c r="K250" s="20">
        <f t="shared" si="59"/>
        <v>5.1184894662133391E-3</v>
      </c>
      <c r="L250" s="20">
        <f t="shared" si="72"/>
        <v>86560088.377048612</v>
      </c>
      <c r="M250" s="20">
        <f t="shared" si="73"/>
        <v>86560088.377048612</v>
      </c>
      <c r="N250" s="20">
        <f t="shared" si="74"/>
        <v>890672.69993731088</v>
      </c>
      <c r="O250" s="5">
        <f t="shared" si="75"/>
        <v>55961.088203329942</v>
      </c>
      <c r="P250" s="5">
        <f t="shared" si="76"/>
        <v>55961.088203329942</v>
      </c>
      <c r="Q250" s="5">
        <f t="shared" si="70"/>
        <v>-55961.088203329942</v>
      </c>
      <c r="R250" s="5">
        <f t="shared" si="71"/>
        <v>-55961.088203329942</v>
      </c>
      <c r="S250" s="1">
        <f t="shared" si="67"/>
        <v>111922.17640665988</v>
      </c>
      <c r="T250">
        <f>IF(A250&lt;D$4,F$4,0)</f>
        <v>0</v>
      </c>
      <c r="U250" s="5">
        <f t="shared" si="68"/>
        <v>213832.63339628887</v>
      </c>
      <c r="V250" s="5">
        <f>L$6*SUM(U243:U249)</f>
        <v>218623.72147010372</v>
      </c>
      <c r="W250" s="1">
        <f>H$5+((H$6-H$5)*(LOG(V250+J$5)-LOG(J$5))/(LOG(J$6)-LOG(J$5)))</f>
        <v>5.4556037190946177E-2</v>
      </c>
      <c r="X250" s="1">
        <f t="shared" si="60"/>
        <v>21940.814421676965</v>
      </c>
      <c r="Y250" s="1">
        <f t="shared" si="61"/>
        <v>380229.42284984799</v>
      </c>
    </row>
    <row r="251" spans="1:25" x14ac:dyDescent="0.2">
      <c r="A251">
        <v>242</v>
      </c>
      <c r="B251" s="1">
        <f t="shared" si="62"/>
        <v>91379046.690460846</v>
      </c>
      <c r="C251" s="1">
        <f t="shared" si="62"/>
        <v>91379046.690460846</v>
      </c>
      <c r="D251" s="5">
        <f t="shared" si="63"/>
        <v>857668.88259623328</v>
      </c>
      <c r="E251" s="1">
        <f t="shared" si="64"/>
        <v>143389150.54596567</v>
      </c>
      <c r="F251" s="1">
        <f t="shared" si="65"/>
        <v>11777877.900497191</v>
      </c>
      <c r="G251" s="5">
        <f t="shared" si="69"/>
        <v>129613373.03464264</v>
      </c>
      <c r="H251" s="5">
        <f t="shared" si="66"/>
        <v>0</v>
      </c>
      <c r="I251" s="5">
        <f t="shared" si="57"/>
        <v>0.49766450093384323</v>
      </c>
      <c r="J251" s="5">
        <f t="shared" si="58"/>
        <v>0.49766450093384323</v>
      </c>
      <c r="K251" s="20">
        <f t="shared" si="59"/>
        <v>4.6709981323136167E-3</v>
      </c>
      <c r="L251" s="20">
        <f t="shared" si="72"/>
        <v>86501934.581309184</v>
      </c>
      <c r="M251" s="20">
        <f t="shared" si="73"/>
        <v>86501934.581309184</v>
      </c>
      <c r="N251" s="20">
        <f t="shared" si="74"/>
        <v>811893.10089955979</v>
      </c>
      <c r="O251" s="5">
        <f t="shared" si="75"/>
        <v>50977.084127428541</v>
      </c>
      <c r="P251" s="5">
        <f t="shared" si="76"/>
        <v>50977.084127428541</v>
      </c>
      <c r="Q251" s="5">
        <f t="shared" si="70"/>
        <v>-50977.084127428541</v>
      </c>
      <c r="R251" s="5">
        <f t="shared" si="71"/>
        <v>-50977.084127428541</v>
      </c>
      <c r="S251" s="1">
        <f t="shared" si="67"/>
        <v>101954.16825485708</v>
      </c>
      <c r="T251">
        <f>IF(A251&lt;D$4,F$4,0)</f>
        <v>0</v>
      </c>
      <c r="U251" s="5">
        <f t="shared" si="68"/>
        <v>195087.19051662818</v>
      </c>
      <c r="V251" s="5">
        <f>L$6*SUM(U244:U250)</f>
        <v>199789.96108258009</v>
      </c>
      <c r="W251" s="1">
        <f>H$5+((H$6-H$5)*(LOG(V251+J$5)-LOG(J$5))/(LOG(J$6)-LOG(J$5)))</f>
        <v>5.3167206101965805E-2</v>
      </c>
      <c r="X251" s="1">
        <f t="shared" si="60"/>
        <v>19564.344199589534</v>
      </c>
      <c r="Y251" s="1">
        <f t="shared" si="61"/>
        <v>348413.31785901845</v>
      </c>
    </row>
    <row r="252" spans="1:25" x14ac:dyDescent="0.2">
      <c r="A252">
        <v>243</v>
      </c>
      <c r="B252" s="1">
        <f t="shared" si="62"/>
        <v>91328069.60633342</v>
      </c>
      <c r="C252" s="1">
        <f t="shared" si="62"/>
        <v>91328069.60633342</v>
      </c>
      <c r="D252" s="5">
        <f t="shared" si="63"/>
        <v>781688.48882618011</v>
      </c>
      <c r="E252" s="1">
        <f t="shared" si="64"/>
        <v>143584237.73648229</v>
      </c>
      <c r="F252" s="1">
        <f t="shared" si="65"/>
        <v>11797442.244696781</v>
      </c>
      <c r="G252" s="5">
        <f t="shared" si="69"/>
        <v>129961786.35250166</v>
      </c>
      <c r="H252" s="5">
        <f t="shared" si="66"/>
        <v>0</v>
      </c>
      <c r="I252" s="5">
        <f t="shared" si="57"/>
        <v>0.49786933671582118</v>
      </c>
      <c r="J252" s="5">
        <f t="shared" si="58"/>
        <v>0.49786933671582118</v>
      </c>
      <c r="K252" s="20">
        <f t="shared" si="59"/>
        <v>4.2613265683576224E-3</v>
      </c>
      <c r="L252" s="20">
        <f t="shared" si="72"/>
        <v>86448950.106518373</v>
      </c>
      <c r="M252" s="20">
        <f t="shared" si="73"/>
        <v>86448950.106518373</v>
      </c>
      <c r="N252" s="20">
        <f t="shared" si="74"/>
        <v>739927.48845627543</v>
      </c>
      <c r="O252" s="5">
        <f t="shared" si="75"/>
        <v>46430.055627596354</v>
      </c>
      <c r="P252" s="5">
        <f t="shared" si="76"/>
        <v>46430.055627596354</v>
      </c>
      <c r="Q252" s="5">
        <f t="shared" si="70"/>
        <v>-46430.055627596354</v>
      </c>
      <c r="R252" s="5">
        <f t="shared" si="71"/>
        <v>-46430.055627596354</v>
      </c>
      <c r="S252" s="1">
        <f t="shared" si="67"/>
        <v>92860.111255192707</v>
      </c>
      <c r="T252">
        <f>IF(A252&lt;D$4,F$4,0)</f>
        <v>0</v>
      </c>
      <c r="U252" s="5">
        <f t="shared" si="68"/>
        <v>177934.56202491029</v>
      </c>
      <c r="V252" s="5">
        <f>L$6*SUM(U245:U251)</f>
        <v>182500.91392838213</v>
      </c>
      <c r="W252" s="1">
        <f>H$5+((H$6-H$5)*(LOG(V252+J$5)-LOG(J$5))/(LOG(J$6)-LOG(J$5)))</f>
        <v>5.1777805173091287E-2</v>
      </c>
      <c r="X252" s="1">
        <f t="shared" si="60"/>
        <v>17423.918548773101</v>
      </c>
      <c r="Y252" s="1">
        <f t="shared" si="61"/>
        <v>319089.3517709244</v>
      </c>
    </row>
    <row r="253" spans="1:25" x14ac:dyDescent="0.2">
      <c r="A253">
        <v>244</v>
      </c>
      <c r="B253" s="1">
        <f t="shared" si="62"/>
        <v>91281639.55070582</v>
      </c>
      <c r="C253" s="1">
        <f t="shared" si="62"/>
        <v>91281639.55070582</v>
      </c>
      <c r="D253" s="5">
        <f t="shared" si="63"/>
        <v>712300.57544030249</v>
      </c>
      <c r="E253" s="1">
        <f t="shared" si="64"/>
        <v>143762172.29850721</v>
      </c>
      <c r="F253" s="1">
        <f t="shared" si="65"/>
        <v>11814866.163245555</v>
      </c>
      <c r="G253" s="5">
        <f t="shared" si="69"/>
        <v>130280875.70427258</v>
      </c>
      <c r="H253" s="5">
        <f t="shared" si="66"/>
        <v>0</v>
      </c>
      <c r="I253" s="5">
        <f t="shared" si="57"/>
        <v>0.49805674990444387</v>
      </c>
      <c r="J253" s="5">
        <f t="shared" si="58"/>
        <v>0.49805674990444387</v>
      </c>
      <c r="K253" s="20">
        <f t="shared" si="59"/>
        <v>3.8865001911122994E-3</v>
      </c>
      <c r="L253" s="20">
        <f t="shared" si="72"/>
        <v>86400683.401642263</v>
      </c>
      <c r="M253" s="20">
        <f t="shared" si="73"/>
        <v>86400683.401642263</v>
      </c>
      <c r="N253" s="20">
        <f t="shared" si="74"/>
        <v>674212.87356740201</v>
      </c>
      <c r="O253" s="5">
        <f t="shared" si="75"/>
        <v>42282.877737383969</v>
      </c>
      <c r="P253" s="5">
        <f t="shared" si="76"/>
        <v>42282.877737383969</v>
      </c>
      <c r="Q253" s="5">
        <f t="shared" si="70"/>
        <v>-42282.877737383969</v>
      </c>
      <c r="R253" s="5">
        <f t="shared" si="71"/>
        <v>-42282.877737383969</v>
      </c>
      <c r="S253" s="1">
        <f t="shared" si="67"/>
        <v>84565.755474767939</v>
      </c>
      <c r="T253">
        <f>IF(A253&lt;D$4,F$4,0)</f>
        <v>0</v>
      </c>
      <c r="U253" s="5">
        <f t="shared" si="68"/>
        <v>162248.02464107031</v>
      </c>
      <c r="V253" s="5">
        <f>L$6*SUM(U246:U252)</f>
        <v>166643.04309890338</v>
      </c>
      <c r="W253" s="1">
        <f>H$5+((H$6-H$5)*(LOG(V253+J$5)-LOG(J$5))/(LOG(J$6)-LOG(J$5)))</f>
        <v>5.0388986342188302E-2</v>
      </c>
      <c r="X253" s="1">
        <f t="shared" si="60"/>
        <v>15499.126883337272</v>
      </c>
      <c r="Y253" s="1">
        <f t="shared" si="61"/>
        <v>292090.44791151409</v>
      </c>
    </row>
    <row r="254" spans="1:25" x14ac:dyDescent="0.2">
      <c r="A254">
        <v>245</v>
      </c>
      <c r="B254" s="1">
        <f t="shared" si="62"/>
        <v>91239356.672968432</v>
      </c>
      <c r="C254" s="1">
        <f t="shared" si="62"/>
        <v>91239356.672968432</v>
      </c>
      <c r="D254" s="5">
        <f t="shared" si="63"/>
        <v>648956.88260328432</v>
      </c>
      <c r="E254" s="1">
        <f t="shared" si="64"/>
        <v>143924420.32314828</v>
      </c>
      <c r="F254" s="1">
        <f t="shared" si="65"/>
        <v>11830365.290128892</v>
      </c>
      <c r="G254" s="5">
        <f t="shared" si="69"/>
        <v>130572966.1521841</v>
      </c>
      <c r="H254" s="5">
        <f t="shared" si="66"/>
        <v>0</v>
      </c>
      <c r="I254" s="5">
        <f t="shared" si="57"/>
        <v>0.49822812991124332</v>
      </c>
      <c r="J254" s="5">
        <f t="shared" si="58"/>
        <v>0.49822812991124332</v>
      </c>
      <c r="K254" s="20">
        <f t="shared" si="59"/>
        <v>3.5437401775133019E-3</v>
      </c>
      <c r="L254" s="20">
        <f t="shared" si="72"/>
        <v>86356720.999838248</v>
      </c>
      <c r="M254" s="20">
        <f t="shared" si="73"/>
        <v>86356720.999838248</v>
      </c>
      <c r="N254" s="20">
        <f t="shared" si="74"/>
        <v>614228.22886365396</v>
      </c>
      <c r="O254" s="5">
        <f t="shared" si="75"/>
        <v>38501.374542094432</v>
      </c>
      <c r="P254" s="5">
        <f t="shared" si="76"/>
        <v>38501.374542094432</v>
      </c>
      <c r="Q254" s="5">
        <f t="shared" si="70"/>
        <v>-38501.374542094432</v>
      </c>
      <c r="R254" s="5">
        <f t="shared" si="71"/>
        <v>-38501.374542094432</v>
      </c>
      <c r="S254" s="1">
        <f t="shared" si="67"/>
        <v>77002.749084188865</v>
      </c>
      <c r="T254">
        <f>IF(A254&lt;D$4,F$4,0)</f>
        <v>0</v>
      </c>
      <c r="U254" s="5">
        <f t="shared" si="68"/>
        <v>147909.44831178602</v>
      </c>
      <c r="V254" s="5">
        <f>L$6*SUM(U247:U253)</f>
        <v>152108.88808352529</v>
      </c>
      <c r="W254" s="1">
        <f>H$5+((H$6-H$5)*(LOG(V254+J$5)-LOG(J$5))/(LOG(J$6)-LOG(J$5)))</f>
        <v>4.9001898944554825E-2</v>
      </c>
      <c r="X254" s="1">
        <f t="shared" si="60"/>
        <v>13770.843849714318</v>
      </c>
      <c r="Y254" s="1">
        <f t="shared" si="61"/>
        <v>267255.89483434963</v>
      </c>
    </row>
    <row r="255" spans="1:25" x14ac:dyDescent="0.2">
      <c r="A255">
        <v>246</v>
      </c>
      <c r="B255" s="1">
        <f t="shared" si="62"/>
        <v>91200855.298426345</v>
      </c>
      <c r="C255" s="1">
        <f t="shared" si="62"/>
        <v>91200855.298426345</v>
      </c>
      <c r="D255" s="5">
        <f t="shared" si="63"/>
        <v>591150.65071777022</v>
      </c>
      <c r="E255" s="1">
        <f t="shared" si="64"/>
        <v>144072329.77146006</v>
      </c>
      <c r="F255" s="1">
        <f t="shared" si="65"/>
        <v>11844136.133978607</v>
      </c>
      <c r="G255" s="5">
        <f t="shared" si="69"/>
        <v>130840222.04701845</v>
      </c>
      <c r="H255" s="5">
        <f t="shared" si="66"/>
        <v>0</v>
      </c>
      <c r="I255" s="5">
        <f t="shared" si="57"/>
        <v>0.49838477127826863</v>
      </c>
      <c r="J255" s="5">
        <f t="shared" si="58"/>
        <v>0.49838477127826863</v>
      </c>
      <c r="K255" s="20">
        <f t="shared" si="59"/>
        <v>3.2304574434628046E-3</v>
      </c>
      <c r="L255" s="20">
        <f t="shared" si="72"/>
        <v>86316684.539899319</v>
      </c>
      <c r="M255" s="20">
        <f t="shared" si="73"/>
        <v>86316684.539899319</v>
      </c>
      <c r="N255" s="20">
        <f t="shared" si="74"/>
        <v>559492.16777183476</v>
      </c>
      <c r="O255" s="5">
        <f t="shared" si="75"/>
        <v>35054.120951024292</v>
      </c>
      <c r="P255" s="5">
        <f t="shared" si="76"/>
        <v>35054.120951024292</v>
      </c>
      <c r="Q255" s="5">
        <f t="shared" si="70"/>
        <v>-35054.120951024292</v>
      </c>
      <c r="R255" s="5">
        <f t="shared" si="71"/>
        <v>-35054.120951024292</v>
      </c>
      <c r="S255" s="1">
        <f t="shared" si="67"/>
        <v>70108.241902048583</v>
      </c>
      <c r="T255">
        <f>IF(A255&lt;D$4,F$4,0)</f>
        <v>0</v>
      </c>
      <c r="U255" s="5">
        <f t="shared" si="68"/>
        <v>134808.980969703</v>
      </c>
      <c r="V255" s="5">
        <f>L$6*SUM(U248:U254)</f>
        <v>138797.15904629751</v>
      </c>
      <c r="W255" s="1">
        <f>H$5+((H$6-H$5)*(LOG(V255+J$5)-LOG(J$5))/(LOG(J$6)-LOG(J$5)))</f>
        <v>4.761769523026782E-2</v>
      </c>
      <c r="X255" s="1">
        <f t="shared" si="60"/>
        <v>12221.23716901527</v>
      </c>
      <c r="Y255" s="1">
        <f t="shared" si="61"/>
        <v>244432.03237534803</v>
      </c>
    </row>
    <row r="256" spans="1:25" x14ac:dyDescent="0.2">
      <c r="A256">
        <v>247</v>
      </c>
      <c r="B256" s="1">
        <f t="shared" si="62"/>
        <v>91165801.177475318</v>
      </c>
      <c r="C256" s="1">
        <f t="shared" si="62"/>
        <v>91165801.177475318</v>
      </c>
      <c r="D256" s="5">
        <f t="shared" si="63"/>
        <v>538414.20237771561</v>
      </c>
      <c r="E256" s="1">
        <f t="shared" si="64"/>
        <v>144207138.75242975</v>
      </c>
      <c r="F256" s="1">
        <f t="shared" si="65"/>
        <v>11856357.371147623</v>
      </c>
      <c r="G256" s="5">
        <f t="shared" si="69"/>
        <v>131084654.0793938</v>
      </c>
      <c r="H256" s="5">
        <f t="shared" si="66"/>
        <v>0</v>
      </c>
      <c r="I256" s="5">
        <f t="shared" si="57"/>
        <v>0.49852787730729792</v>
      </c>
      <c r="J256" s="5">
        <f t="shared" si="58"/>
        <v>0.49852787730729792</v>
      </c>
      <c r="K256" s="20">
        <f t="shared" si="59"/>
        <v>2.9442453854042656E-3</v>
      </c>
      <c r="L256" s="20">
        <f t="shared" si="72"/>
        <v>86280227.979863793</v>
      </c>
      <c r="M256" s="20">
        <f t="shared" si="73"/>
        <v>86280227.979863793</v>
      </c>
      <c r="N256" s="20">
        <f t="shared" si="74"/>
        <v>509560.59760075383</v>
      </c>
      <c r="O256" s="5">
        <f t="shared" si="75"/>
        <v>31912.251149160482</v>
      </c>
      <c r="P256" s="5">
        <f t="shared" si="76"/>
        <v>31912.251149160482</v>
      </c>
      <c r="Q256" s="5">
        <f t="shared" si="70"/>
        <v>-31912.251149160482</v>
      </c>
      <c r="R256" s="5">
        <f t="shared" si="71"/>
        <v>-31912.251149160482</v>
      </c>
      <c r="S256" s="1">
        <f t="shared" si="67"/>
        <v>63824.502298320964</v>
      </c>
      <c r="T256">
        <f>IF(A256&lt;D$4,F$4,0)</f>
        <v>0</v>
      </c>
      <c r="U256" s="5">
        <f t="shared" si="68"/>
        <v>122844.69024210324</v>
      </c>
      <c r="V256" s="5">
        <f>L$6*SUM(U249:U255)</f>
        <v>126612.73018883145</v>
      </c>
      <c r="W256" s="1">
        <f>H$5+((H$6-H$5)*(LOG(V256+J$5)-LOG(J$5))/(LOG(J$6)-LOG(J$5)))</f>
        <v>4.6237535596986887E-2</v>
      </c>
      <c r="X256" s="1">
        <f t="shared" si="60"/>
        <v>10833.753378620377</v>
      </c>
      <c r="Y256" s="1">
        <f t="shared" si="61"/>
        <v>223472.70864930761</v>
      </c>
    </row>
    <row r="257" spans="1:25" x14ac:dyDescent="0.2">
      <c r="A257">
        <v>248</v>
      </c>
      <c r="B257" s="1">
        <f t="shared" si="62"/>
        <v>91133888.926326156</v>
      </c>
      <c r="C257" s="1">
        <f t="shared" si="62"/>
        <v>91133888.926326156</v>
      </c>
      <c r="D257" s="5">
        <f t="shared" si="63"/>
        <v>490316.52826937672</v>
      </c>
      <c r="E257" s="1">
        <f t="shared" si="64"/>
        <v>144329983.44267187</v>
      </c>
      <c r="F257" s="1">
        <f t="shared" si="65"/>
        <v>11867191.124526244</v>
      </c>
      <c r="G257" s="5">
        <f t="shared" si="69"/>
        <v>131308126.78804311</v>
      </c>
      <c r="H257" s="5">
        <f t="shared" si="66"/>
        <v>0</v>
      </c>
      <c r="I257" s="5">
        <f t="shared" si="57"/>
        <v>0.49865856412562659</v>
      </c>
      <c r="J257" s="5">
        <f t="shared" si="58"/>
        <v>0.49865856412562659</v>
      </c>
      <c r="K257" s="20">
        <f t="shared" si="59"/>
        <v>2.6828717487468036E-3</v>
      </c>
      <c r="L257" s="20">
        <f t="shared" si="72"/>
        <v>86247034.997895017</v>
      </c>
      <c r="M257" s="20">
        <f t="shared" si="73"/>
        <v>86247034.997895017</v>
      </c>
      <c r="N257" s="20">
        <f t="shared" si="74"/>
        <v>464024.38513165805</v>
      </c>
      <c r="O257" s="5">
        <f t="shared" si="75"/>
        <v>29049.274919858257</v>
      </c>
      <c r="P257" s="5">
        <f t="shared" si="76"/>
        <v>29049.274919858257</v>
      </c>
      <c r="Q257" s="5">
        <f t="shared" si="70"/>
        <v>-29049.274919858257</v>
      </c>
      <c r="R257" s="5">
        <f t="shared" si="71"/>
        <v>-29049.274919858257</v>
      </c>
      <c r="S257" s="1">
        <f t="shared" si="67"/>
        <v>58098.549839716514</v>
      </c>
      <c r="T257">
        <f>IF(A257&lt;D$4,F$4,0)</f>
        <v>0</v>
      </c>
      <c r="U257" s="5">
        <f t="shared" si="68"/>
        <v>111922.17640665988</v>
      </c>
      <c r="V257" s="5">
        <f>L$6*SUM(U250:U256)</f>
        <v>115466.553010249</v>
      </c>
      <c r="W257" s="1">
        <f>H$5+((H$6-H$5)*(LOG(V257+J$5)-LOG(J$5))/(LOG(J$6)-LOG(J$5)))</f>
        <v>4.4862593466060655E-2</v>
      </c>
      <c r="X257" s="1">
        <f t="shared" si="60"/>
        <v>9593.0865018348923</v>
      </c>
      <c r="Y257" s="1">
        <f t="shared" si="61"/>
        <v>204239.54689445396</v>
      </c>
    </row>
    <row r="258" spans="1:25" x14ac:dyDescent="0.2">
      <c r="A258">
        <v>249</v>
      </c>
      <c r="B258" s="1">
        <f t="shared" si="62"/>
        <v>91104839.651406303</v>
      </c>
      <c r="C258" s="1">
        <f t="shared" si="62"/>
        <v>91104839.651406303</v>
      </c>
      <c r="D258" s="5">
        <f t="shared" si="63"/>
        <v>446460.90985423618</v>
      </c>
      <c r="E258" s="1">
        <f t="shared" si="64"/>
        <v>144441905.61907852</v>
      </c>
      <c r="F258" s="1">
        <f t="shared" si="65"/>
        <v>11876784.211028079</v>
      </c>
      <c r="G258" s="5">
        <f t="shared" si="69"/>
        <v>131512366.33493757</v>
      </c>
      <c r="H258" s="5">
        <f t="shared" si="66"/>
        <v>0</v>
      </c>
      <c r="I258" s="5">
        <f t="shared" si="57"/>
        <v>0.49877786503827787</v>
      </c>
      <c r="J258" s="5">
        <f t="shared" si="58"/>
        <v>0.49877786503827787</v>
      </c>
      <c r="K258" s="20">
        <f t="shared" si="59"/>
        <v>2.4442699234442436E-3</v>
      </c>
      <c r="L258" s="20">
        <f t="shared" si="72"/>
        <v>86216816.574031174</v>
      </c>
      <c r="M258" s="20">
        <f t="shared" si="73"/>
        <v>86216816.574031174</v>
      </c>
      <c r="N258" s="20">
        <f t="shared" si="74"/>
        <v>422507.06460448261</v>
      </c>
      <c r="O258" s="5">
        <f t="shared" si="75"/>
        <v>26440.902648017396</v>
      </c>
      <c r="P258" s="5">
        <f t="shared" si="76"/>
        <v>26440.902648017396</v>
      </c>
      <c r="Q258" s="5">
        <f t="shared" si="70"/>
        <v>-26440.902648017396</v>
      </c>
      <c r="R258" s="5">
        <f t="shared" si="71"/>
        <v>-26440.902648017396</v>
      </c>
      <c r="S258" s="1">
        <f t="shared" si="67"/>
        <v>52881.805296034792</v>
      </c>
      <c r="T258">
        <f>IF(A258&lt;D$4,F$4,0)</f>
        <v>0</v>
      </c>
      <c r="U258" s="5">
        <f t="shared" si="68"/>
        <v>101954.16825485708</v>
      </c>
      <c r="V258" s="5">
        <f>L$6*SUM(U251:U257)</f>
        <v>105275.50731128611</v>
      </c>
      <c r="W258" s="1">
        <f>H$5+((H$6-H$5)*(LOG(V258+J$5)-LOG(J$5))/(LOG(J$6)-LOG(J$5)))</f>
        <v>4.3494059723638151E-2</v>
      </c>
      <c r="X258" s="1">
        <f t="shared" si="60"/>
        <v>8485.1339156470003</v>
      </c>
      <c r="Y258" s="1">
        <f t="shared" si="61"/>
        <v>186602.05660098119</v>
      </c>
    </row>
    <row r="259" spans="1:25" x14ac:dyDescent="0.2">
      <c r="A259">
        <v>250</v>
      </c>
      <c r="B259" s="1">
        <f t="shared" si="62"/>
        <v>91078398.748758286</v>
      </c>
      <c r="C259" s="1">
        <f t="shared" si="62"/>
        <v>91078398.748758286</v>
      </c>
      <c r="D259" s="5">
        <f t="shared" si="63"/>
        <v>406482.60389507824</v>
      </c>
      <c r="E259" s="1">
        <f t="shared" si="64"/>
        <v>144543859.78733337</v>
      </c>
      <c r="F259" s="1">
        <f t="shared" si="65"/>
        <v>11885269.344943726</v>
      </c>
      <c r="G259" s="5">
        <f t="shared" si="69"/>
        <v>131698968.39153856</v>
      </c>
      <c r="H259" s="5">
        <f t="shared" si="66"/>
        <v>0</v>
      </c>
      <c r="I259" s="5">
        <f t="shared" si="57"/>
        <v>0.49888673504422887</v>
      </c>
      <c r="J259" s="5">
        <f t="shared" si="58"/>
        <v>0.49888673504422887</v>
      </c>
      <c r="K259" s="20">
        <f t="shared" si="59"/>
        <v>2.2265299115423551E-3</v>
      </c>
      <c r="L259" s="20">
        <f t="shared" si="72"/>
        <v>86189308.74532485</v>
      </c>
      <c r="M259" s="20">
        <f t="shared" si="73"/>
        <v>86189308.74532485</v>
      </c>
      <c r="N259" s="20">
        <f t="shared" si="74"/>
        <v>384662.61076196318</v>
      </c>
      <c r="O259" s="5">
        <f t="shared" si="75"/>
        <v>24064.879504628883</v>
      </c>
      <c r="P259" s="5">
        <f t="shared" si="76"/>
        <v>24064.879504628883</v>
      </c>
      <c r="Q259" s="5">
        <f t="shared" si="70"/>
        <v>-24064.879504628883</v>
      </c>
      <c r="R259" s="5">
        <f t="shared" si="71"/>
        <v>-24064.879504628883</v>
      </c>
      <c r="S259" s="1">
        <f t="shared" si="67"/>
        <v>48129.759009257767</v>
      </c>
      <c r="T259">
        <f>IF(A259&lt;D$4,F$4,0)</f>
        <v>0</v>
      </c>
      <c r="U259" s="5">
        <f t="shared" si="68"/>
        <v>92860.111255192707</v>
      </c>
      <c r="V259" s="5">
        <f>L$6*SUM(U252:U258)</f>
        <v>95962.205085109003</v>
      </c>
      <c r="W259" s="1">
        <f>H$5+((H$6-H$5)*(LOG(V259+J$5)-LOG(J$5))/(LOG(J$6)-LOG(J$5)))</f>
        <v>4.2133146641436373E-2</v>
      </c>
      <c r="X259" s="1">
        <f t="shared" si="60"/>
        <v>7496.9429943753012</v>
      </c>
      <c r="Y259" s="1">
        <f t="shared" si="61"/>
        <v>170437.61903053499</v>
      </c>
    </row>
    <row r="260" spans="1:25" x14ac:dyDescent="0.2">
      <c r="A260">
        <v>251</v>
      </c>
      <c r="B260" s="1">
        <f t="shared" si="62"/>
        <v>91054333.86925365</v>
      </c>
      <c r="C260" s="1">
        <f t="shared" si="62"/>
        <v>91054333.86925365</v>
      </c>
      <c r="D260" s="5">
        <f t="shared" si="63"/>
        <v>370046.60742956807</v>
      </c>
      <c r="E260" s="1">
        <f t="shared" si="64"/>
        <v>144636719.89858857</v>
      </c>
      <c r="F260" s="1">
        <f t="shared" si="65"/>
        <v>11892766.287938101</v>
      </c>
      <c r="G260" s="5">
        <f t="shared" si="69"/>
        <v>131869406.0105691</v>
      </c>
      <c r="H260" s="5">
        <f t="shared" si="66"/>
        <v>0</v>
      </c>
      <c r="I260" s="5">
        <f t="shared" si="57"/>
        <v>0.49898605541814578</v>
      </c>
      <c r="J260" s="5">
        <f t="shared" si="58"/>
        <v>0.49898605541814578</v>
      </c>
      <c r="K260" s="20">
        <f t="shared" si="59"/>
        <v>2.0278891637084116E-3</v>
      </c>
      <c r="L260" s="20">
        <f t="shared" si="72"/>
        <v>86164270.526155829</v>
      </c>
      <c r="M260" s="20">
        <f t="shared" si="73"/>
        <v>86164270.526155829</v>
      </c>
      <c r="N260" s="20">
        <f t="shared" si="74"/>
        <v>350173.29362522566</v>
      </c>
      <c r="O260" s="5">
        <f t="shared" si="75"/>
        <v>21900.829066939939</v>
      </c>
      <c r="P260" s="5">
        <f t="shared" si="76"/>
        <v>21900.829066939939</v>
      </c>
      <c r="Q260" s="5">
        <f t="shared" si="70"/>
        <v>-21900.829066939939</v>
      </c>
      <c r="R260" s="5">
        <f t="shared" si="71"/>
        <v>-21900.829066939939</v>
      </c>
      <c r="S260" s="1">
        <f t="shared" si="67"/>
        <v>43801.658133879879</v>
      </c>
      <c r="T260">
        <f>IF(A260&lt;D$4,F$4,0)</f>
        <v>0</v>
      </c>
      <c r="U260" s="5">
        <f t="shared" si="68"/>
        <v>84565.755474767939</v>
      </c>
      <c r="V260" s="5">
        <f>L$6*SUM(U253:U259)</f>
        <v>87454.760008137222</v>
      </c>
      <c r="W260" s="1">
        <f>H$5+((H$6-H$5)*(LOG(V260+J$5)-LOG(J$5))/(LOG(J$6)-LOG(J$5)))</f>
        <v>4.0781091184301482E-2</v>
      </c>
      <c r="X260" s="1">
        <f t="shared" si="60"/>
        <v>6616.6514873602819</v>
      </c>
      <c r="Y260" s="1">
        <f t="shared" si="61"/>
        <v>155631.37315371001</v>
      </c>
    </row>
    <row r="261" spans="1:25" x14ac:dyDescent="0.2">
      <c r="A261">
        <v>252</v>
      </c>
      <c r="B261" s="1">
        <f t="shared" si="62"/>
        <v>91032433.040186703</v>
      </c>
      <c r="C261" s="1">
        <f t="shared" si="62"/>
        <v>91032433.040186703</v>
      </c>
      <c r="D261" s="5">
        <f t="shared" si="63"/>
        <v>336845.51647925912</v>
      </c>
      <c r="E261" s="1">
        <f t="shared" si="64"/>
        <v>144721285.65406334</v>
      </c>
      <c r="F261" s="1">
        <f t="shared" si="65"/>
        <v>11899382.939425461</v>
      </c>
      <c r="G261" s="5">
        <f t="shared" si="69"/>
        <v>132025037.38372281</v>
      </c>
      <c r="H261" s="5">
        <f t="shared" si="66"/>
        <v>0</v>
      </c>
      <c r="I261" s="5">
        <f t="shared" si="57"/>
        <v>0.49907663827951421</v>
      </c>
      <c r="J261" s="5">
        <f t="shared" si="58"/>
        <v>0.49907663827951421</v>
      </c>
      <c r="K261" s="20">
        <f t="shared" si="59"/>
        <v>1.8467234409716548E-3</v>
      </c>
      <c r="L261" s="20">
        <f t="shared" si="72"/>
        <v>86141481.98504746</v>
      </c>
      <c r="M261" s="20">
        <f t="shared" si="73"/>
        <v>86141481.98504746</v>
      </c>
      <c r="N261" s="20">
        <f t="shared" si="74"/>
        <v>318747.6267577369</v>
      </c>
      <c r="O261" s="5">
        <f t="shared" si="75"/>
        <v>19930.10643392559</v>
      </c>
      <c r="P261" s="5">
        <f t="shared" si="76"/>
        <v>19930.10643392559</v>
      </c>
      <c r="Q261" s="5">
        <f t="shared" si="70"/>
        <v>-19930.10643392559</v>
      </c>
      <c r="R261" s="5">
        <f t="shared" si="71"/>
        <v>-19930.10643392559</v>
      </c>
      <c r="S261" s="1">
        <f t="shared" si="67"/>
        <v>39860.21286785118</v>
      </c>
      <c r="T261">
        <f>IF(A261&lt;D$4,F$4,0)</f>
        <v>0</v>
      </c>
      <c r="U261" s="5">
        <f t="shared" si="68"/>
        <v>77002.749084188865</v>
      </c>
      <c r="V261" s="5">
        <f>L$6*SUM(U254:U260)</f>
        <v>79686.533091506994</v>
      </c>
      <c r="W261" s="1">
        <f>H$5+((H$6-H$5)*(LOG(V261+J$5)-LOG(J$5))/(LOG(J$6)-LOG(J$5)))</f>
        <v>3.9439157604279032E-2</v>
      </c>
      <c r="X261" s="1">
        <f t="shared" si="60"/>
        <v>5833.4240431304925</v>
      </c>
      <c r="Y261" s="1">
        <f t="shared" si="61"/>
        <v>142076.02426865551</v>
      </c>
    </row>
    <row r="262" spans="1:25" x14ac:dyDescent="0.2">
      <c r="A262">
        <v>253</v>
      </c>
      <c r="B262" s="1">
        <f t="shared" si="62"/>
        <v>91012502.933752775</v>
      </c>
      <c r="C262" s="1">
        <f t="shared" si="62"/>
        <v>91012502.933752775</v>
      </c>
      <c r="D262" s="5">
        <f t="shared" si="63"/>
        <v>306597.48744506174</v>
      </c>
      <c r="E262" s="1">
        <f t="shared" si="64"/>
        <v>144798288.40314752</v>
      </c>
      <c r="F262" s="1">
        <f t="shared" si="65"/>
        <v>11905216.363468591</v>
      </c>
      <c r="G262" s="5">
        <f t="shared" si="69"/>
        <v>132167113.40799147</v>
      </c>
      <c r="H262" s="5">
        <f t="shared" si="66"/>
        <v>0</v>
      </c>
      <c r="I262" s="5">
        <f t="shared" si="57"/>
        <v>0.49915923108829302</v>
      </c>
      <c r="J262" s="5">
        <f t="shared" si="58"/>
        <v>0.49915923108829302</v>
      </c>
      <c r="K262" s="20">
        <f t="shared" si="59"/>
        <v>1.6815378234139634E-3</v>
      </c>
      <c r="L262" s="20">
        <f t="shared" si="72"/>
        <v>86120742.469087511</v>
      </c>
      <c r="M262" s="20">
        <f t="shared" si="73"/>
        <v>86120742.469087511</v>
      </c>
      <c r="N262" s="20">
        <f t="shared" si="74"/>
        <v>290118.41677560488</v>
      </c>
      <c r="O262" s="5">
        <f t="shared" si="75"/>
        <v>18135.660745597266</v>
      </c>
      <c r="P262" s="5">
        <f t="shared" si="76"/>
        <v>18135.660745597266</v>
      </c>
      <c r="Q262" s="5">
        <f t="shared" si="70"/>
        <v>-18135.660745597266</v>
      </c>
      <c r="R262" s="5">
        <f t="shared" si="71"/>
        <v>-18135.660745597266</v>
      </c>
      <c r="S262" s="1">
        <f t="shared" si="67"/>
        <v>36271.321491194532</v>
      </c>
      <c r="T262">
        <f>IF(A262&lt;D$4,F$4,0)</f>
        <v>0</v>
      </c>
      <c r="U262" s="5">
        <f t="shared" si="68"/>
        <v>70108.241902048583</v>
      </c>
      <c r="V262" s="5">
        <f>L$6*SUM(U255:U261)</f>
        <v>72595.863168747266</v>
      </c>
      <c r="W262" s="1">
        <f>H$5+((H$6-H$5)*(LOG(V262+J$5)-LOG(J$5))/(LOG(J$6)-LOG(J$5)))</f>
        <v>3.8108639214264092E-2</v>
      </c>
      <c r="X262" s="1">
        <f t="shared" si="60"/>
        <v>5137.3868186170057</v>
      </c>
      <c r="Y262" s="1">
        <f t="shared" si="61"/>
        <v>129671.594151086</v>
      </c>
    </row>
    <row r="263" spans="1:25" x14ac:dyDescent="0.2">
      <c r="A263">
        <v>254</v>
      </c>
      <c r="B263" s="1">
        <f t="shared" si="62"/>
        <v>90994367.273007184</v>
      </c>
      <c r="C263" s="1">
        <f t="shared" si="62"/>
        <v>90994367.273007184</v>
      </c>
      <c r="D263" s="5">
        <f t="shared" si="63"/>
        <v>279044.30663793534</v>
      </c>
      <c r="E263" s="1">
        <f t="shared" si="64"/>
        <v>144868396.64504957</v>
      </c>
      <c r="F263" s="1">
        <f t="shared" si="65"/>
        <v>11910353.750287209</v>
      </c>
      <c r="G263" s="5">
        <f t="shared" si="69"/>
        <v>132296785.00214255</v>
      </c>
      <c r="H263" s="5">
        <f t="shared" si="66"/>
        <v>0</v>
      </c>
      <c r="I263" s="5">
        <f t="shared" si="57"/>
        <v>0.49923452102068044</v>
      </c>
      <c r="J263" s="5">
        <f t="shared" si="58"/>
        <v>0.49923452102068044</v>
      </c>
      <c r="K263" s="20">
        <f t="shared" si="59"/>
        <v>1.5309579586390771E-3</v>
      </c>
      <c r="L263" s="20">
        <f t="shared" si="72"/>
        <v>86101868.967004523</v>
      </c>
      <c r="M263" s="20">
        <f t="shared" si="73"/>
        <v>86101868.967004523</v>
      </c>
      <c r="N263" s="20">
        <f t="shared" si="74"/>
        <v>264040.91864327237</v>
      </c>
      <c r="O263" s="5">
        <f t="shared" si="75"/>
        <v>16501.906899452177</v>
      </c>
      <c r="P263" s="5">
        <f t="shared" si="76"/>
        <v>16501.906899452177</v>
      </c>
      <c r="Q263" s="5">
        <f t="shared" si="70"/>
        <v>-16501.906899452177</v>
      </c>
      <c r="R263" s="5">
        <f t="shared" si="71"/>
        <v>-16501.906899452177</v>
      </c>
      <c r="S263" s="1">
        <f t="shared" si="67"/>
        <v>33003.813798904353</v>
      </c>
      <c r="T263">
        <f>IF(A263&lt;D$4,F$4,0)</f>
        <v>0</v>
      </c>
      <c r="U263" s="5">
        <f t="shared" si="68"/>
        <v>63824.502298320964</v>
      </c>
      <c r="V263" s="5">
        <f>L$6*SUM(U256:U262)</f>
        <v>66125.78926198183</v>
      </c>
      <c r="W263" s="1">
        <f>H$5+((H$6-H$5)*(LOG(V263+J$5)-LOG(J$5))/(LOG(J$6)-LOG(J$5)))</f>
        <v>3.6790859229253167E-2</v>
      </c>
      <c r="X263" s="1">
        <f t="shared" si="60"/>
        <v>4519.5617057584304</v>
      </c>
      <c r="Y263" s="1">
        <f t="shared" si="61"/>
        <v>118325.12853634481</v>
      </c>
    </row>
    <row r="264" spans="1:25" x14ac:dyDescent="0.2">
      <c r="A264">
        <v>255</v>
      </c>
      <c r="B264" s="1">
        <f t="shared" si="62"/>
        <v>90977865.366107732</v>
      </c>
      <c r="C264" s="1">
        <f t="shared" si="62"/>
        <v>90977865.366107732</v>
      </c>
      <c r="D264" s="5">
        <f t="shared" si="63"/>
        <v>253949.57059712318</v>
      </c>
      <c r="E264" s="1">
        <f t="shared" si="64"/>
        <v>144932221.1473479</v>
      </c>
      <c r="F264" s="1">
        <f t="shared" si="65"/>
        <v>11914873.311992968</v>
      </c>
      <c r="G264" s="5">
        <f t="shared" si="69"/>
        <v>132415110.13067889</v>
      </c>
      <c r="H264" s="5">
        <f t="shared" si="66"/>
        <v>0</v>
      </c>
      <c r="I264" s="5">
        <f t="shared" si="57"/>
        <v>0.49930313919058777</v>
      </c>
      <c r="J264" s="5">
        <f t="shared" si="58"/>
        <v>0.49930313919058777</v>
      </c>
      <c r="K264" s="20">
        <f t="shared" si="59"/>
        <v>1.3937216188244594E-3</v>
      </c>
      <c r="L264" s="20">
        <f t="shared" si="72"/>
        <v>86084694.602039978</v>
      </c>
      <c r="M264" s="20">
        <f t="shared" si="73"/>
        <v>86084694.602039978</v>
      </c>
      <c r="N264" s="20">
        <f t="shared" si="74"/>
        <v>240291.09873264347</v>
      </c>
      <c r="O264" s="5">
        <f t="shared" si="75"/>
        <v>15014.606171675456</v>
      </c>
      <c r="P264" s="5">
        <f t="shared" si="76"/>
        <v>15014.606171675456</v>
      </c>
      <c r="Q264" s="5">
        <f t="shared" si="70"/>
        <v>-15014.606171675456</v>
      </c>
      <c r="R264" s="5">
        <f t="shared" si="71"/>
        <v>-15014.606171675456</v>
      </c>
      <c r="S264" s="1">
        <f t="shared" si="67"/>
        <v>30029.212343350911</v>
      </c>
      <c r="T264">
        <f>IF(A264&lt;D$4,F$4,0)</f>
        <v>0</v>
      </c>
      <c r="U264" s="5">
        <f t="shared" si="68"/>
        <v>58098.549839716514</v>
      </c>
      <c r="V264" s="5">
        <f>L$6*SUM(U257:U263)</f>
        <v>60223.770467603608</v>
      </c>
      <c r="W264" s="1">
        <f>H$5+((H$6-H$5)*(LOG(V264+J$5)-LOG(J$5))/(LOG(J$6)-LOG(J$5)))</f>
        <v>3.5487170560696654E-2</v>
      </c>
      <c r="X264" s="1">
        <f t="shared" si="60"/>
        <v>3971.8013636675182</v>
      </c>
      <c r="Y264" s="1">
        <f t="shared" si="61"/>
        <v>107950.37504299237</v>
      </c>
    </row>
    <row r="265" spans="1:25" x14ac:dyDescent="0.2">
      <c r="A265">
        <v>256</v>
      </c>
      <c r="B265" s="1">
        <f t="shared" si="62"/>
        <v>90962850.75993605</v>
      </c>
      <c r="C265" s="1">
        <f t="shared" si="62"/>
        <v>90962850.75993605</v>
      </c>
      <c r="D265" s="5">
        <f t="shared" si="63"/>
        <v>231096.97764443932</v>
      </c>
      <c r="E265" s="1">
        <f t="shared" si="64"/>
        <v>144990319.6971876</v>
      </c>
      <c r="F265" s="1">
        <f t="shared" si="65"/>
        <v>11918845.113356635</v>
      </c>
      <c r="G265" s="5">
        <f t="shared" si="69"/>
        <v>132523060.50572188</v>
      </c>
      <c r="H265" s="5">
        <f t="shared" si="66"/>
        <v>0</v>
      </c>
      <c r="I265" s="5">
        <f t="shared" si="57"/>
        <v>0.49936566469231286</v>
      </c>
      <c r="J265" s="5">
        <f t="shared" si="58"/>
        <v>0.49936566469231286</v>
      </c>
      <c r="K265" s="20">
        <f t="shared" si="59"/>
        <v>1.2686706153742047E-3</v>
      </c>
      <c r="L265" s="20">
        <f t="shared" si="72"/>
        <v>86069067.245951384</v>
      </c>
      <c r="M265" s="20">
        <f t="shared" si="73"/>
        <v>86069067.245951384</v>
      </c>
      <c r="N265" s="20">
        <f t="shared" si="74"/>
        <v>218664.00561377211</v>
      </c>
      <c r="O265" s="5">
        <f t="shared" si="75"/>
        <v>13660.755389111247</v>
      </c>
      <c r="P265" s="5">
        <f t="shared" si="76"/>
        <v>13660.755389111247</v>
      </c>
      <c r="Q265" s="5">
        <f t="shared" si="70"/>
        <v>-13660.755389111247</v>
      </c>
      <c r="R265" s="5">
        <f t="shared" si="71"/>
        <v>-13660.755389111247</v>
      </c>
      <c r="S265" s="1">
        <f t="shared" si="67"/>
        <v>27321.510778222495</v>
      </c>
      <c r="T265">
        <f>IF(A265&lt;D$4,F$4,0)</f>
        <v>0</v>
      </c>
      <c r="U265" s="5">
        <f t="shared" si="68"/>
        <v>52881.805296034792</v>
      </c>
      <c r="V265" s="5">
        <f>L$6*SUM(U258:U264)</f>
        <v>54841.407810909266</v>
      </c>
      <c r="W265" s="1">
        <f>H$5+((H$6-H$5)*(LOG(V265+J$5)-LOG(J$5))/(LOG(J$6)-LOG(J$5)))</f>
        <v>3.4198954450507552E-2</v>
      </c>
      <c r="X265" s="1">
        <f t="shared" si="60"/>
        <v>3486.7259561872402</v>
      </c>
      <c r="Y265" s="1">
        <f t="shared" si="61"/>
        <v>98467.442298669834</v>
      </c>
    </row>
    <row r="266" spans="1:25" x14ac:dyDescent="0.2">
      <c r="A266">
        <v>257</v>
      </c>
      <c r="B266" s="1">
        <f t="shared" si="62"/>
        <v>90949190.00454694</v>
      </c>
      <c r="C266" s="1">
        <f t="shared" si="62"/>
        <v>90949190.00454694</v>
      </c>
      <c r="D266" s="5">
        <f t="shared" si="63"/>
        <v>210288.72941340404</v>
      </c>
      <c r="E266" s="1">
        <f t="shared" si="64"/>
        <v>145043201.50248364</v>
      </c>
      <c r="F266" s="1">
        <f t="shared" si="65"/>
        <v>11922331.839312822</v>
      </c>
      <c r="G266" s="5">
        <f t="shared" si="69"/>
        <v>132621527.94802055</v>
      </c>
      <c r="H266" s="5">
        <f t="shared" si="66"/>
        <v>0</v>
      </c>
      <c r="I266" s="5">
        <f t="shared" ref="I266:I329" si="77">B266/(B266+C266+D266)</f>
        <v>0.49942262844797536</v>
      </c>
      <c r="J266" s="5">
        <f t="shared" ref="J266:J329" si="78">C266/(B266+C266+D266)</f>
        <v>0.49942262844797536</v>
      </c>
      <c r="K266" s="20">
        <f t="shared" ref="K266:K329" si="79">D266/(B266+C266+D266)</f>
        <v>1.1547431040493793E-3</v>
      </c>
      <c r="L266" s="20">
        <f t="shared" si="72"/>
        <v>86054848.245756775</v>
      </c>
      <c r="M266" s="20">
        <f t="shared" si="73"/>
        <v>86054848.245756775</v>
      </c>
      <c r="N266" s="20">
        <f t="shared" si="74"/>
        <v>198972.24699372012</v>
      </c>
      <c r="O266" s="5">
        <f t="shared" si="75"/>
        <v>12428.484255924304</v>
      </c>
      <c r="P266" s="5">
        <f t="shared" si="76"/>
        <v>12428.484255924304</v>
      </c>
      <c r="Q266" s="5">
        <f t="shared" si="70"/>
        <v>-12428.484255924304</v>
      </c>
      <c r="R266" s="5">
        <f t="shared" si="71"/>
        <v>-12428.484255924304</v>
      </c>
      <c r="S266" s="1">
        <f t="shared" si="67"/>
        <v>24856.968511848609</v>
      </c>
      <c r="T266">
        <f>IF(A266&lt;D$4,F$4,0)</f>
        <v>0</v>
      </c>
      <c r="U266" s="5">
        <f t="shared" si="68"/>
        <v>48129.759009257767</v>
      </c>
      <c r="V266" s="5">
        <f>L$6*SUM(U259:U265)</f>
        <v>49934.171515027039</v>
      </c>
      <c r="W266" s="1">
        <f>H$5+((H$6-H$5)*(LOG(V266+J$5)-LOG(J$5))/(LOG(J$6)-LOG(J$5)))</f>
        <v>3.2927617837018211E-2</v>
      </c>
      <c r="X266" s="1">
        <f t="shared" si="60"/>
        <v>3057.662255713979</v>
      </c>
      <c r="Y266" s="1">
        <f t="shared" si="61"/>
        <v>89802.448999478729</v>
      </c>
    </row>
    <row r="267" spans="1:25" x14ac:dyDescent="0.2">
      <c r="A267">
        <v>258</v>
      </c>
      <c r="B267" s="1">
        <f t="shared" si="62"/>
        <v>90936761.520291016</v>
      </c>
      <c r="C267" s="1">
        <f t="shared" si="62"/>
        <v>90936761.520291016</v>
      </c>
      <c r="D267" s="5">
        <f t="shared" si="63"/>
        <v>191344.03979137278</v>
      </c>
      <c r="E267" s="1">
        <f t="shared" si="64"/>
        <v>145091331.26149291</v>
      </c>
      <c r="F267" s="1">
        <f t="shared" si="65"/>
        <v>11925389.501568535</v>
      </c>
      <c r="G267" s="5">
        <f t="shared" si="69"/>
        <v>132711330.39702003</v>
      </c>
      <c r="H267" s="5">
        <f t="shared" si="66"/>
        <v>0</v>
      </c>
      <c r="I267" s="5">
        <f t="shared" si="77"/>
        <v>0.49947451684979149</v>
      </c>
      <c r="J267" s="5">
        <f t="shared" si="78"/>
        <v>0.49947451684979149</v>
      </c>
      <c r="K267" s="20">
        <f t="shared" si="79"/>
        <v>1.0509663004169994E-3</v>
      </c>
      <c r="L267" s="20">
        <f t="shared" si="72"/>
        <v>86041911.255163059</v>
      </c>
      <c r="M267" s="20">
        <f t="shared" si="73"/>
        <v>86041911.255163059</v>
      </c>
      <c r="N267" s="20">
        <f t="shared" si="74"/>
        <v>181044.57004728619</v>
      </c>
      <c r="O267" s="5">
        <f t="shared" si="75"/>
        <v>11306.960412420434</v>
      </c>
      <c r="P267" s="5">
        <f t="shared" si="76"/>
        <v>11306.960412420434</v>
      </c>
      <c r="Q267" s="5">
        <f t="shared" si="70"/>
        <v>-11306.960412420434</v>
      </c>
      <c r="R267" s="5">
        <f t="shared" si="71"/>
        <v>-11306.960412420434</v>
      </c>
      <c r="S267" s="1">
        <f t="shared" si="67"/>
        <v>22613.920824840869</v>
      </c>
      <c r="T267">
        <f>IF(A267&lt;D$4,F$4,0)</f>
        <v>0</v>
      </c>
      <c r="U267" s="5">
        <f t="shared" si="68"/>
        <v>43801.658133879879</v>
      </c>
      <c r="V267" s="5">
        <f>L$6*SUM(U260:U266)</f>
        <v>45461.136290433547</v>
      </c>
      <c r="W267" s="1">
        <f>H$5+((H$6-H$5)*(LOG(V267+J$5)-LOG(J$5))/(LOG(J$6)-LOG(J$5)))</f>
        <v>3.1674589356715632E-2</v>
      </c>
      <c r="X267" s="1">
        <f t="shared" si="60"/>
        <v>2678.5855783037014</v>
      </c>
      <c r="Y267" s="1">
        <f t="shared" si="61"/>
        <v>81887.169896464242</v>
      </c>
    </row>
    <row r="268" spans="1:25" x14ac:dyDescent="0.2">
      <c r="A268">
        <v>259</v>
      </c>
      <c r="B268" s="1">
        <f t="shared" si="62"/>
        <v>90925454.559878588</v>
      </c>
      <c r="C268" s="1">
        <f t="shared" si="62"/>
        <v>90925454.559878588</v>
      </c>
      <c r="D268" s="5">
        <f t="shared" si="63"/>
        <v>174097.74774836248</v>
      </c>
      <c r="E268" s="1">
        <f t="shared" si="64"/>
        <v>145135132.9196268</v>
      </c>
      <c r="F268" s="1">
        <f t="shared" si="65"/>
        <v>11928068.087146839</v>
      </c>
      <c r="G268" s="5">
        <f t="shared" si="69"/>
        <v>132793217.5669165</v>
      </c>
      <c r="H268" s="5">
        <f t="shared" si="66"/>
        <v>0</v>
      </c>
      <c r="I268" s="5">
        <f t="shared" si="77"/>
        <v>0.4995217751924737</v>
      </c>
      <c r="J268" s="5">
        <f t="shared" si="78"/>
        <v>0.4995217751924737</v>
      </c>
      <c r="K268" s="20">
        <f t="shared" si="79"/>
        <v>9.5644961505254465E-4</v>
      </c>
      <c r="L268" s="20">
        <f t="shared" si="72"/>
        <v>86030141.162992343</v>
      </c>
      <c r="M268" s="20">
        <f t="shared" si="73"/>
        <v>86030141.162992343</v>
      </c>
      <c r="N268" s="20">
        <f t="shared" si="74"/>
        <v>164724.54152084753</v>
      </c>
      <c r="O268" s="5">
        <f t="shared" si="75"/>
        <v>10286.301789460056</v>
      </c>
      <c r="P268" s="5">
        <f t="shared" si="76"/>
        <v>10286.301789460056</v>
      </c>
      <c r="Q268" s="5">
        <f t="shared" si="70"/>
        <v>-10286.301789460056</v>
      </c>
      <c r="R268" s="5">
        <f t="shared" si="71"/>
        <v>-10286.301789460056</v>
      </c>
      <c r="S268" s="1">
        <f t="shared" si="67"/>
        <v>20572.603578920112</v>
      </c>
      <c r="T268">
        <f>IF(A268&lt;D$4,F$4,0)</f>
        <v>0</v>
      </c>
      <c r="U268" s="5">
        <f t="shared" si="68"/>
        <v>39860.21286785118</v>
      </c>
      <c r="V268" s="5">
        <f>L$6*SUM(U261:U267)</f>
        <v>41384.726556344744</v>
      </c>
      <c r="W268" s="1">
        <f>H$5+((H$6-H$5)*(LOG(V268+J$5)-LOG(J$5))/(LOG(J$6)-LOG(J$5)))</f>
        <v>3.044131390396394E-2</v>
      </c>
      <c r="X268" s="1">
        <f t="shared" si="60"/>
        <v>2344.064856339965</v>
      </c>
      <c r="Y268" s="1">
        <f t="shared" si="61"/>
        <v>74658.684227848891</v>
      </c>
    </row>
    <row r="269" spans="1:25" x14ac:dyDescent="0.2">
      <c r="A269">
        <v>260</v>
      </c>
      <c r="B269" s="1">
        <f t="shared" si="62"/>
        <v>90915168.258089125</v>
      </c>
      <c r="C269" s="1">
        <f t="shared" si="62"/>
        <v>90915168.258089125</v>
      </c>
      <c r="D269" s="5">
        <f t="shared" si="63"/>
        <v>158399.02983608807</v>
      </c>
      <c r="E269" s="1">
        <f t="shared" si="64"/>
        <v>145174993.13249466</v>
      </c>
      <c r="F269" s="1">
        <f t="shared" si="65"/>
        <v>11930412.152003178</v>
      </c>
      <c r="G269" s="5">
        <f t="shared" si="69"/>
        <v>132867876.25114435</v>
      </c>
      <c r="H269" s="5">
        <f t="shared" si="66"/>
        <v>0</v>
      </c>
      <c r="I269" s="5">
        <f t="shared" si="77"/>
        <v>0.49956481089513355</v>
      </c>
      <c r="J269" s="5">
        <f t="shared" si="78"/>
        <v>0.49956481089513355</v>
      </c>
      <c r="K269" s="20">
        <f t="shared" si="79"/>
        <v>8.7037820973286659E-4</v>
      </c>
      <c r="L269" s="20">
        <f t="shared" si="72"/>
        <v>86019433.111316815</v>
      </c>
      <c r="M269" s="20">
        <f t="shared" si="73"/>
        <v>86019433.111316815</v>
      </c>
      <c r="N269" s="20">
        <f t="shared" si="74"/>
        <v>149869.32338070599</v>
      </c>
      <c r="O269" s="5">
        <f t="shared" si="75"/>
        <v>9357.4958176082673</v>
      </c>
      <c r="P269" s="5">
        <f t="shared" si="76"/>
        <v>9357.4958176082673</v>
      </c>
      <c r="Q269" s="5">
        <f t="shared" si="70"/>
        <v>-9357.4958176082673</v>
      </c>
      <c r="R269" s="5">
        <f t="shared" si="71"/>
        <v>-9357.4958176082673</v>
      </c>
      <c r="S269" s="1">
        <f t="shared" si="67"/>
        <v>18714.991635216535</v>
      </c>
      <c r="T269">
        <f>IF(A269&lt;D$4,F$4,0)</f>
        <v>0</v>
      </c>
      <c r="U269" s="5">
        <f t="shared" si="68"/>
        <v>36271.321491194532</v>
      </c>
      <c r="V269" s="5">
        <f>L$6*SUM(U262:U268)</f>
        <v>37670.472934710968</v>
      </c>
      <c r="W269" s="1">
        <f>H$5+((H$6-H$5)*(LOG(V269+J$5)-LOG(J$5))/(LOG(J$6)-LOG(J$5)))</f>
        <v>2.9229245696995827E-2</v>
      </c>
      <c r="X269" s="1">
        <f t="shared" si="60"/>
        <v>2049.211027939396</v>
      </c>
      <c r="Y269" s="1">
        <f t="shared" si="61"/>
        <v>68059.030874109187</v>
      </c>
    </row>
    <row r="270" spans="1:25" x14ac:dyDescent="0.2">
      <c r="A270">
        <v>261</v>
      </c>
      <c r="B270" s="1">
        <f t="shared" si="62"/>
        <v>90905810.762271523</v>
      </c>
      <c r="C270" s="1">
        <f t="shared" si="62"/>
        <v>90905810.762271523</v>
      </c>
      <c r="D270" s="5">
        <f t="shared" si="63"/>
        <v>144110.20767240025</v>
      </c>
      <c r="E270" s="1">
        <f t="shared" si="64"/>
        <v>145211264.45398584</v>
      </c>
      <c r="F270" s="1">
        <f t="shared" si="65"/>
        <v>11932461.363031117</v>
      </c>
      <c r="G270" s="5">
        <f t="shared" si="69"/>
        <v>132935935.28201845</v>
      </c>
      <c r="H270" s="5">
        <f t="shared" si="66"/>
        <v>0</v>
      </c>
      <c r="I270" s="5">
        <f t="shared" si="77"/>
        <v>0.49960399651525</v>
      </c>
      <c r="J270" s="5">
        <f t="shared" si="78"/>
        <v>0.49960399651525</v>
      </c>
      <c r="K270" s="20">
        <f t="shared" si="79"/>
        <v>7.9200696950007326E-4</v>
      </c>
      <c r="L270" s="20">
        <f t="shared" si="72"/>
        <v>86009691.596422076</v>
      </c>
      <c r="M270" s="20">
        <f t="shared" si="73"/>
        <v>86009691.596422076</v>
      </c>
      <c r="N270" s="20">
        <f t="shared" si="74"/>
        <v>136348.53937129953</v>
      </c>
      <c r="O270" s="5">
        <f t="shared" si="75"/>
        <v>8512.3250534082217</v>
      </c>
      <c r="P270" s="5">
        <f t="shared" si="76"/>
        <v>8512.3250534082217</v>
      </c>
      <c r="Q270" s="5">
        <f t="shared" si="70"/>
        <v>-8512.3250534082217</v>
      </c>
      <c r="R270" s="5">
        <f t="shared" si="71"/>
        <v>-8512.3250534082217</v>
      </c>
      <c r="S270" s="1">
        <f t="shared" si="67"/>
        <v>17024.650106816443</v>
      </c>
      <c r="T270">
        <f>IF(A270&lt;D$4,F$4,0)</f>
        <v>0</v>
      </c>
      <c r="U270" s="5">
        <f t="shared" si="68"/>
        <v>33003.813798904353</v>
      </c>
      <c r="V270" s="5">
        <f>L$6*SUM(U263:U269)</f>
        <v>34286.780893625568</v>
      </c>
      <c r="W270" s="1">
        <f>H$5+((H$6-H$5)*(LOG(V270+J$5)-LOG(J$5))/(LOG(J$6)-LOG(J$5)))</f>
        <v>2.8039839832767144E-2</v>
      </c>
      <c r="X270" s="1">
        <f t="shared" si="60"/>
        <v>1789.6288218509983</v>
      </c>
      <c r="Y270" s="1">
        <f t="shared" si="61"/>
        <v>62034.873476469962</v>
      </c>
    </row>
    <row r="271" spans="1:25" x14ac:dyDescent="0.2">
      <c r="A271">
        <v>262</v>
      </c>
      <c r="B271" s="1">
        <f t="shared" si="62"/>
        <v>90897298.437218115</v>
      </c>
      <c r="C271" s="1">
        <f t="shared" si="62"/>
        <v>90897298.437218115</v>
      </c>
      <c r="D271" s="5">
        <f t="shared" si="63"/>
        <v>131105.64543586579</v>
      </c>
      <c r="E271" s="1">
        <f t="shared" si="64"/>
        <v>145244268.26778474</v>
      </c>
      <c r="F271" s="1">
        <f t="shared" si="65"/>
        <v>11934250.991852969</v>
      </c>
      <c r="G271" s="5">
        <f t="shared" si="69"/>
        <v>132997970.15549493</v>
      </c>
      <c r="H271" s="5">
        <f t="shared" si="66"/>
        <v>0</v>
      </c>
      <c r="I271" s="5">
        <f t="shared" si="77"/>
        <v>0.49963967255967706</v>
      </c>
      <c r="J271" s="5">
        <f t="shared" si="78"/>
        <v>0.49963967255967706</v>
      </c>
      <c r="K271" s="20">
        <f t="shared" si="79"/>
        <v>7.2065488064582226E-4</v>
      </c>
      <c r="L271" s="20">
        <f t="shared" si="72"/>
        <v>86000829.646133274</v>
      </c>
      <c r="M271" s="20">
        <f t="shared" si="73"/>
        <v>86000829.646133274</v>
      </c>
      <c r="N271" s="20">
        <f t="shared" si="74"/>
        <v>124043.22760553674</v>
      </c>
      <c r="O271" s="5">
        <f t="shared" si="75"/>
        <v>7743.2987941299561</v>
      </c>
      <c r="P271" s="5">
        <f t="shared" si="76"/>
        <v>7743.2987941299561</v>
      </c>
      <c r="Q271" s="5">
        <f t="shared" si="70"/>
        <v>-7743.2987941299561</v>
      </c>
      <c r="R271" s="5">
        <f t="shared" si="71"/>
        <v>-7743.2987941299561</v>
      </c>
      <c r="S271" s="1">
        <f t="shared" si="67"/>
        <v>15486.597588259912</v>
      </c>
      <c r="T271">
        <f>IF(A271&lt;D$4,F$4,0)</f>
        <v>0</v>
      </c>
      <c r="U271" s="5">
        <f t="shared" si="68"/>
        <v>30029.212343350911</v>
      </c>
      <c r="V271" s="5">
        <f>L$6*SUM(U264:U270)</f>
        <v>31204.712043683907</v>
      </c>
      <c r="W271" s="1">
        <f>H$5+((H$6-H$5)*(LOG(V271+J$5)-LOG(J$5))/(LOG(J$6)-LOG(J$5)))</f>
        <v>2.6874542355899547E-2</v>
      </c>
      <c r="X271" s="1">
        <f t="shared" si="60"/>
        <v>1561.3719384838023</v>
      </c>
      <c r="Y271" s="1">
        <f t="shared" si="61"/>
        <v>56537.17790123271</v>
      </c>
    </row>
    <row r="272" spans="1:25" x14ac:dyDescent="0.2">
      <c r="A272">
        <v>263</v>
      </c>
      <c r="B272" s="1">
        <f t="shared" si="62"/>
        <v>90889555.138423979</v>
      </c>
      <c r="C272" s="1">
        <f t="shared" si="62"/>
        <v>90889555.138423979</v>
      </c>
      <c r="D272" s="5">
        <f t="shared" si="63"/>
        <v>119270.7322459032</v>
      </c>
      <c r="E272" s="1">
        <f t="shared" si="64"/>
        <v>145274297.48012811</v>
      </c>
      <c r="F272" s="1">
        <f t="shared" si="65"/>
        <v>11935812.363791453</v>
      </c>
      <c r="G272" s="5">
        <f t="shared" si="69"/>
        <v>133054507.33339617</v>
      </c>
      <c r="H272" s="5">
        <f t="shared" si="66"/>
        <v>0</v>
      </c>
      <c r="I272" s="5">
        <f t="shared" si="77"/>
        <v>0.49967215009945598</v>
      </c>
      <c r="J272" s="5">
        <f t="shared" si="78"/>
        <v>0.49967215009945598</v>
      </c>
      <c r="K272" s="20">
        <f t="shared" si="79"/>
        <v>6.5569980108806116E-4</v>
      </c>
      <c r="L272" s="20">
        <f t="shared" si="72"/>
        <v>85992768.067449316</v>
      </c>
      <c r="M272" s="20">
        <f t="shared" si="73"/>
        <v>85992768.067449316</v>
      </c>
      <c r="N272" s="20">
        <f t="shared" si="74"/>
        <v>112844.87419524021</v>
      </c>
      <c r="O272" s="5">
        <f t="shared" si="75"/>
        <v>7043.590265554858</v>
      </c>
      <c r="P272" s="5">
        <f t="shared" si="76"/>
        <v>7043.590265554858</v>
      </c>
      <c r="Q272" s="5">
        <f t="shared" si="70"/>
        <v>-7043.590265554858</v>
      </c>
      <c r="R272" s="5">
        <f t="shared" si="71"/>
        <v>-7043.590265554858</v>
      </c>
      <c r="S272" s="1">
        <f t="shared" si="67"/>
        <v>14087.180531109716</v>
      </c>
      <c r="T272">
        <f>IF(A272&lt;D$4,F$4,0)</f>
        <v>0</v>
      </c>
      <c r="U272" s="5">
        <f t="shared" si="68"/>
        <v>27321.510778222495</v>
      </c>
      <c r="V272" s="5">
        <f>L$6*SUM(U265:U271)</f>
        <v>28397.778294047348</v>
      </c>
      <c r="W272" s="1">
        <f>H$5+((H$6-H$5)*(LOG(V272+J$5)-LOG(J$5))/(LOG(J$6)-LOG(J$5)))</f>
        <v>2.5734778917377195E-2</v>
      </c>
      <c r="X272" s="1">
        <f t="shared" si="60"/>
        <v>1360.9015680452419</v>
      </c>
      <c r="Y272" s="1">
        <f t="shared" si="61"/>
        <v>51520.903727989549</v>
      </c>
    </row>
    <row r="273" spans="1:25" x14ac:dyDescent="0.2">
      <c r="A273">
        <v>264</v>
      </c>
      <c r="B273" s="1">
        <f t="shared" si="62"/>
        <v>90882511.548158422</v>
      </c>
      <c r="C273" s="1">
        <f t="shared" si="62"/>
        <v>90882511.548158422</v>
      </c>
      <c r="D273" s="5">
        <f t="shared" si="63"/>
        <v>108500.9442651643</v>
      </c>
      <c r="E273" s="1">
        <f t="shared" si="64"/>
        <v>145301618.99090633</v>
      </c>
      <c r="F273" s="1">
        <f t="shared" si="65"/>
        <v>11937173.265359499</v>
      </c>
      <c r="G273" s="5">
        <f t="shared" si="69"/>
        <v>133106028.23712416</v>
      </c>
      <c r="H273" s="5">
        <f t="shared" si="66"/>
        <v>0</v>
      </c>
      <c r="I273" s="5">
        <f t="shared" si="77"/>
        <v>0.49970171319647122</v>
      </c>
      <c r="J273" s="5">
        <f t="shared" si="78"/>
        <v>0.49970171319647122</v>
      </c>
      <c r="K273" s="20">
        <f t="shared" si="79"/>
        <v>5.9657360705758441E-4</v>
      </c>
      <c r="L273" s="20">
        <f t="shared" si="72"/>
        <v>85985434.758833006</v>
      </c>
      <c r="M273" s="20">
        <f t="shared" si="73"/>
        <v>85985434.758833006</v>
      </c>
      <c r="N273" s="20">
        <f t="shared" si="74"/>
        <v>102654.52291599997</v>
      </c>
      <c r="O273" s="5">
        <f t="shared" si="75"/>
        <v>6406.978983609567</v>
      </c>
      <c r="P273" s="5">
        <f t="shared" si="76"/>
        <v>6406.978983609567</v>
      </c>
      <c r="Q273" s="5">
        <f t="shared" si="70"/>
        <v>-6406.978983609567</v>
      </c>
      <c r="R273" s="5">
        <f t="shared" si="71"/>
        <v>-6406.978983609567</v>
      </c>
      <c r="S273" s="1">
        <f t="shared" si="67"/>
        <v>12813.957967219134</v>
      </c>
      <c r="T273">
        <f>IF(A273&lt;D$4,F$4,0)</f>
        <v>0</v>
      </c>
      <c r="U273" s="5">
        <f t="shared" si="68"/>
        <v>24856.968511848609</v>
      </c>
      <c r="V273" s="5">
        <f>L$6*SUM(U266:U272)</f>
        <v>25841.748842266112</v>
      </c>
      <c r="W273" s="1">
        <f>H$5+((H$6-H$5)*(LOG(V273+J$5)-LOG(J$5))/(LOG(J$6)-LOG(J$5)))</f>
        <v>2.4621942155666987E-2</v>
      </c>
      <c r="X273" s="1">
        <f t="shared" ref="X273:X336" si="80">U266*W273</f>
        <v>1185.0481422921368</v>
      </c>
      <c r="Y273" s="1">
        <f t="shared" ref="Y273:Y336" si="81">U266*(1-W273)</f>
        <v>46944.71086696563</v>
      </c>
    </row>
    <row r="274" spans="1:25" x14ac:dyDescent="0.2">
      <c r="A274">
        <v>265</v>
      </c>
      <c r="B274" s="1">
        <f t="shared" si="62"/>
        <v>90876104.569174811</v>
      </c>
      <c r="C274" s="1">
        <f t="shared" si="62"/>
        <v>90876104.569174811</v>
      </c>
      <c r="D274" s="5">
        <f t="shared" si="63"/>
        <v>98700.981407542567</v>
      </c>
      <c r="E274" s="1">
        <f t="shared" si="64"/>
        <v>145326475.95941818</v>
      </c>
      <c r="F274" s="1">
        <f t="shared" si="65"/>
        <v>11938358.31350179</v>
      </c>
      <c r="G274" s="5">
        <f t="shared" si="69"/>
        <v>133152972.94799113</v>
      </c>
      <c r="H274" s="5">
        <f t="shared" si="66"/>
        <v>0</v>
      </c>
      <c r="I274" s="5">
        <f t="shared" si="77"/>
        <v>0.4997286211508577</v>
      </c>
      <c r="J274" s="5">
        <f t="shared" si="78"/>
        <v>0.4997286211508577</v>
      </c>
      <c r="K274" s="20">
        <f t="shared" si="79"/>
        <v>5.4275769828450926E-4</v>
      </c>
      <c r="L274" s="20">
        <f t="shared" si="72"/>
        <v>85978764.081896409</v>
      </c>
      <c r="M274" s="20">
        <f t="shared" si="73"/>
        <v>85978764.081896409</v>
      </c>
      <c r="N274" s="20">
        <f t="shared" si="74"/>
        <v>93381.955964354376</v>
      </c>
      <c r="O274" s="5">
        <f t="shared" si="75"/>
        <v>5827.7979089983201</v>
      </c>
      <c r="P274" s="5">
        <f t="shared" si="76"/>
        <v>5827.7979089983201</v>
      </c>
      <c r="Q274" s="5">
        <f t="shared" si="70"/>
        <v>-5827.7979089983201</v>
      </c>
      <c r="R274" s="5">
        <f t="shared" si="71"/>
        <v>-5827.7979089983201</v>
      </c>
      <c r="S274" s="1">
        <f t="shared" si="67"/>
        <v>11655.59581799664</v>
      </c>
      <c r="T274">
        <f>IF(A274&lt;D$4,F$4,0)</f>
        <v>0</v>
      </c>
      <c r="U274" s="5">
        <f t="shared" si="68"/>
        <v>22613.920824840869</v>
      </c>
      <c r="V274" s="5">
        <f>L$6*SUM(U267:U273)</f>
        <v>23514.469792525197</v>
      </c>
      <c r="W274" s="1">
        <f>H$5+((H$6-H$5)*(LOG(V274+J$5)-LOG(J$5))/(LOG(J$6)-LOG(J$5)))</f>
        <v>2.3537377994450007E-2</v>
      </c>
      <c r="X274" s="1">
        <f t="shared" si="80"/>
        <v>1030.9761842808064</v>
      </c>
      <c r="Y274" s="1">
        <f t="shared" si="81"/>
        <v>42770.681949599071</v>
      </c>
    </row>
    <row r="275" spans="1:25" x14ac:dyDescent="0.2">
      <c r="A275">
        <v>266</v>
      </c>
      <c r="B275" s="1">
        <f t="shared" si="62"/>
        <v>90870276.77126582</v>
      </c>
      <c r="C275" s="1">
        <f t="shared" si="62"/>
        <v>90870276.77126582</v>
      </c>
      <c r="D275" s="5">
        <f t="shared" si="63"/>
        <v>89783.973646619095</v>
      </c>
      <c r="E275" s="1">
        <f t="shared" si="64"/>
        <v>145349089.88024303</v>
      </c>
      <c r="F275" s="1">
        <f t="shared" si="65"/>
        <v>11939389.289686071</v>
      </c>
      <c r="G275" s="5">
        <f t="shared" si="69"/>
        <v>133195743.62994073</v>
      </c>
      <c r="H275" s="5">
        <f t="shared" si="66"/>
        <v>0</v>
      </c>
      <c r="I275" s="5">
        <f t="shared" si="77"/>
        <v>0.49975311057859467</v>
      </c>
      <c r="J275" s="5">
        <f t="shared" si="78"/>
        <v>0.49975311057859467</v>
      </c>
      <c r="K275" s="20">
        <f t="shared" si="79"/>
        <v>4.9377884281070876E-4</v>
      </c>
      <c r="L275" s="20">
        <f t="shared" si="72"/>
        <v>85972696.2875956</v>
      </c>
      <c r="M275" s="20">
        <f t="shared" si="73"/>
        <v>85972696.2875956</v>
      </c>
      <c r="N275" s="20">
        <f t="shared" si="74"/>
        <v>84944.940987074151</v>
      </c>
      <c r="O275" s="5">
        <f t="shared" si="75"/>
        <v>5300.8850336315591</v>
      </c>
      <c r="P275" s="5">
        <f t="shared" si="76"/>
        <v>5300.8850336315591</v>
      </c>
      <c r="Q275" s="5">
        <f t="shared" si="70"/>
        <v>-5300.8850336315591</v>
      </c>
      <c r="R275" s="5">
        <f t="shared" si="71"/>
        <v>-5300.8850336315591</v>
      </c>
      <c r="S275" s="1">
        <f t="shared" si="67"/>
        <v>10601.770067263118</v>
      </c>
      <c r="T275">
        <f>IF(A275&lt;D$4,F$4,0)</f>
        <v>0</v>
      </c>
      <c r="U275" s="5">
        <f t="shared" si="68"/>
        <v>20572.603578920112</v>
      </c>
      <c r="V275" s="5">
        <f>L$6*SUM(U268:U274)</f>
        <v>21395.696061621296</v>
      </c>
      <c r="W275" s="1">
        <f>H$5+((H$6-H$5)*(LOG(V275+J$5)-LOG(J$5))/(LOG(J$6)-LOG(J$5)))</f>
        <v>2.2482371114299324E-2</v>
      </c>
      <c r="X275" s="1">
        <f t="shared" si="80"/>
        <v>896.15209838999965</v>
      </c>
      <c r="Y275" s="1">
        <f t="shared" si="81"/>
        <v>38964.060769461183</v>
      </c>
    </row>
    <row r="276" spans="1:25" x14ac:dyDescent="0.2">
      <c r="A276">
        <v>267</v>
      </c>
      <c r="B276" s="1">
        <f t="shared" si="62"/>
        <v>90864975.886232182</v>
      </c>
      <c r="C276" s="1">
        <f t="shared" si="62"/>
        <v>90864975.886232182</v>
      </c>
      <c r="D276" s="5">
        <f t="shared" si="63"/>
        <v>81670.752078665682</v>
      </c>
      <c r="E276" s="1">
        <f t="shared" si="64"/>
        <v>145369662.48382196</v>
      </c>
      <c r="F276" s="1">
        <f t="shared" si="65"/>
        <v>11940285.44178446</v>
      </c>
      <c r="G276" s="5">
        <f t="shared" si="69"/>
        <v>133234707.6907102</v>
      </c>
      <c r="H276" s="5">
        <f t="shared" si="66"/>
        <v>0</v>
      </c>
      <c r="I276" s="5">
        <f t="shared" si="77"/>
        <v>0.4997753973289919</v>
      </c>
      <c r="J276" s="5">
        <f t="shared" si="78"/>
        <v>0.4997753973289919</v>
      </c>
      <c r="K276" s="20">
        <f t="shared" si="79"/>
        <v>4.4920534201624447E-4</v>
      </c>
      <c r="L276" s="20">
        <f t="shared" si="72"/>
        <v>85967176.992408067</v>
      </c>
      <c r="M276" s="20">
        <f t="shared" si="73"/>
        <v>85967176.992408067</v>
      </c>
      <c r="N276" s="20">
        <f t="shared" si="74"/>
        <v>77268.539726906485</v>
      </c>
      <c r="O276" s="5">
        <f t="shared" si="75"/>
        <v>4821.5390580038893</v>
      </c>
      <c r="P276" s="5">
        <f t="shared" si="76"/>
        <v>4821.5390580038893</v>
      </c>
      <c r="Q276" s="5">
        <f t="shared" si="70"/>
        <v>-4821.5390580038893</v>
      </c>
      <c r="R276" s="5">
        <f t="shared" si="71"/>
        <v>-4821.5390580038893</v>
      </c>
      <c r="S276" s="1">
        <f t="shared" si="67"/>
        <v>9643.0781160077786</v>
      </c>
      <c r="T276">
        <f>IF(A276&lt;D$4,F$4,0)</f>
        <v>0</v>
      </c>
      <c r="U276" s="5">
        <f t="shared" si="68"/>
        <v>18714.991635216535</v>
      </c>
      <c r="V276" s="5">
        <f>L$6*SUM(U269:U275)</f>
        <v>19466.935132728187</v>
      </c>
      <c r="W276" s="1">
        <f>H$5+((H$6-H$5)*(LOG(V276+J$5)-LOG(J$5))/(LOG(J$6)-LOG(J$5)))</f>
        <v>2.1458129916774822E-2</v>
      </c>
      <c r="X276" s="1">
        <f t="shared" si="80"/>
        <v>778.31472881115894</v>
      </c>
      <c r="Y276" s="1">
        <f t="shared" si="81"/>
        <v>35493.006762383375</v>
      </c>
    </row>
    <row r="277" spans="1:25" x14ac:dyDescent="0.2">
      <c r="A277">
        <v>268</v>
      </c>
      <c r="B277" s="1">
        <f t="shared" ref="B277:C340" si="82">B276+Q276</f>
        <v>90860154.347174183</v>
      </c>
      <c r="C277" s="1">
        <f t="shared" si="82"/>
        <v>90860154.347174183</v>
      </c>
      <c r="D277" s="5">
        <f t="shared" ref="D277:D340" si="83">D276+S276-S270</f>
        <v>74289.180087857007</v>
      </c>
      <c r="E277" s="1">
        <f t="shared" ref="E277:E340" si="84">E276+U276</f>
        <v>145388377.47545716</v>
      </c>
      <c r="F277" s="1">
        <f t="shared" ref="F277:F340" si="85">F276+X276</f>
        <v>11941063.756513271</v>
      </c>
      <c r="G277" s="5">
        <f t="shared" si="69"/>
        <v>133270200.69747259</v>
      </c>
      <c r="H277" s="5">
        <f t="shared" ref="H277:H340" si="86">SUM(T270:T276)</f>
        <v>0</v>
      </c>
      <c r="I277" s="5">
        <f t="shared" si="77"/>
        <v>0.49979567825183902</v>
      </c>
      <c r="J277" s="5">
        <f t="shared" si="78"/>
        <v>0.49979567825183902</v>
      </c>
      <c r="K277" s="20">
        <f t="shared" si="79"/>
        <v>4.0864349632197444E-4</v>
      </c>
      <c r="L277" s="20">
        <f t="shared" si="72"/>
        <v>85962156.700306162</v>
      </c>
      <c r="M277" s="20">
        <f t="shared" si="73"/>
        <v>85962156.700306162</v>
      </c>
      <c r="N277" s="20">
        <f t="shared" si="74"/>
        <v>70284.473823901659</v>
      </c>
      <c r="O277" s="5">
        <f t="shared" si="75"/>
        <v>4385.4788392621949</v>
      </c>
      <c r="P277" s="5">
        <f t="shared" si="76"/>
        <v>4385.4788392621949</v>
      </c>
      <c r="Q277" s="5">
        <f t="shared" si="70"/>
        <v>-4385.4788392621949</v>
      </c>
      <c r="R277" s="5">
        <f t="shared" si="71"/>
        <v>-4385.4788392621949</v>
      </c>
      <c r="S277" s="1">
        <f t="shared" ref="S277:S340" si="87">O277+P277-T277*K277</f>
        <v>8770.9576785243898</v>
      </c>
      <c r="T277">
        <f>IF(A277&lt;D$4,F$4,0)</f>
        <v>0</v>
      </c>
      <c r="U277" s="5">
        <f t="shared" ref="U277:U340" si="88">S270+T270</f>
        <v>17024.650106816443</v>
      </c>
      <c r="V277" s="5">
        <f>L$6*SUM(U270:U276)</f>
        <v>17711.302147130391</v>
      </c>
      <c r="W277" s="1">
        <f>H$5+((H$6-H$5)*(LOG(V277+J$5)-LOG(J$5))/(LOG(J$6)-LOG(J$5)))</f>
        <v>2.0465771354298501E-2</v>
      </c>
      <c r="X277" s="1">
        <f t="shared" si="80"/>
        <v>675.44850702821827</v>
      </c>
      <c r="Y277" s="1">
        <f t="shared" si="81"/>
        <v>32328.365291876136</v>
      </c>
    </row>
    <row r="278" spans="1:25" x14ac:dyDescent="0.2">
      <c r="A278">
        <v>269</v>
      </c>
      <c r="B278" s="1">
        <f t="shared" si="82"/>
        <v>90855768.868334919</v>
      </c>
      <c r="C278" s="1">
        <f t="shared" si="82"/>
        <v>90855768.868334919</v>
      </c>
      <c r="D278" s="5">
        <f t="shared" si="83"/>
        <v>67573.540178121475</v>
      </c>
      <c r="E278" s="1">
        <f t="shared" si="84"/>
        <v>145405402.12556398</v>
      </c>
      <c r="F278" s="1">
        <f t="shared" si="85"/>
        <v>11941739.205020299</v>
      </c>
      <c r="G278" s="5">
        <f t="shared" si="69"/>
        <v>133302529.06276447</v>
      </c>
      <c r="H278" s="5">
        <f t="shared" si="86"/>
        <v>0</v>
      </c>
      <c r="I278" s="5">
        <f t="shared" si="77"/>
        <v>0.49981413282388865</v>
      </c>
      <c r="J278" s="5">
        <f t="shared" si="78"/>
        <v>0.49981413282388865</v>
      </c>
      <c r="K278" s="20">
        <f t="shared" si="79"/>
        <v>3.7173435222272367E-4</v>
      </c>
      <c r="L278" s="20">
        <f t="shared" si="72"/>
        <v>85957590.366660804</v>
      </c>
      <c r="M278" s="20">
        <f t="shared" si="73"/>
        <v>85957590.366660804</v>
      </c>
      <c r="N278" s="20">
        <f t="shared" si="74"/>
        <v>63930.543526338784</v>
      </c>
      <c r="O278" s="5">
        <f t="shared" si="75"/>
        <v>3988.806310159885</v>
      </c>
      <c r="P278" s="5">
        <f t="shared" si="76"/>
        <v>3988.806310159885</v>
      </c>
      <c r="Q278" s="5">
        <f t="shared" si="70"/>
        <v>-3988.806310159885</v>
      </c>
      <c r="R278" s="5">
        <f t="shared" si="71"/>
        <v>-3988.806310159885</v>
      </c>
      <c r="S278" s="1">
        <f t="shared" si="87"/>
        <v>7977.61262031977</v>
      </c>
      <c r="T278">
        <f>IF(A278&lt;D$4,F$4,0)</f>
        <v>0</v>
      </c>
      <c r="U278" s="5">
        <f t="shared" si="88"/>
        <v>15486.597588259912</v>
      </c>
      <c r="V278" s="5">
        <f>L$6*SUM(U271:U277)</f>
        <v>16113.385777921598</v>
      </c>
      <c r="W278" s="1">
        <f>H$5+((H$6-H$5)*(LOG(V278+J$5)-LOG(J$5))/(LOG(J$6)-LOG(J$5)))</f>
        <v>1.9506306043296336E-2</v>
      </c>
      <c r="X278" s="1">
        <f t="shared" si="80"/>
        <v>585.75900620853486</v>
      </c>
      <c r="Y278" s="1">
        <f t="shared" si="81"/>
        <v>29443.453337142379</v>
      </c>
    </row>
    <row r="279" spans="1:25" x14ac:dyDescent="0.2">
      <c r="A279">
        <v>270</v>
      </c>
      <c r="B279" s="1">
        <f t="shared" si="82"/>
        <v>90851780.062024757</v>
      </c>
      <c r="C279" s="1">
        <f t="shared" si="82"/>
        <v>90851780.062024757</v>
      </c>
      <c r="D279" s="5">
        <f t="shared" si="83"/>
        <v>61463.972267331526</v>
      </c>
      <c r="E279" s="1">
        <f t="shared" si="84"/>
        <v>145420888.72315225</v>
      </c>
      <c r="F279" s="1">
        <f t="shared" si="85"/>
        <v>11942324.964026507</v>
      </c>
      <c r="G279" s="5">
        <f t="shared" si="69"/>
        <v>133331972.51610161</v>
      </c>
      <c r="H279" s="5">
        <f t="shared" si="86"/>
        <v>0</v>
      </c>
      <c r="I279" s="5">
        <f t="shared" si="77"/>
        <v>0.49983092464413076</v>
      </c>
      <c r="J279" s="5">
        <f t="shared" si="78"/>
        <v>0.49983092464413076</v>
      </c>
      <c r="K279" s="20">
        <f t="shared" si="79"/>
        <v>3.3815071173848012E-4</v>
      </c>
      <c r="L279" s="20">
        <f t="shared" si="72"/>
        <v>85953437.000512272</v>
      </c>
      <c r="M279" s="20">
        <f t="shared" si="73"/>
        <v>85953437.000512272</v>
      </c>
      <c r="N279" s="20">
        <f t="shared" si="74"/>
        <v>58150.09529229442</v>
      </c>
      <c r="O279" s="5">
        <f t="shared" si="75"/>
        <v>3627.9725891396797</v>
      </c>
      <c r="P279" s="5">
        <f t="shared" si="76"/>
        <v>3627.9725891396797</v>
      </c>
      <c r="Q279" s="5">
        <f t="shared" si="70"/>
        <v>-3627.9725891396797</v>
      </c>
      <c r="R279" s="5">
        <f t="shared" si="71"/>
        <v>-3627.9725891396797</v>
      </c>
      <c r="S279" s="1">
        <f t="shared" si="87"/>
        <v>7255.9451782793594</v>
      </c>
      <c r="T279">
        <f>IF(A279&lt;D$4,F$4,0)</f>
        <v>0</v>
      </c>
      <c r="U279" s="5">
        <f t="shared" si="88"/>
        <v>14087.180531109716</v>
      </c>
      <c r="V279" s="5">
        <f>L$6*SUM(U272:U278)</f>
        <v>14659.124302412498</v>
      </c>
      <c r="W279" s="1">
        <f>H$5+((H$6-H$5)*(LOG(V279+J$5)-LOG(J$5))/(LOG(J$6)-LOG(J$5)))</f>
        <v>1.8580624107011164E-2</v>
      </c>
      <c r="X279" s="1">
        <f t="shared" si="80"/>
        <v>507.65072180580626</v>
      </c>
      <c r="Y279" s="1">
        <f t="shared" si="81"/>
        <v>26813.860056416692</v>
      </c>
    </row>
    <row r="280" spans="1:25" x14ac:dyDescent="0.2">
      <c r="A280">
        <v>271</v>
      </c>
      <c r="B280" s="1">
        <f t="shared" si="82"/>
        <v>90848152.089435622</v>
      </c>
      <c r="C280" s="1">
        <f t="shared" si="82"/>
        <v>90848152.089435622</v>
      </c>
      <c r="D280" s="5">
        <f t="shared" si="83"/>
        <v>55905.959478391756</v>
      </c>
      <c r="E280" s="1">
        <f t="shared" si="84"/>
        <v>145434975.90368336</v>
      </c>
      <c r="F280" s="1">
        <f t="shared" si="85"/>
        <v>11942832.614748312</v>
      </c>
      <c r="G280" s="5">
        <f t="shared" si="69"/>
        <v>133358786.37615803</v>
      </c>
      <c r="H280" s="5">
        <f t="shared" si="86"/>
        <v>0</v>
      </c>
      <c r="I280" s="5">
        <f t="shared" si="77"/>
        <v>0.49984620280700898</v>
      </c>
      <c r="J280" s="5">
        <f t="shared" si="78"/>
        <v>0.49984620280700898</v>
      </c>
      <c r="K280" s="20">
        <f t="shared" si="79"/>
        <v>3.0759438598208073E-4</v>
      </c>
      <c r="L280" s="20">
        <f t="shared" si="72"/>
        <v>85949659.301926941</v>
      </c>
      <c r="M280" s="20">
        <f t="shared" si="73"/>
        <v>85949659.301926941</v>
      </c>
      <c r="N280" s="20">
        <f t="shared" si="74"/>
        <v>52891.534495767366</v>
      </c>
      <c r="O280" s="5">
        <f t="shared" si="75"/>
        <v>3299.7470212209319</v>
      </c>
      <c r="P280" s="5">
        <f t="shared" si="76"/>
        <v>3299.7470212209319</v>
      </c>
      <c r="Q280" s="5">
        <f t="shared" si="70"/>
        <v>-3299.7470212209319</v>
      </c>
      <c r="R280" s="5">
        <f t="shared" si="71"/>
        <v>-3299.7470212209319</v>
      </c>
      <c r="S280" s="1">
        <f t="shared" si="87"/>
        <v>6599.4940424418637</v>
      </c>
      <c r="T280">
        <f>IF(A280&lt;D$4,F$4,0)</f>
        <v>0</v>
      </c>
      <c r="U280" s="5">
        <f t="shared" si="88"/>
        <v>12813.957967219134</v>
      </c>
      <c r="V280" s="5">
        <f>L$6*SUM(U273:U279)</f>
        <v>13335.691277701222</v>
      </c>
      <c r="W280" s="1">
        <f>H$5+((H$6-H$5)*(LOG(V280+J$5)-LOG(J$5))/(LOG(J$6)-LOG(J$5)))</f>
        <v>1.7689482204207602E-2</v>
      </c>
      <c r="X280" s="1">
        <f t="shared" si="80"/>
        <v>439.70690214089467</v>
      </c>
      <c r="Y280" s="1">
        <f t="shared" si="81"/>
        <v>24417.261609707712</v>
      </c>
    </row>
    <row r="281" spans="1:25" x14ac:dyDescent="0.2">
      <c r="A281">
        <v>272</v>
      </c>
      <c r="B281" s="1">
        <f t="shared" si="82"/>
        <v>90844852.342414394</v>
      </c>
      <c r="C281" s="1">
        <f t="shared" si="82"/>
        <v>90844852.342414394</v>
      </c>
      <c r="D281" s="5">
        <f t="shared" si="83"/>
        <v>50849.857702836976</v>
      </c>
      <c r="E281" s="1">
        <f t="shared" si="84"/>
        <v>145447789.86165059</v>
      </c>
      <c r="F281" s="1">
        <f t="shared" si="85"/>
        <v>11943272.321650453</v>
      </c>
      <c r="G281" s="5">
        <f t="shared" si="69"/>
        <v>133383203.63776773</v>
      </c>
      <c r="H281" s="5">
        <f t="shared" si="86"/>
        <v>0</v>
      </c>
      <c r="I281" s="5">
        <f t="shared" si="77"/>
        <v>0.49986010316236007</v>
      </c>
      <c r="J281" s="5">
        <f t="shared" si="78"/>
        <v>0.49986010316236007</v>
      </c>
      <c r="K281" s="20">
        <f t="shared" si="79"/>
        <v>2.7979367527976204E-4</v>
      </c>
      <c r="L281" s="20">
        <f t="shared" si="72"/>
        <v>85946223.331423268</v>
      </c>
      <c r="M281" s="20">
        <f t="shared" si="73"/>
        <v>85946223.331423268</v>
      </c>
      <c r="N281" s="20">
        <f t="shared" si="74"/>
        <v>48107.879685095308</v>
      </c>
      <c r="O281" s="5">
        <f t="shared" si="75"/>
        <v>3001.1889080421911</v>
      </c>
      <c r="P281" s="5">
        <f t="shared" si="76"/>
        <v>3001.1889080421911</v>
      </c>
      <c r="Q281" s="5">
        <f t="shared" si="70"/>
        <v>-3001.1889080421911</v>
      </c>
      <c r="R281" s="5">
        <f t="shared" si="71"/>
        <v>-3001.1889080421911</v>
      </c>
      <c r="S281" s="1">
        <f t="shared" si="87"/>
        <v>6002.3778160843822</v>
      </c>
      <c r="T281">
        <f>IF(A281&lt;D$4,F$4,0)</f>
        <v>0</v>
      </c>
      <c r="U281" s="5">
        <f t="shared" si="88"/>
        <v>11655.59581799664</v>
      </c>
      <c r="V281" s="5">
        <f>L$6*SUM(U274:U280)</f>
        <v>12131.390223238272</v>
      </c>
      <c r="W281" s="1">
        <f>H$5+((H$6-H$5)*(LOG(V281+J$5)-LOG(J$5))/(LOG(J$6)-LOG(J$5)))</f>
        <v>1.6833492187840894E-2</v>
      </c>
      <c r="X281" s="1">
        <f t="shared" si="80"/>
        <v>380.67125954141125</v>
      </c>
      <c r="Y281" s="1">
        <f t="shared" si="81"/>
        <v>22233.249565299458</v>
      </c>
    </row>
    <row r="282" spans="1:25" x14ac:dyDescent="0.2">
      <c r="A282">
        <v>273</v>
      </c>
      <c r="B282" s="1">
        <f t="shared" si="82"/>
        <v>90841851.153506353</v>
      </c>
      <c r="C282" s="1">
        <f t="shared" si="82"/>
        <v>90841851.153506353</v>
      </c>
      <c r="D282" s="5">
        <f t="shared" si="83"/>
        <v>46250.465451658238</v>
      </c>
      <c r="E282" s="1">
        <f t="shared" si="84"/>
        <v>145459445.45746857</v>
      </c>
      <c r="F282" s="1">
        <f t="shared" si="85"/>
        <v>11943652.992909994</v>
      </c>
      <c r="G282" s="5">
        <f t="shared" si="69"/>
        <v>133405436.88733304</v>
      </c>
      <c r="H282" s="5">
        <f t="shared" si="86"/>
        <v>0</v>
      </c>
      <c r="I282" s="5">
        <f t="shared" si="77"/>
        <v>0.49987274947044757</v>
      </c>
      <c r="J282" s="5">
        <f t="shared" si="78"/>
        <v>0.49987274947044757</v>
      </c>
      <c r="K282" s="20">
        <f t="shared" si="79"/>
        <v>2.5450105910480424E-4</v>
      </c>
      <c r="L282" s="20">
        <f t="shared" si="72"/>
        <v>85943098.208695963</v>
      </c>
      <c r="M282" s="20">
        <f t="shared" si="73"/>
        <v>85943098.208695963</v>
      </c>
      <c r="N282" s="20">
        <f t="shared" si="74"/>
        <v>43756.355072431157</v>
      </c>
      <c r="O282" s="5">
        <f t="shared" si="75"/>
        <v>2729.6217032260824</v>
      </c>
      <c r="P282" s="5">
        <f t="shared" si="76"/>
        <v>2729.6217032260824</v>
      </c>
      <c r="Q282" s="5">
        <f t="shared" si="70"/>
        <v>-2729.6217032260824</v>
      </c>
      <c r="R282" s="5">
        <f t="shared" si="71"/>
        <v>-2729.6217032260824</v>
      </c>
      <c r="S282" s="1">
        <f t="shared" si="87"/>
        <v>5459.2434064521649</v>
      </c>
      <c r="T282">
        <f>IF(A282&lt;D$4,F$4,0)</f>
        <v>0</v>
      </c>
      <c r="U282" s="5">
        <f t="shared" si="88"/>
        <v>10601.770067263118</v>
      </c>
      <c r="V282" s="5">
        <f>L$6*SUM(U275:U281)</f>
        <v>11035.557722553849</v>
      </c>
      <c r="W282" s="1">
        <f>H$5+((H$6-H$5)*(LOG(V282+J$5)-LOG(J$5))/(LOG(J$6)-LOG(J$5)))</f>
        <v>1.6013111802229432E-2</v>
      </c>
      <c r="X282" s="1">
        <f t="shared" si="80"/>
        <v>329.43140117219309</v>
      </c>
      <c r="Y282" s="1">
        <f t="shared" si="81"/>
        <v>20243.172177747918</v>
      </c>
    </row>
    <row r="283" spans="1:25" x14ac:dyDescent="0.2">
      <c r="A283">
        <v>274</v>
      </c>
      <c r="B283" s="1">
        <f t="shared" si="82"/>
        <v>90839121.531803131</v>
      </c>
      <c r="C283" s="1">
        <f t="shared" si="82"/>
        <v>90839121.531803131</v>
      </c>
      <c r="D283" s="5">
        <f t="shared" si="83"/>
        <v>42066.630742102629</v>
      </c>
      <c r="E283" s="1">
        <f t="shared" si="84"/>
        <v>145470047.22753584</v>
      </c>
      <c r="F283" s="1">
        <f t="shared" si="85"/>
        <v>11943982.424311167</v>
      </c>
      <c r="G283" s="5">
        <f t="shared" si="69"/>
        <v>133425680.05951078</v>
      </c>
      <c r="H283" s="5">
        <f t="shared" si="86"/>
        <v>0</v>
      </c>
      <c r="I283" s="5">
        <f t="shared" si="77"/>
        <v>0.49988425446001922</v>
      </c>
      <c r="J283" s="5">
        <f t="shared" si="78"/>
        <v>0.49988425446001922</v>
      </c>
      <c r="K283" s="20">
        <f t="shared" si="79"/>
        <v>2.3149107996160834E-4</v>
      </c>
      <c r="L283" s="20">
        <f t="shared" si="72"/>
        <v>85940255.83809495</v>
      </c>
      <c r="M283" s="20">
        <f t="shared" si="73"/>
        <v>85940255.83809495</v>
      </c>
      <c r="N283" s="20">
        <f t="shared" si="74"/>
        <v>39798.018158478866</v>
      </c>
      <c r="O283" s="5">
        <f t="shared" si="75"/>
        <v>2482.6094661288057</v>
      </c>
      <c r="P283" s="5">
        <f t="shared" si="76"/>
        <v>2482.6094661288057</v>
      </c>
      <c r="Q283" s="5">
        <f t="shared" si="70"/>
        <v>-2482.6094661288057</v>
      </c>
      <c r="R283" s="5">
        <f t="shared" si="71"/>
        <v>-2482.6094661288057</v>
      </c>
      <c r="S283" s="1">
        <f t="shared" si="87"/>
        <v>4965.2189322576114</v>
      </c>
      <c r="T283">
        <f>IF(A283&lt;D$4,F$4,0)</f>
        <v>0</v>
      </c>
      <c r="U283" s="5">
        <f t="shared" si="88"/>
        <v>9643.0781160077786</v>
      </c>
      <c r="V283" s="5">
        <f>L$6*SUM(U276:U282)</f>
        <v>10038.474371388151</v>
      </c>
      <c r="W283" s="1">
        <f>H$5+((H$6-H$5)*(LOG(V283+J$5)-LOG(J$5))/(LOG(J$6)-LOG(J$5)))</f>
        <v>1.5228637768716857E-2</v>
      </c>
      <c r="X283" s="1">
        <f t="shared" si="80"/>
        <v>285.00382845727859</v>
      </c>
      <c r="Y283" s="1">
        <f t="shared" si="81"/>
        <v>18429.987806759254</v>
      </c>
    </row>
    <row r="284" spans="1:25" x14ac:dyDescent="0.2">
      <c r="A284">
        <v>275</v>
      </c>
      <c r="B284" s="1">
        <f t="shared" si="82"/>
        <v>90836638.922336996</v>
      </c>
      <c r="C284" s="1">
        <f t="shared" si="82"/>
        <v>90836638.922336996</v>
      </c>
      <c r="D284" s="5">
        <f t="shared" si="83"/>
        <v>38260.891995835846</v>
      </c>
      <c r="E284" s="1">
        <f t="shared" si="84"/>
        <v>145479690.30565184</v>
      </c>
      <c r="F284" s="1">
        <f t="shared" si="85"/>
        <v>11944267.428139623</v>
      </c>
      <c r="G284" s="5">
        <f t="shared" si="69"/>
        <v>133444110.04731753</v>
      </c>
      <c r="H284" s="5">
        <f t="shared" si="86"/>
        <v>0</v>
      </c>
      <c r="I284" s="5">
        <f t="shared" si="77"/>
        <v>0.49989472079686892</v>
      </c>
      <c r="J284" s="5">
        <f t="shared" si="78"/>
        <v>0.49989472079686892</v>
      </c>
      <c r="K284" s="20">
        <f t="shared" si="79"/>
        <v>2.1055840626214842E-4</v>
      </c>
      <c r="L284" s="20">
        <f t="shared" si="72"/>
        <v>85937670.658527687</v>
      </c>
      <c r="M284" s="20">
        <f t="shared" si="73"/>
        <v>85937670.658527687</v>
      </c>
      <c r="N284" s="20">
        <f t="shared" si="74"/>
        <v>36197.419614466795</v>
      </c>
      <c r="O284" s="5">
        <f t="shared" si="75"/>
        <v>2257.9353829773449</v>
      </c>
      <c r="P284" s="5">
        <f t="shared" si="76"/>
        <v>2257.9353829773449</v>
      </c>
      <c r="Q284" s="5">
        <f t="shared" si="70"/>
        <v>-2257.9353829773449</v>
      </c>
      <c r="R284" s="5">
        <f t="shared" si="71"/>
        <v>-2257.9353829773449</v>
      </c>
      <c r="S284" s="1">
        <f t="shared" si="87"/>
        <v>4515.8707659546899</v>
      </c>
      <c r="T284">
        <f>IF(A284&lt;D$4,F$4,0)</f>
        <v>0</v>
      </c>
      <c r="U284" s="5">
        <f t="shared" si="88"/>
        <v>8770.9576785243898</v>
      </c>
      <c r="V284" s="5">
        <f>L$6*SUM(U277:U283)</f>
        <v>9131.2830194672752</v>
      </c>
      <c r="W284" s="1">
        <f>H$5+((H$6-H$5)*(LOG(V284+J$5)-LOG(J$5))/(LOG(J$6)-LOG(J$5)))</f>
        <v>1.4480201530516318E-2</v>
      </c>
      <c r="X284" s="1">
        <f t="shared" si="80"/>
        <v>246.52036453322827</v>
      </c>
      <c r="Y284" s="1">
        <f t="shared" si="81"/>
        <v>16778.129742283214</v>
      </c>
    </row>
    <row r="285" spans="1:25" x14ac:dyDescent="0.2">
      <c r="A285">
        <v>276</v>
      </c>
      <c r="B285" s="1">
        <f t="shared" si="82"/>
        <v>90834380.986954018</v>
      </c>
      <c r="C285" s="1">
        <f t="shared" si="82"/>
        <v>90834380.986954018</v>
      </c>
      <c r="D285" s="5">
        <f t="shared" si="83"/>
        <v>34799.150141470767</v>
      </c>
      <c r="E285" s="1">
        <f t="shared" si="84"/>
        <v>145488461.26333037</v>
      </c>
      <c r="F285" s="1">
        <f t="shared" si="85"/>
        <v>11944513.948504157</v>
      </c>
      <c r="G285" s="5">
        <f t="shared" si="69"/>
        <v>133460888.17705981</v>
      </c>
      <c r="H285" s="5">
        <f t="shared" si="86"/>
        <v>0</v>
      </c>
      <c r="I285" s="5">
        <f t="shared" si="77"/>
        <v>0.49990424196992561</v>
      </c>
      <c r="J285" s="5">
        <f t="shared" si="78"/>
        <v>0.49990424196992561</v>
      </c>
      <c r="K285" s="20">
        <f t="shared" si="79"/>
        <v>1.9151606014872373E-4</v>
      </c>
      <c r="L285" s="20">
        <f t="shared" si="72"/>
        <v>85935319.415648744</v>
      </c>
      <c r="M285" s="20">
        <f t="shared" si="73"/>
        <v>85935319.415648744</v>
      </c>
      <c r="N285" s="20">
        <f t="shared" si="74"/>
        <v>32922.292752013273</v>
      </c>
      <c r="O285" s="5">
        <f t="shared" si="75"/>
        <v>2053.5821793725322</v>
      </c>
      <c r="P285" s="5">
        <f t="shared" si="76"/>
        <v>2053.5821793725322</v>
      </c>
      <c r="Q285" s="5">
        <f t="shared" si="70"/>
        <v>-2053.5821793725322</v>
      </c>
      <c r="R285" s="5">
        <f t="shared" si="71"/>
        <v>-2053.5821793725322</v>
      </c>
      <c r="S285" s="1">
        <f t="shared" si="87"/>
        <v>4107.1643587450644</v>
      </c>
      <c r="T285">
        <f>IF(A285&lt;D$4,F$4,0)</f>
        <v>0</v>
      </c>
      <c r="U285" s="5">
        <f t="shared" si="88"/>
        <v>7977.61262031977</v>
      </c>
      <c r="V285" s="5">
        <f>L$6*SUM(U278:U284)</f>
        <v>8305.9137766380682</v>
      </c>
      <c r="W285" s="1">
        <f>H$5+((H$6-H$5)*(LOG(V285+J$5)-LOG(J$5))/(LOG(J$6)-LOG(J$5)))</f>
        <v>1.376776783152359E-2</v>
      </c>
      <c r="X285" s="1">
        <f t="shared" si="80"/>
        <v>213.21588009539562</v>
      </c>
      <c r="Y285" s="1">
        <f t="shared" si="81"/>
        <v>15273.381708164517</v>
      </c>
    </row>
    <row r="286" spans="1:25" x14ac:dyDescent="0.2">
      <c r="A286">
        <v>277</v>
      </c>
      <c r="B286" s="1">
        <f t="shared" si="82"/>
        <v>90832327.404774651</v>
      </c>
      <c r="C286" s="1">
        <f t="shared" si="82"/>
        <v>90832327.404774651</v>
      </c>
      <c r="D286" s="5">
        <f t="shared" si="83"/>
        <v>31650.369321936476</v>
      </c>
      <c r="E286" s="1">
        <f t="shared" si="84"/>
        <v>145496438.87595069</v>
      </c>
      <c r="F286" s="1">
        <f t="shared" si="85"/>
        <v>11944727.164384253</v>
      </c>
      <c r="G286" s="5">
        <f t="shared" si="69"/>
        <v>133476161.55876797</v>
      </c>
      <c r="H286" s="5">
        <f t="shared" si="86"/>
        <v>0</v>
      </c>
      <c r="I286" s="5">
        <f t="shared" si="77"/>
        <v>0.49991290310143954</v>
      </c>
      <c r="J286" s="5">
        <f t="shared" si="78"/>
        <v>0.49991290310143954</v>
      </c>
      <c r="K286" s="20">
        <f t="shared" si="79"/>
        <v>1.7419379712085072E-4</v>
      </c>
      <c r="L286" s="20">
        <f t="shared" si="72"/>
        <v>85933180.954380542</v>
      </c>
      <c r="M286" s="20">
        <f t="shared" si="73"/>
        <v>85933180.954380542</v>
      </c>
      <c r="N286" s="20">
        <f t="shared" si="74"/>
        <v>29943.270110152138</v>
      </c>
      <c r="O286" s="5">
        <f t="shared" si="75"/>
        <v>1867.7142621519852</v>
      </c>
      <c r="P286" s="5">
        <f t="shared" si="76"/>
        <v>1867.7142621519852</v>
      </c>
      <c r="Q286" s="5">
        <f t="shared" si="70"/>
        <v>-1867.7142621519852</v>
      </c>
      <c r="R286" s="5">
        <f t="shared" si="71"/>
        <v>-1867.7142621519852</v>
      </c>
      <c r="S286" s="1">
        <f t="shared" si="87"/>
        <v>3735.4285243039703</v>
      </c>
      <c r="T286">
        <f>IF(A286&lt;D$4,F$4,0)</f>
        <v>0</v>
      </c>
      <c r="U286" s="5">
        <f t="shared" si="88"/>
        <v>7255.9451782793594</v>
      </c>
      <c r="V286" s="5">
        <f>L$6*SUM(U279:U285)</f>
        <v>7555.015279844054</v>
      </c>
      <c r="W286" s="1">
        <f>H$5+((H$6-H$5)*(LOG(V286+J$5)-LOG(J$5))/(LOG(J$6)-LOG(J$5)))</f>
        <v>1.3091136197049767E-2</v>
      </c>
      <c r="X286" s="1">
        <f t="shared" si="80"/>
        <v>184.41719896518515</v>
      </c>
      <c r="Y286" s="1">
        <f t="shared" si="81"/>
        <v>13902.763332144532</v>
      </c>
    </row>
    <row r="287" spans="1:25" x14ac:dyDescent="0.2">
      <c r="A287">
        <v>278</v>
      </c>
      <c r="B287" s="1">
        <f t="shared" si="82"/>
        <v>90830459.690512493</v>
      </c>
      <c r="C287" s="1">
        <f t="shared" si="82"/>
        <v>90830459.690512493</v>
      </c>
      <c r="D287" s="5">
        <f t="shared" si="83"/>
        <v>28786.303803798579</v>
      </c>
      <c r="E287" s="1">
        <f t="shared" si="84"/>
        <v>145503694.82112896</v>
      </c>
      <c r="F287" s="1">
        <f t="shared" si="85"/>
        <v>11944911.581583219</v>
      </c>
      <c r="G287" s="5">
        <f t="shared" si="69"/>
        <v>133490064.32210012</v>
      </c>
      <c r="H287" s="5">
        <f t="shared" si="86"/>
        <v>0</v>
      </c>
      <c r="I287" s="5">
        <f t="shared" si="77"/>
        <v>0.49992078168739584</v>
      </c>
      <c r="J287" s="5">
        <f t="shared" si="78"/>
        <v>0.49992078168739584</v>
      </c>
      <c r="K287" s="20">
        <f t="shared" si="79"/>
        <v>1.5843662520832765E-4</v>
      </c>
      <c r="L287" s="20">
        <f t="shared" si="72"/>
        <v>85931236.02997601</v>
      </c>
      <c r="M287" s="20">
        <f t="shared" si="73"/>
        <v>85931236.02997601</v>
      </c>
      <c r="N287" s="20">
        <f t="shared" si="74"/>
        <v>27233.624876756967</v>
      </c>
      <c r="O287" s="5">
        <f t="shared" si="75"/>
        <v>1698.6614416829216</v>
      </c>
      <c r="P287" s="5">
        <f t="shared" si="76"/>
        <v>1698.6614416829216</v>
      </c>
      <c r="Q287" s="5">
        <f t="shared" si="70"/>
        <v>-1698.6614416829216</v>
      </c>
      <c r="R287" s="5">
        <f t="shared" si="71"/>
        <v>-1698.6614416829216</v>
      </c>
      <c r="S287" s="1">
        <f t="shared" si="87"/>
        <v>3397.3228833658432</v>
      </c>
      <c r="T287">
        <f>IF(A287&lt;D$4,F$4,0)</f>
        <v>0</v>
      </c>
      <c r="U287" s="5">
        <f t="shared" si="88"/>
        <v>6599.4940424418637</v>
      </c>
      <c r="V287" s="5">
        <f>L$6*SUM(U280:U286)</f>
        <v>6871.8917445610196</v>
      </c>
      <c r="W287" s="1">
        <f>H$5+((H$6-H$5)*(LOG(V287+J$5)-LOG(J$5))/(LOG(J$6)-LOG(J$5)))</f>
        <v>1.2449945273388774E-2</v>
      </c>
      <c r="X287" s="1">
        <f t="shared" si="80"/>
        <v>159.53307542738227</v>
      </c>
      <c r="Y287" s="1">
        <f t="shared" si="81"/>
        <v>12654.42489179175</v>
      </c>
    </row>
    <row r="288" spans="1:25" x14ac:dyDescent="0.2">
      <c r="A288">
        <v>279</v>
      </c>
      <c r="B288" s="1">
        <f t="shared" si="82"/>
        <v>90828761.029070809</v>
      </c>
      <c r="C288" s="1">
        <f t="shared" si="82"/>
        <v>90828761.029070809</v>
      </c>
      <c r="D288" s="5">
        <f t="shared" si="83"/>
        <v>26181.248871080039</v>
      </c>
      <c r="E288" s="1">
        <f t="shared" si="84"/>
        <v>145510294.31517142</v>
      </c>
      <c r="F288" s="1">
        <f t="shared" si="85"/>
        <v>11945071.114658646</v>
      </c>
      <c r="G288" s="5">
        <f t="shared" si="69"/>
        <v>133502718.7469919</v>
      </c>
      <c r="H288" s="5">
        <f t="shared" si="86"/>
        <v>0</v>
      </c>
      <c r="I288" s="5">
        <f t="shared" si="77"/>
        <v>0.49992794827385578</v>
      </c>
      <c r="J288" s="5">
        <f t="shared" si="78"/>
        <v>0.49992794827385578</v>
      </c>
      <c r="K288" s="20">
        <f t="shared" si="79"/>
        <v>1.441034522883896E-4</v>
      </c>
      <c r="L288" s="20">
        <f t="shared" si="72"/>
        <v>85929467.135987028</v>
      </c>
      <c r="M288" s="20">
        <f t="shared" si="73"/>
        <v>85929467.135987028</v>
      </c>
      <c r="N288" s="20">
        <f t="shared" si="74"/>
        <v>24769.035038653819</v>
      </c>
      <c r="O288" s="5">
        <f t="shared" si="75"/>
        <v>1544.9040978200708</v>
      </c>
      <c r="P288" s="5">
        <f t="shared" si="76"/>
        <v>1544.9040978200708</v>
      </c>
      <c r="Q288" s="5">
        <f t="shared" si="70"/>
        <v>-1544.9040978200708</v>
      </c>
      <c r="R288" s="5">
        <f t="shared" si="71"/>
        <v>-1544.9040978200708</v>
      </c>
      <c r="S288" s="1">
        <f t="shared" si="87"/>
        <v>3089.8081956401415</v>
      </c>
      <c r="T288">
        <f>IF(A288&lt;D$4,F$4,0)</f>
        <v>0</v>
      </c>
      <c r="U288" s="5">
        <f t="shared" si="88"/>
        <v>6002.3778160843822</v>
      </c>
      <c r="V288" s="5">
        <f>L$6*SUM(U281:U287)</f>
        <v>6250.4453520832922</v>
      </c>
      <c r="W288" s="1">
        <f>H$5+((H$6-H$5)*(LOG(V288+J$5)-LOG(J$5))/(LOG(J$6)-LOG(J$5)))</f>
        <v>1.1843679875044718E-2</v>
      </c>
      <c r="X288" s="1">
        <f t="shared" si="80"/>
        <v>138.04514562126218</v>
      </c>
      <c r="Y288" s="1">
        <f t="shared" si="81"/>
        <v>11517.550672375377</v>
      </c>
    </row>
    <row r="289" spans="1:25" x14ac:dyDescent="0.2">
      <c r="A289">
        <v>280</v>
      </c>
      <c r="B289" s="1">
        <f t="shared" si="82"/>
        <v>90827216.124972984</v>
      </c>
      <c r="C289" s="1">
        <f t="shared" si="82"/>
        <v>90827216.124972984</v>
      </c>
      <c r="D289" s="5">
        <f t="shared" si="83"/>
        <v>23811.813660268013</v>
      </c>
      <c r="E289" s="1">
        <f t="shared" si="84"/>
        <v>145516296.6929875</v>
      </c>
      <c r="F289" s="1">
        <f t="shared" si="85"/>
        <v>11945209.159804268</v>
      </c>
      <c r="G289" s="5">
        <f t="shared" si="69"/>
        <v>133514236.29766428</v>
      </c>
      <c r="H289" s="5">
        <f t="shared" si="86"/>
        <v>0</v>
      </c>
      <c r="I289" s="5">
        <f t="shared" si="77"/>
        <v>0.49993446707451683</v>
      </c>
      <c r="J289" s="5">
        <f t="shared" si="78"/>
        <v>0.49993446707451683</v>
      </c>
      <c r="K289" s="20">
        <f t="shared" si="79"/>
        <v>1.3106585096634579E-4</v>
      </c>
      <c r="L289" s="20">
        <f t="shared" si="72"/>
        <v>85927858.34764272</v>
      </c>
      <c r="M289" s="20">
        <f t="shared" si="73"/>
        <v>85927858.34764272</v>
      </c>
      <c r="N289" s="20">
        <f t="shared" si="74"/>
        <v>22527.368320797825</v>
      </c>
      <c r="O289" s="5">
        <f t="shared" si="75"/>
        <v>1405.0596640540609</v>
      </c>
      <c r="P289" s="5">
        <f t="shared" si="76"/>
        <v>1405.0596640540609</v>
      </c>
      <c r="Q289" s="5">
        <f t="shared" si="70"/>
        <v>-1405.0596640540609</v>
      </c>
      <c r="R289" s="5">
        <f t="shared" si="71"/>
        <v>-1405.0596640540609</v>
      </c>
      <c r="S289" s="1">
        <f t="shared" si="87"/>
        <v>2810.1193281081219</v>
      </c>
      <c r="T289">
        <f>IF(A289&lt;D$4,F$4,0)</f>
        <v>0</v>
      </c>
      <c r="U289" s="5">
        <f t="shared" si="88"/>
        <v>5459.2434064521649</v>
      </c>
      <c r="V289" s="5">
        <f>L$6*SUM(U282:U288)</f>
        <v>5685.1235518920657</v>
      </c>
      <c r="W289" s="1">
        <f>H$5+((H$6-H$5)*(LOG(V289+J$5)-LOG(J$5))/(LOG(J$6)-LOG(J$5)))</f>
        <v>1.1271680490152161E-2</v>
      </c>
      <c r="X289" s="1">
        <f t="shared" si="80"/>
        <v>119.49976482824886</v>
      </c>
      <c r="Y289" s="1">
        <f t="shared" si="81"/>
        <v>10482.27030243487</v>
      </c>
    </row>
    <row r="290" spans="1:25" x14ac:dyDescent="0.2">
      <c r="A290">
        <v>281</v>
      </c>
      <c r="B290" s="1">
        <f t="shared" si="82"/>
        <v>90825811.065308928</v>
      </c>
      <c r="C290" s="1">
        <f t="shared" si="82"/>
        <v>90825811.065308928</v>
      </c>
      <c r="D290" s="5">
        <f t="shared" si="83"/>
        <v>21656.714056118522</v>
      </c>
      <c r="E290" s="1">
        <f t="shared" si="84"/>
        <v>145521755.93639395</v>
      </c>
      <c r="F290" s="1">
        <f t="shared" si="85"/>
        <v>11945328.659569096</v>
      </c>
      <c r="G290" s="5">
        <f t="shared" si="69"/>
        <v>133524718.56796671</v>
      </c>
      <c r="H290" s="5">
        <f t="shared" si="86"/>
        <v>0</v>
      </c>
      <c r="I290" s="5">
        <f t="shared" si="77"/>
        <v>0.49994039653438904</v>
      </c>
      <c r="J290" s="5">
        <f t="shared" si="78"/>
        <v>0.49994039653438904</v>
      </c>
      <c r="K290" s="20">
        <f t="shared" si="79"/>
        <v>1.1920693122203438E-4</v>
      </c>
      <c r="L290" s="20">
        <f t="shared" si="72"/>
        <v>85926395.179271922</v>
      </c>
      <c r="M290" s="20">
        <f t="shared" si="73"/>
        <v>85926395.179271922</v>
      </c>
      <c r="N290" s="20">
        <f t="shared" si="74"/>
        <v>20488.486130142584</v>
      </c>
      <c r="O290" s="5">
        <f t="shared" si="75"/>
        <v>1277.8703148315099</v>
      </c>
      <c r="P290" s="5">
        <f t="shared" si="76"/>
        <v>1277.8703148315099</v>
      </c>
      <c r="Q290" s="5">
        <f t="shared" si="70"/>
        <v>-1277.8703148315099</v>
      </c>
      <c r="R290" s="5">
        <f t="shared" si="71"/>
        <v>-1277.8703148315099</v>
      </c>
      <c r="S290" s="1">
        <f t="shared" si="87"/>
        <v>2555.7406296630197</v>
      </c>
      <c r="T290">
        <f>IF(A290&lt;D$4,F$4,0)</f>
        <v>0</v>
      </c>
      <c r="U290" s="5">
        <f t="shared" si="88"/>
        <v>4965.2189322576114</v>
      </c>
      <c r="V290" s="5">
        <f>L$6*SUM(U283:U289)</f>
        <v>5170.8708858109712</v>
      </c>
      <c r="W290" s="1">
        <f>H$5+((H$6-H$5)*(LOG(V290+J$5)-LOG(J$5))/(LOG(J$6)-LOG(J$5)))</f>
        <v>1.073315491204669E-2</v>
      </c>
      <c r="X290" s="1">
        <f t="shared" si="80"/>
        <v>103.50065124807882</v>
      </c>
      <c r="Y290" s="1">
        <f t="shared" si="81"/>
        <v>9539.5774647596991</v>
      </c>
    </row>
    <row r="291" spans="1:25" x14ac:dyDescent="0.2">
      <c r="A291">
        <v>282</v>
      </c>
      <c r="B291" s="1">
        <f t="shared" si="82"/>
        <v>90824533.194994092</v>
      </c>
      <c r="C291" s="1">
        <f t="shared" si="82"/>
        <v>90824533.194994092</v>
      </c>
      <c r="D291" s="5">
        <f t="shared" si="83"/>
        <v>19696.583919826855</v>
      </c>
      <c r="E291" s="1">
        <f t="shared" si="84"/>
        <v>145526721.15532622</v>
      </c>
      <c r="F291" s="1">
        <f t="shared" si="85"/>
        <v>11945432.160220344</v>
      </c>
      <c r="G291" s="5">
        <f t="shared" si="69"/>
        <v>133534258.14543147</v>
      </c>
      <c r="H291" s="5">
        <f t="shared" si="86"/>
        <v>0</v>
      </c>
      <c r="I291" s="5">
        <f t="shared" si="77"/>
        <v>0.49994578984411686</v>
      </c>
      <c r="J291" s="5">
        <f t="shared" si="78"/>
        <v>0.49994578984411686</v>
      </c>
      <c r="K291" s="20">
        <f t="shared" si="79"/>
        <v>1.0842031176628729E-4</v>
      </c>
      <c r="L291" s="20">
        <f t="shared" si="72"/>
        <v>85925064.454521745</v>
      </c>
      <c r="M291" s="20">
        <f t="shared" si="73"/>
        <v>85925064.454521745</v>
      </c>
      <c r="N291" s="20">
        <f t="shared" si="74"/>
        <v>18634.06486451724</v>
      </c>
      <c r="O291" s="5">
        <f t="shared" si="75"/>
        <v>1162.1917506927825</v>
      </c>
      <c r="P291" s="5">
        <f t="shared" si="76"/>
        <v>1162.1917506927825</v>
      </c>
      <c r="Q291" s="5">
        <f t="shared" si="70"/>
        <v>-1162.1917506927825</v>
      </c>
      <c r="R291" s="5">
        <f t="shared" si="71"/>
        <v>-1162.1917506927825</v>
      </c>
      <c r="S291" s="1">
        <f t="shared" si="87"/>
        <v>2324.3835013855651</v>
      </c>
      <c r="T291">
        <f>IF(A291&lt;D$4,F$4,0)</f>
        <v>0</v>
      </c>
      <c r="U291" s="5">
        <f t="shared" si="88"/>
        <v>4515.8707659546899</v>
      </c>
      <c r="V291" s="5">
        <f>L$6*SUM(U284:U290)</f>
        <v>4703.0849674359542</v>
      </c>
      <c r="W291" s="1">
        <f>H$5+((H$6-H$5)*(LOG(V291+J$5)-LOG(J$5))/(LOG(J$6)-LOG(J$5)))</f>
        <v>1.0227191602515888E-2</v>
      </c>
      <c r="X291" s="1">
        <f t="shared" si="80"/>
        <v>89.702264715826885</v>
      </c>
      <c r="Y291" s="1">
        <f t="shared" si="81"/>
        <v>8681.2554138085634</v>
      </c>
    </row>
    <row r="292" spans="1:25" x14ac:dyDescent="0.2">
      <c r="A292">
        <v>283</v>
      </c>
      <c r="B292" s="1">
        <f t="shared" si="82"/>
        <v>90823371.003243402</v>
      </c>
      <c r="C292" s="1">
        <f t="shared" si="82"/>
        <v>90823371.003243402</v>
      </c>
      <c r="D292" s="5">
        <f t="shared" si="83"/>
        <v>17913.803062467356</v>
      </c>
      <c r="E292" s="1">
        <f t="shared" si="84"/>
        <v>145531237.02609217</v>
      </c>
      <c r="F292" s="1">
        <f t="shared" si="85"/>
        <v>11945521.862485059</v>
      </c>
      <c r="G292" s="5">
        <f t="shared" ref="G292:G355" si="89">G291+Y291-Y202*L$5</f>
        <v>133542939.40084529</v>
      </c>
      <c r="H292" s="5">
        <f t="shared" si="86"/>
        <v>0</v>
      </c>
      <c r="I292" s="5">
        <f t="shared" si="77"/>
        <v>0.49995069540912446</v>
      </c>
      <c r="J292" s="5">
        <f t="shared" si="78"/>
        <v>0.49995069540912446</v>
      </c>
      <c r="K292" s="20">
        <f t="shared" si="79"/>
        <v>9.8609181751058638E-5</v>
      </c>
      <c r="L292" s="20">
        <f t="shared" si="72"/>
        <v>85923854.188233986</v>
      </c>
      <c r="M292" s="20">
        <f t="shared" si="73"/>
        <v>85923854.188233986</v>
      </c>
      <c r="N292" s="20">
        <f t="shared" si="74"/>
        <v>16947.433081306983</v>
      </c>
      <c r="O292" s="5">
        <f t="shared" si="75"/>
        <v>1056.9829847921153</v>
      </c>
      <c r="P292" s="5">
        <f t="shared" si="76"/>
        <v>1056.9829847921153</v>
      </c>
      <c r="Q292" s="5">
        <f t="shared" ref="Q292:Q355" si="90">-O292-T292*I292+0.5*Y202*L$5</f>
        <v>-1056.9829847921153</v>
      </c>
      <c r="R292" s="5">
        <f t="shared" ref="R292:R355" si="91">-P292-T292*J292+0.5*Y202*L$5</f>
        <v>-1056.9829847921153</v>
      </c>
      <c r="S292" s="1">
        <f t="shared" si="87"/>
        <v>2113.9659695842306</v>
      </c>
      <c r="T292">
        <f>IF(A292&lt;D$4,F$4,0)</f>
        <v>0</v>
      </c>
      <c r="U292" s="5">
        <f t="shared" si="88"/>
        <v>4107.1643587450644</v>
      </c>
      <c r="V292" s="5">
        <f>L$6*SUM(U285:U291)</f>
        <v>4277.5762761789838</v>
      </c>
      <c r="W292" s="1">
        <f>H$5+((H$6-H$5)*(LOG(V292+J$5)-LOG(J$5))/(LOG(J$6)-LOG(J$5)))</f>
        <v>9.7527743526151685E-3</v>
      </c>
      <c r="X292" s="1">
        <f t="shared" si="80"/>
        <v>77.803855758553738</v>
      </c>
      <c r="Y292" s="1">
        <f t="shared" si="81"/>
        <v>7899.8087645612168</v>
      </c>
    </row>
    <row r="293" spans="1:25" x14ac:dyDescent="0.2">
      <c r="A293">
        <v>284</v>
      </c>
      <c r="B293" s="1">
        <f t="shared" si="82"/>
        <v>90822314.020258605</v>
      </c>
      <c r="C293" s="1">
        <f t="shared" si="82"/>
        <v>90822314.020258605</v>
      </c>
      <c r="D293" s="5">
        <f t="shared" si="83"/>
        <v>16292.340507747616</v>
      </c>
      <c r="E293" s="1">
        <f t="shared" si="84"/>
        <v>145535344.19045091</v>
      </c>
      <c r="F293" s="1">
        <f t="shared" si="85"/>
        <v>11945599.666340817</v>
      </c>
      <c r="G293" s="5">
        <f t="shared" si="89"/>
        <v>133550839.20960985</v>
      </c>
      <c r="H293" s="5">
        <f t="shared" si="86"/>
        <v>0</v>
      </c>
      <c r="I293" s="5">
        <f t="shared" si="77"/>
        <v>0.49995515727743323</v>
      </c>
      <c r="J293" s="5">
        <f t="shared" si="78"/>
        <v>0.49995515727743323</v>
      </c>
      <c r="K293" s="20">
        <f t="shared" si="79"/>
        <v>8.968544513357756E-5</v>
      </c>
      <c r="L293" s="20">
        <f t="shared" si="72"/>
        <v>85922753.478939757</v>
      </c>
      <c r="M293" s="20">
        <f t="shared" si="73"/>
        <v>85922753.478939757</v>
      </c>
      <c r="N293" s="20">
        <f t="shared" si="74"/>
        <v>15413.423145438555</v>
      </c>
      <c r="O293" s="5">
        <f t="shared" si="75"/>
        <v>961.29704258289735</v>
      </c>
      <c r="P293" s="5">
        <f t="shared" si="76"/>
        <v>961.29704258289735</v>
      </c>
      <c r="Q293" s="5">
        <f t="shared" si="90"/>
        <v>-961.29704258289735</v>
      </c>
      <c r="R293" s="5">
        <f t="shared" si="91"/>
        <v>-961.29704258289735</v>
      </c>
      <c r="S293" s="1">
        <f t="shared" si="87"/>
        <v>1922.5940851657947</v>
      </c>
      <c r="T293">
        <f>IF(A293&lt;D$4,F$4,0)</f>
        <v>0</v>
      </c>
      <c r="U293" s="5">
        <f t="shared" si="88"/>
        <v>3735.4285243039703</v>
      </c>
      <c r="V293" s="5">
        <f>L$6*SUM(U286:U292)</f>
        <v>3890.5314500215145</v>
      </c>
      <c r="W293" s="1">
        <f>H$5+((H$6-H$5)*(LOG(V293+J$5)-LOG(J$5))/(LOG(J$6)-LOG(J$5)))</f>
        <v>9.308797790764909E-3</v>
      </c>
      <c r="X293" s="1">
        <f t="shared" si="80"/>
        <v>67.544126445478199</v>
      </c>
      <c r="Y293" s="1">
        <f t="shared" si="81"/>
        <v>7188.4010518338819</v>
      </c>
    </row>
    <row r="294" spans="1:25" x14ac:dyDescent="0.2">
      <c r="A294">
        <v>285</v>
      </c>
      <c r="B294" s="1">
        <f t="shared" si="82"/>
        <v>90821352.723216027</v>
      </c>
      <c r="C294" s="1">
        <f t="shared" si="82"/>
        <v>90821352.723216027</v>
      </c>
      <c r="D294" s="5">
        <f t="shared" si="83"/>
        <v>14817.611709547567</v>
      </c>
      <c r="E294" s="1">
        <f t="shared" si="84"/>
        <v>145539079.61897522</v>
      </c>
      <c r="F294" s="1">
        <f t="shared" si="85"/>
        <v>11945667.210467262</v>
      </c>
      <c r="G294" s="5">
        <f t="shared" si="89"/>
        <v>133558027.61066169</v>
      </c>
      <c r="H294" s="5">
        <f t="shared" si="86"/>
        <v>0</v>
      </c>
      <c r="I294" s="5">
        <f t="shared" si="77"/>
        <v>0.49995921552969541</v>
      </c>
      <c r="J294" s="5">
        <f t="shared" si="78"/>
        <v>0.49995921552969541</v>
      </c>
      <c r="K294" s="20">
        <f t="shared" si="79"/>
        <v>8.1568940609220018E-5</v>
      </c>
      <c r="L294" s="20">
        <f t="shared" ref="L294:L357" si="92">B294-F$6*I294*(F$5-H294)</f>
        <v>85921752.411025017</v>
      </c>
      <c r="M294" s="20">
        <f t="shared" ref="M294:M357" si="93">C294-F$6*J294*(F$5-H294)</f>
        <v>85921752.411025017</v>
      </c>
      <c r="N294" s="20">
        <f t="shared" ref="N294:N357" si="94">D294-(F$6*K294*(F$5-H294))+((1-F$6)*H294)</f>
        <v>14018.236091577211</v>
      </c>
      <c r="O294" s="5">
        <f t="shared" ref="O294:O357" si="95">P$5*L294*N294</f>
        <v>874.27249401344943</v>
      </c>
      <c r="P294" s="5">
        <f t="shared" ref="P294:P357" si="96">P$6*M294*N294</f>
        <v>874.27249401344943</v>
      </c>
      <c r="Q294" s="5">
        <f t="shared" si="90"/>
        <v>-874.27249401344943</v>
      </c>
      <c r="R294" s="5">
        <f t="shared" si="91"/>
        <v>-874.27249401344943</v>
      </c>
      <c r="S294" s="1">
        <f t="shared" si="87"/>
        <v>1748.5449880268989</v>
      </c>
      <c r="T294">
        <f>IF(A294&lt;D$4,F$4,0)</f>
        <v>0</v>
      </c>
      <c r="U294" s="5">
        <f t="shared" si="88"/>
        <v>3397.3228833658432</v>
      </c>
      <c r="V294" s="5">
        <f>L$6*SUM(U287:U293)</f>
        <v>3538.4797846239744</v>
      </c>
      <c r="W294" s="1">
        <f>H$5+((H$6-H$5)*(LOG(V294+J$5)-LOG(J$5))/(LOG(J$6)-LOG(J$5)))</f>
        <v>8.8940832940464822E-3</v>
      </c>
      <c r="X294" s="1">
        <f t="shared" si="80"/>
        <v>58.696449712041463</v>
      </c>
      <c r="Y294" s="1">
        <f t="shared" si="81"/>
        <v>6540.7975927298221</v>
      </c>
    </row>
    <row r="295" spans="1:25" x14ac:dyDescent="0.2">
      <c r="A295">
        <v>286</v>
      </c>
      <c r="B295" s="1">
        <f t="shared" si="82"/>
        <v>90820478.450722009</v>
      </c>
      <c r="C295" s="1">
        <f t="shared" si="82"/>
        <v>90820478.450722009</v>
      </c>
      <c r="D295" s="5">
        <f t="shared" si="83"/>
        <v>13476.348501934322</v>
      </c>
      <c r="E295" s="1">
        <f t="shared" si="84"/>
        <v>145542476.94185859</v>
      </c>
      <c r="F295" s="1">
        <f t="shared" si="85"/>
        <v>11945725.906916974</v>
      </c>
      <c r="G295" s="5">
        <f t="shared" si="89"/>
        <v>133564568.40825441</v>
      </c>
      <c r="H295" s="5">
        <f t="shared" si="86"/>
        <v>0</v>
      </c>
      <c r="I295" s="5">
        <f t="shared" si="77"/>
        <v>0.49996290663469967</v>
      </c>
      <c r="J295" s="5">
        <f t="shared" si="78"/>
        <v>0.49996290663469967</v>
      </c>
      <c r="K295" s="20">
        <f t="shared" si="79"/>
        <v>7.4186730600687571E-5</v>
      </c>
      <c r="L295" s="20">
        <f t="shared" si="92"/>
        <v>85920841.965701953</v>
      </c>
      <c r="M295" s="20">
        <f t="shared" si="93"/>
        <v>85920841.965701953</v>
      </c>
      <c r="N295" s="20">
        <f t="shared" si="94"/>
        <v>12749.318542047584</v>
      </c>
      <c r="O295" s="5">
        <f t="shared" si="95"/>
        <v>795.12574452978367</v>
      </c>
      <c r="P295" s="5">
        <f t="shared" si="96"/>
        <v>795.12574452978367</v>
      </c>
      <c r="Q295" s="5">
        <f t="shared" si="90"/>
        <v>-795.12574452978367</v>
      </c>
      <c r="R295" s="5">
        <f t="shared" si="91"/>
        <v>-795.12574452978367</v>
      </c>
      <c r="S295" s="1">
        <f t="shared" si="87"/>
        <v>1590.2514890595673</v>
      </c>
      <c r="T295">
        <f>IF(A295&lt;D$4,F$4,0)</f>
        <v>0</v>
      </c>
      <c r="U295" s="5">
        <f t="shared" si="88"/>
        <v>3089.8081956401415</v>
      </c>
      <c r="V295" s="5">
        <f>L$6*SUM(U288:U294)</f>
        <v>3218.2626687163724</v>
      </c>
      <c r="W295" s="1">
        <f>H$5+((H$6-H$5)*(LOG(V295+J$5)-LOG(J$5))/(LOG(J$6)-LOG(J$5)))</f>
        <v>8.5073948845437574E-3</v>
      </c>
      <c r="X295" s="1">
        <f t="shared" si="80"/>
        <v>51.064598327655204</v>
      </c>
      <c r="Y295" s="1">
        <f t="shared" si="81"/>
        <v>5951.3132177567268</v>
      </c>
    </row>
    <row r="296" spans="1:25" x14ac:dyDescent="0.2">
      <c r="A296">
        <v>287</v>
      </c>
      <c r="B296" s="1">
        <f t="shared" si="82"/>
        <v>90819683.324977472</v>
      </c>
      <c r="C296" s="1">
        <f t="shared" si="82"/>
        <v>90819683.324977472</v>
      </c>
      <c r="D296" s="5">
        <f t="shared" si="83"/>
        <v>12256.480662885768</v>
      </c>
      <c r="E296" s="1">
        <f t="shared" si="84"/>
        <v>145545566.75005424</v>
      </c>
      <c r="F296" s="1">
        <f t="shared" si="85"/>
        <v>11945776.971515302</v>
      </c>
      <c r="G296" s="5">
        <f t="shared" si="89"/>
        <v>133570519.72147217</v>
      </c>
      <c r="H296" s="5">
        <f t="shared" si="86"/>
        <v>0</v>
      </c>
      <c r="I296" s="5">
        <f t="shared" si="77"/>
        <v>0.49996626377333808</v>
      </c>
      <c r="J296" s="5">
        <f t="shared" si="78"/>
        <v>0.49996626377333808</v>
      </c>
      <c r="K296" s="20">
        <f t="shared" si="79"/>
        <v>6.7472453323869634E-5</v>
      </c>
      <c r="L296" s="20">
        <f t="shared" si="92"/>
        <v>85920013.939998761</v>
      </c>
      <c r="M296" s="20">
        <f t="shared" si="93"/>
        <v>85920013.939998761</v>
      </c>
      <c r="N296" s="20">
        <f t="shared" si="94"/>
        <v>11595.250620311845</v>
      </c>
      <c r="O296" s="5">
        <f t="shared" si="95"/>
        <v>723.14401756435234</v>
      </c>
      <c r="P296" s="5">
        <f t="shared" si="96"/>
        <v>723.14401756435234</v>
      </c>
      <c r="Q296" s="5">
        <f t="shared" si="90"/>
        <v>-723.14401756435234</v>
      </c>
      <c r="R296" s="5">
        <f t="shared" si="91"/>
        <v>-723.14401756435234</v>
      </c>
      <c r="S296" s="1">
        <f t="shared" si="87"/>
        <v>1446.2880351287047</v>
      </c>
      <c r="T296">
        <f>IF(A296&lt;D$4,F$4,0)</f>
        <v>0</v>
      </c>
      <c r="U296" s="5">
        <f t="shared" si="88"/>
        <v>2810.1193281081219</v>
      </c>
      <c r="V296" s="5">
        <f>L$6*SUM(U289:U295)</f>
        <v>2927.0057066719487</v>
      </c>
      <c r="W296" s="1">
        <f>H$5+((H$6-H$5)*(LOG(V296+J$5)-LOG(J$5))/(LOG(J$6)-LOG(J$5)))</f>
        <v>8.1474547344918598E-3</v>
      </c>
      <c r="X296" s="1">
        <f t="shared" si="80"/>
        <v>44.478938538642161</v>
      </c>
      <c r="Y296" s="1">
        <f t="shared" si="81"/>
        <v>5414.7644679135228</v>
      </c>
    </row>
    <row r="297" spans="1:25" x14ac:dyDescent="0.2">
      <c r="A297">
        <v>288</v>
      </c>
      <c r="B297" s="1">
        <f t="shared" si="82"/>
        <v>90818960.18095991</v>
      </c>
      <c r="C297" s="1">
        <f t="shared" si="82"/>
        <v>90818960.18095991</v>
      </c>
      <c r="D297" s="5">
        <f t="shared" si="83"/>
        <v>11147.028068351452</v>
      </c>
      <c r="E297" s="1">
        <f t="shared" si="84"/>
        <v>145548376.86938235</v>
      </c>
      <c r="F297" s="1">
        <f t="shared" si="85"/>
        <v>11945821.45045384</v>
      </c>
      <c r="G297" s="5">
        <f t="shared" si="89"/>
        <v>133575934.48594008</v>
      </c>
      <c r="H297" s="5">
        <f t="shared" si="86"/>
        <v>0</v>
      </c>
      <c r="I297" s="5">
        <f t="shared" si="77"/>
        <v>0.4999693171337774</v>
      </c>
      <c r="J297" s="5">
        <f t="shared" si="78"/>
        <v>0.4999693171337774</v>
      </c>
      <c r="K297" s="20">
        <f t="shared" si="79"/>
        <v>6.1365732445075219E-5</v>
      </c>
      <c r="L297" s="20">
        <f t="shared" si="92"/>
        <v>85919260.873048887</v>
      </c>
      <c r="M297" s="20">
        <f t="shared" si="93"/>
        <v>85919260.873048887</v>
      </c>
      <c r="N297" s="20">
        <f t="shared" si="94"/>
        <v>10545.643890389714</v>
      </c>
      <c r="O297" s="5">
        <f t="shared" si="95"/>
        <v>657.67896704464749</v>
      </c>
      <c r="P297" s="5">
        <f t="shared" si="96"/>
        <v>657.67896704464749</v>
      </c>
      <c r="Q297" s="5">
        <f t="shared" si="90"/>
        <v>-657.67896704464749</v>
      </c>
      <c r="R297" s="5">
        <f t="shared" si="91"/>
        <v>-657.67896704464749</v>
      </c>
      <c r="S297" s="1">
        <f t="shared" si="87"/>
        <v>1315.357934089295</v>
      </c>
      <c r="T297">
        <f>IF(A297&lt;D$4,F$4,0)</f>
        <v>0</v>
      </c>
      <c r="U297" s="5">
        <f t="shared" si="88"/>
        <v>2555.7406296630197</v>
      </c>
      <c r="V297" s="5">
        <f>L$6*SUM(U290:U296)</f>
        <v>2662.0932988375444</v>
      </c>
      <c r="W297" s="1">
        <f>H$5+((H$6-H$5)*(LOG(V297+J$5)-LOG(J$5))/(LOG(J$6)-LOG(J$5)))</f>
        <v>7.8129579575145387E-3</v>
      </c>
      <c r="X297" s="1">
        <f t="shared" si="80"/>
        <v>38.793046767583945</v>
      </c>
      <c r="Y297" s="1">
        <f t="shared" si="81"/>
        <v>4926.4258854900272</v>
      </c>
    </row>
    <row r="298" spans="1:25" x14ac:dyDescent="0.2">
      <c r="A298">
        <v>289</v>
      </c>
      <c r="B298" s="1">
        <f t="shared" si="82"/>
        <v>90818302.501992866</v>
      </c>
      <c r="C298" s="1">
        <f t="shared" si="82"/>
        <v>90818302.501992866</v>
      </c>
      <c r="D298" s="5">
        <f t="shared" si="83"/>
        <v>10138.002501055184</v>
      </c>
      <c r="E298" s="1">
        <f t="shared" si="84"/>
        <v>145550932.61001202</v>
      </c>
      <c r="F298" s="1">
        <f t="shared" si="85"/>
        <v>11945860.243500607</v>
      </c>
      <c r="G298" s="5">
        <f t="shared" si="89"/>
        <v>133580860.91182557</v>
      </c>
      <c r="H298" s="5">
        <f t="shared" si="86"/>
        <v>0</v>
      </c>
      <c r="I298" s="5">
        <f t="shared" si="77"/>
        <v>0.49997209418034905</v>
      </c>
      <c r="J298" s="5">
        <f t="shared" si="78"/>
        <v>0.49997209418034905</v>
      </c>
      <c r="K298" s="20">
        <f t="shared" si="79"/>
        <v>5.5811639301967259E-5</v>
      </c>
      <c r="L298" s="20">
        <f t="shared" si="92"/>
        <v>85918575.979025453</v>
      </c>
      <c r="M298" s="20">
        <f t="shared" si="93"/>
        <v>85918575.979025453</v>
      </c>
      <c r="N298" s="20">
        <f t="shared" si="94"/>
        <v>9591.0484358959038</v>
      </c>
      <c r="O298" s="5">
        <f t="shared" si="95"/>
        <v>598.14086382192363</v>
      </c>
      <c r="P298" s="5">
        <f t="shared" si="96"/>
        <v>598.14086382192363</v>
      </c>
      <c r="Q298" s="5">
        <f t="shared" si="90"/>
        <v>-598.14086382192363</v>
      </c>
      <c r="R298" s="5">
        <f t="shared" si="91"/>
        <v>-598.14086382192363</v>
      </c>
      <c r="S298" s="1">
        <f t="shared" si="87"/>
        <v>1196.2817276438473</v>
      </c>
      <c r="T298">
        <f>IF(A298&lt;D$4,F$4,0)</f>
        <v>0</v>
      </c>
      <c r="U298" s="5">
        <f t="shared" si="88"/>
        <v>2324.3835013855651</v>
      </c>
      <c r="V298" s="5">
        <f>L$6*SUM(U291:U297)</f>
        <v>2421.1454685780855</v>
      </c>
      <c r="W298" s="1">
        <f>H$5+((H$6-H$5)*(LOG(V298+J$5)-LOG(J$5))/(LOG(J$6)-LOG(J$5)))</f>
        <v>7.5025864238131325E-3</v>
      </c>
      <c r="X298" s="1">
        <f t="shared" si="80"/>
        <v>33.88071070034627</v>
      </c>
      <c r="Y298" s="1">
        <f t="shared" si="81"/>
        <v>4481.9900552543431</v>
      </c>
    </row>
    <row r="299" spans="1:25" x14ac:dyDescent="0.2">
      <c r="A299">
        <v>290</v>
      </c>
      <c r="B299" s="1">
        <f t="shared" si="82"/>
        <v>90817704.361129045</v>
      </c>
      <c r="C299" s="1">
        <f t="shared" si="82"/>
        <v>90817704.361129045</v>
      </c>
      <c r="D299" s="5">
        <f t="shared" si="83"/>
        <v>9220.3182591147997</v>
      </c>
      <c r="E299" s="1">
        <f t="shared" si="84"/>
        <v>145553256.99351341</v>
      </c>
      <c r="F299" s="1">
        <f t="shared" si="85"/>
        <v>11945894.124211308</v>
      </c>
      <c r="G299" s="5">
        <f t="shared" si="89"/>
        <v>133585342.90188082</v>
      </c>
      <c r="H299" s="5">
        <f t="shared" si="86"/>
        <v>0</v>
      </c>
      <c r="I299" s="5">
        <f t="shared" si="77"/>
        <v>0.49997461989845826</v>
      </c>
      <c r="J299" s="5">
        <f t="shared" si="78"/>
        <v>0.49997461989845826</v>
      </c>
      <c r="K299" s="20">
        <f t="shared" si="79"/>
        <v>5.076020308345114E-5</v>
      </c>
      <c r="L299" s="20">
        <f t="shared" si="92"/>
        <v>85917953.086124152</v>
      </c>
      <c r="M299" s="20">
        <f t="shared" si="93"/>
        <v>85917953.086124152</v>
      </c>
      <c r="N299" s="20">
        <f t="shared" si="94"/>
        <v>8722.8682688969784</v>
      </c>
      <c r="O299" s="5">
        <f t="shared" si="95"/>
        <v>543.99330483523454</v>
      </c>
      <c r="P299" s="5">
        <f t="shared" si="96"/>
        <v>543.99330483523454</v>
      </c>
      <c r="Q299" s="5">
        <f t="shared" si="90"/>
        <v>-543.99330483523454</v>
      </c>
      <c r="R299" s="5">
        <f t="shared" si="91"/>
        <v>-543.99330483523454</v>
      </c>
      <c r="S299" s="1">
        <f t="shared" si="87"/>
        <v>1087.9866096704691</v>
      </c>
      <c r="T299">
        <f>IF(A299&lt;D$4,F$4,0)</f>
        <v>0</v>
      </c>
      <c r="U299" s="5">
        <f t="shared" si="88"/>
        <v>2113.9659695842306</v>
      </c>
      <c r="V299" s="5">
        <f>L$6*SUM(U292:U298)</f>
        <v>2201.9967421211727</v>
      </c>
      <c r="W299" s="1">
        <f>H$5+((H$6-H$5)*(LOG(V299+J$5)-LOG(J$5))/(LOG(J$6)-LOG(J$5)))</f>
        <v>7.2150214004943827E-3</v>
      </c>
      <c r="X299" s="1">
        <f t="shared" si="80"/>
        <v>29.633278743693428</v>
      </c>
      <c r="Y299" s="1">
        <f t="shared" si="81"/>
        <v>4077.5310800013713</v>
      </c>
    </row>
    <row r="300" spans="1:25" x14ac:dyDescent="0.2">
      <c r="A300">
        <v>291</v>
      </c>
      <c r="B300" s="1">
        <f t="shared" si="82"/>
        <v>90817160.367824212</v>
      </c>
      <c r="C300" s="1">
        <f t="shared" si="82"/>
        <v>90817160.367824212</v>
      </c>
      <c r="D300" s="5">
        <f t="shared" si="83"/>
        <v>8385.7107836194737</v>
      </c>
      <c r="E300" s="1">
        <f t="shared" si="84"/>
        <v>145555370.959483</v>
      </c>
      <c r="F300" s="1">
        <f t="shared" si="85"/>
        <v>11945923.757490052</v>
      </c>
      <c r="G300" s="5">
        <f t="shared" si="89"/>
        <v>133589420.43296082</v>
      </c>
      <c r="H300" s="5">
        <f t="shared" si="86"/>
        <v>0</v>
      </c>
      <c r="I300" s="5">
        <f t="shared" si="77"/>
        <v>0.49997691701762298</v>
      </c>
      <c r="J300" s="5">
        <f t="shared" si="78"/>
        <v>0.49997691701762298</v>
      </c>
      <c r="K300" s="20">
        <f t="shared" si="79"/>
        <v>4.6165964753957734E-5</v>
      </c>
      <c r="L300" s="20">
        <f t="shared" si="92"/>
        <v>85917386.581051499</v>
      </c>
      <c r="M300" s="20">
        <f t="shared" si="93"/>
        <v>85917386.581051499</v>
      </c>
      <c r="N300" s="20">
        <f t="shared" si="94"/>
        <v>7933.2843290306882</v>
      </c>
      <c r="O300" s="5">
        <f t="shared" si="95"/>
        <v>494.74839832441245</v>
      </c>
      <c r="P300" s="5">
        <f t="shared" si="96"/>
        <v>494.74839832441245</v>
      </c>
      <c r="Q300" s="5">
        <f t="shared" si="90"/>
        <v>-494.74839832441245</v>
      </c>
      <c r="R300" s="5">
        <f t="shared" si="91"/>
        <v>-494.74839832441245</v>
      </c>
      <c r="S300" s="1">
        <f t="shared" si="87"/>
        <v>989.4967966488249</v>
      </c>
      <c r="T300">
        <f>IF(A300&lt;D$4,F$4,0)</f>
        <v>0</v>
      </c>
      <c r="U300" s="5">
        <f t="shared" si="88"/>
        <v>1922.5940851657947</v>
      </c>
      <c r="V300" s="5">
        <f>L$6*SUM(U293:U299)</f>
        <v>2002.6769032050893</v>
      </c>
      <c r="W300" s="1">
        <f>H$5+((H$6-H$5)*(LOG(V300+J$5)-LOG(J$5))/(LOG(J$6)-LOG(J$5)))</f>
        <v>6.9489548805221511E-3</v>
      </c>
      <c r="X300" s="1">
        <f t="shared" si="80"/>
        <v>25.957324274803732</v>
      </c>
      <c r="Y300" s="1">
        <f t="shared" si="81"/>
        <v>3709.4712000291665</v>
      </c>
    </row>
    <row r="301" spans="1:25" x14ac:dyDescent="0.2">
      <c r="A301">
        <v>292</v>
      </c>
      <c r="B301" s="1">
        <f t="shared" si="82"/>
        <v>90816665.619425893</v>
      </c>
      <c r="C301" s="1">
        <f t="shared" si="82"/>
        <v>90816665.619425893</v>
      </c>
      <c r="D301" s="5">
        <f t="shared" si="83"/>
        <v>7626.6625922414005</v>
      </c>
      <c r="E301" s="1">
        <f t="shared" si="84"/>
        <v>145557293.55356815</v>
      </c>
      <c r="F301" s="1">
        <f t="shared" si="85"/>
        <v>11945949.714814326</v>
      </c>
      <c r="G301" s="5">
        <f t="shared" si="89"/>
        <v>133593129.90416086</v>
      </c>
      <c r="H301" s="5">
        <f t="shared" si="86"/>
        <v>0</v>
      </c>
      <c r="I301" s="5">
        <f t="shared" si="77"/>
        <v>0.49997900621456653</v>
      </c>
      <c r="J301" s="5">
        <f t="shared" si="78"/>
        <v>0.49997900621456653</v>
      </c>
      <c r="K301" s="20">
        <f t="shared" si="79"/>
        <v>4.1987570867026186E-5</v>
      </c>
      <c r="L301" s="20">
        <f t="shared" si="92"/>
        <v>85916871.358523145</v>
      </c>
      <c r="M301" s="20">
        <f t="shared" si="93"/>
        <v>85916871.358523145</v>
      </c>
      <c r="N301" s="20">
        <f t="shared" si="94"/>
        <v>7215.1843977445442</v>
      </c>
      <c r="O301" s="5">
        <f t="shared" si="95"/>
        <v>449.96238252031571</v>
      </c>
      <c r="P301" s="5">
        <f t="shared" si="96"/>
        <v>449.96238252031571</v>
      </c>
      <c r="Q301" s="5">
        <f t="shared" si="90"/>
        <v>-449.96238252031571</v>
      </c>
      <c r="R301" s="5">
        <f t="shared" si="91"/>
        <v>-449.96238252031571</v>
      </c>
      <c r="S301" s="1">
        <f t="shared" si="87"/>
        <v>899.92476504063143</v>
      </c>
      <c r="T301">
        <f>IF(A301&lt;D$4,F$4,0)</f>
        <v>0</v>
      </c>
      <c r="U301" s="5">
        <f t="shared" si="88"/>
        <v>1748.5449880268989</v>
      </c>
      <c r="V301" s="5">
        <f>L$6*SUM(U294:U300)</f>
        <v>1821.3934592912717</v>
      </c>
      <c r="W301" s="1">
        <f>H$5+((H$6-H$5)*(LOG(V301+J$5)-LOG(J$5))/(LOG(J$6)-LOG(J$5)))</f>
        <v>6.7030995220079999E-3</v>
      </c>
      <c r="X301" s="1">
        <f t="shared" si="80"/>
        <v>22.772593395596424</v>
      </c>
      <c r="Y301" s="1">
        <f t="shared" si="81"/>
        <v>3374.5502899702469</v>
      </c>
    </row>
    <row r="302" spans="1:25" x14ac:dyDescent="0.2">
      <c r="A302">
        <v>293</v>
      </c>
      <c r="B302" s="1">
        <f t="shared" si="82"/>
        <v>90816215.657043368</v>
      </c>
      <c r="C302" s="1">
        <f t="shared" si="82"/>
        <v>90816215.657043368</v>
      </c>
      <c r="D302" s="5">
        <f t="shared" si="83"/>
        <v>6936.3358682224634</v>
      </c>
      <c r="E302" s="1">
        <f t="shared" si="84"/>
        <v>145559042.09855619</v>
      </c>
      <c r="F302" s="1">
        <f t="shared" si="85"/>
        <v>11945972.487407722</v>
      </c>
      <c r="G302" s="5">
        <f t="shared" si="89"/>
        <v>133596504.45445083</v>
      </c>
      <c r="H302" s="5">
        <f t="shared" si="86"/>
        <v>0</v>
      </c>
      <c r="I302" s="5">
        <f t="shared" si="77"/>
        <v>0.49998090629812814</v>
      </c>
      <c r="J302" s="5">
        <f t="shared" si="78"/>
        <v>0.49998090629812814</v>
      </c>
      <c r="K302" s="20">
        <f t="shared" si="79"/>
        <v>3.818740374382813E-5</v>
      </c>
      <c r="L302" s="20">
        <f t="shared" si="92"/>
        <v>85916402.775321707</v>
      </c>
      <c r="M302" s="20">
        <f t="shared" si="93"/>
        <v>85916402.775321707</v>
      </c>
      <c r="N302" s="20">
        <f t="shared" si="94"/>
        <v>6562.0993115329475</v>
      </c>
      <c r="O302" s="5">
        <f t="shared" si="95"/>
        <v>409.23163900233777</v>
      </c>
      <c r="P302" s="5">
        <f t="shared" si="96"/>
        <v>409.23163900233777</v>
      </c>
      <c r="Q302" s="5">
        <f t="shared" si="90"/>
        <v>-409.23163900233777</v>
      </c>
      <c r="R302" s="5">
        <f t="shared" si="91"/>
        <v>-409.23163900233777</v>
      </c>
      <c r="S302" s="1">
        <f t="shared" si="87"/>
        <v>818.46327800467554</v>
      </c>
      <c r="T302">
        <f>IF(A302&lt;D$4,F$4,0)</f>
        <v>0</v>
      </c>
      <c r="U302" s="5">
        <f t="shared" si="88"/>
        <v>1590.2514890595673</v>
      </c>
      <c r="V302" s="5">
        <f>L$6*SUM(U295:U301)</f>
        <v>1656.5156697573775</v>
      </c>
      <c r="W302" s="1">
        <f>H$5+((H$6-H$5)*(LOG(V302+J$5)-LOG(J$5))/(LOG(J$6)-LOG(J$5)))</f>
        <v>6.4761971715034507E-3</v>
      </c>
      <c r="X302" s="1">
        <f t="shared" si="80"/>
        <v>20.010207097092866</v>
      </c>
      <c r="Y302" s="1">
        <f t="shared" si="81"/>
        <v>3069.7979885430486</v>
      </c>
    </row>
    <row r="303" spans="1:25" x14ac:dyDescent="0.2">
      <c r="A303">
        <v>294</v>
      </c>
      <c r="B303" s="1">
        <f t="shared" si="82"/>
        <v>90815806.42540437</v>
      </c>
      <c r="C303" s="1">
        <f t="shared" si="82"/>
        <v>90815806.42540437</v>
      </c>
      <c r="D303" s="5">
        <f t="shared" si="83"/>
        <v>6308.5111110984344</v>
      </c>
      <c r="E303" s="1">
        <f t="shared" si="84"/>
        <v>145560632.35004526</v>
      </c>
      <c r="F303" s="1">
        <f t="shared" si="85"/>
        <v>11945992.49761482</v>
      </c>
      <c r="G303" s="5">
        <f t="shared" si="89"/>
        <v>133599574.25243938</v>
      </c>
      <c r="H303" s="5">
        <f t="shared" si="86"/>
        <v>0</v>
      </c>
      <c r="I303" s="5">
        <f t="shared" si="77"/>
        <v>0.49998263437760188</v>
      </c>
      <c r="J303" s="5">
        <f t="shared" si="78"/>
        <v>0.49998263437760188</v>
      </c>
      <c r="K303" s="20">
        <f t="shared" si="79"/>
        <v>3.4731244796225713E-5</v>
      </c>
      <c r="L303" s="20">
        <f t="shared" si="92"/>
        <v>85915976.608503878</v>
      </c>
      <c r="M303" s="20">
        <f t="shared" si="93"/>
        <v>85915976.608503878</v>
      </c>
      <c r="N303" s="20">
        <f t="shared" si="94"/>
        <v>5968.1449120954221</v>
      </c>
      <c r="O303" s="5">
        <f t="shared" si="95"/>
        <v>372.1890653503699</v>
      </c>
      <c r="P303" s="5">
        <f t="shared" si="96"/>
        <v>372.1890653503699</v>
      </c>
      <c r="Q303" s="5">
        <f t="shared" si="90"/>
        <v>-372.1890653503699</v>
      </c>
      <c r="R303" s="5">
        <f t="shared" si="91"/>
        <v>-372.1890653503699</v>
      </c>
      <c r="S303" s="1">
        <f t="shared" si="87"/>
        <v>744.3781307007398</v>
      </c>
      <c r="T303">
        <f>IF(A303&lt;D$4,F$4,0)</f>
        <v>0</v>
      </c>
      <c r="U303" s="5">
        <f t="shared" si="88"/>
        <v>1446.2880351287047</v>
      </c>
      <c r="V303" s="5">
        <f>L$6*SUM(U296:U302)</f>
        <v>1506.5599990993196</v>
      </c>
      <c r="W303" s="1">
        <f>H$5+((H$6-H$5)*(LOG(V303+J$5)-LOG(J$5))/(LOG(J$6)-LOG(J$5)))</f>
        <v>6.2670259892229612E-3</v>
      </c>
      <c r="X303" s="1">
        <f t="shared" si="80"/>
        <v>17.611090862071364</v>
      </c>
      <c r="Y303" s="1">
        <f t="shared" si="81"/>
        <v>2792.5082372460506</v>
      </c>
    </row>
    <row r="304" spans="1:25" x14ac:dyDescent="0.2">
      <c r="A304">
        <v>295</v>
      </c>
      <c r="B304" s="1">
        <f t="shared" si="82"/>
        <v>90815434.236339018</v>
      </c>
      <c r="C304" s="1">
        <f t="shared" si="82"/>
        <v>90815434.236339018</v>
      </c>
      <c r="D304" s="5">
        <f t="shared" si="83"/>
        <v>5737.531307709879</v>
      </c>
      <c r="E304" s="1">
        <f t="shared" si="84"/>
        <v>145562078.63808039</v>
      </c>
      <c r="F304" s="1">
        <f t="shared" si="85"/>
        <v>11946010.108705681</v>
      </c>
      <c r="G304" s="5">
        <f t="shared" si="89"/>
        <v>133602366.76067662</v>
      </c>
      <c r="H304" s="5">
        <f t="shared" si="86"/>
        <v>0</v>
      </c>
      <c r="I304" s="5">
        <f t="shared" si="77"/>
        <v>0.49998420601597354</v>
      </c>
      <c r="J304" s="5">
        <f t="shared" si="78"/>
        <v>0.49998420601597354</v>
      </c>
      <c r="K304" s="20">
        <f t="shared" si="79"/>
        <v>3.1587968053003468E-5</v>
      </c>
      <c r="L304" s="20">
        <f t="shared" si="92"/>
        <v>85915589.017382473</v>
      </c>
      <c r="M304" s="20">
        <f t="shared" si="93"/>
        <v>85915589.017382473</v>
      </c>
      <c r="N304" s="20">
        <f t="shared" si="94"/>
        <v>5427.9692207904454</v>
      </c>
      <c r="O304" s="5">
        <f t="shared" si="95"/>
        <v>338.50077485774148</v>
      </c>
      <c r="P304" s="5">
        <f t="shared" si="96"/>
        <v>338.50077485774148</v>
      </c>
      <c r="Q304" s="5">
        <f t="shared" si="90"/>
        <v>-338.50077485774148</v>
      </c>
      <c r="R304" s="5">
        <f t="shared" si="91"/>
        <v>-338.50077485774148</v>
      </c>
      <c r="S304" s="1">
        <f t="shared" si="87"/>
        <v>677.00154971548295</v>
      </c>
      <c r="T304">
        <f>IF(A304&lt;D$4,F$4,0)</f>
        <v>0</v>
      </c>
      <c r="U304" s="5">
        <f t="shared" si="88"/>
        <v>1315.357934089295</v>
      </c>
      <c r="V304" s="5">
        <f>L$6*SUM(U297:U303)</f>
        <v>1370.176869801378</v>
      </c>
      <c r="W304" s="1">
        <f>H$5+((H$6-H$5)*(LOG(V304+J$5)-LOG(J$5))/(LOG(J$6)-LOG(J$5)))</f>
        <v>6.0744062300582529E-3</v>
      </c>
      <c r="X304" s="1">
        <f t="shared" si="80"/>
        <v>15.524606803238049</v>
      </c>
      <c r="Y304" s="1">
        <f t="shared" si="81"/>
        <v>2540.2160228597818</v>
      </c>
    </row>
    <row r="305" spans="1:25" x14ac:dyDescent="0.2">
      <c r="A305">
        <v>296</v>
      </c>
      <c r="B305" s="1">
        <f t="shared" si="82"/>
        <v>90815095.735564157</v>
      </c>
      <c r="C305" s="1">
        <f t="shared" si="82"/>
        <v>90815095.735564157</v>
      </c>
      <c r="D305" s="5">
        <f t="shared" si="83"/>
        <v>5218.2511297815145</v>
      </c>
      <c r="E305" s="1">
        <f t="shared" si="84"/>
        <v>145563393.99601448</v>
      </c>
      <c r="F305" s="1">
        <f t="shared" si="85"/>
        <v>11946025.633312484</v>
      </c>
      <c r="G305" s="5">
        <f t="shared" si="89"/>
        <v>133604906.97669949</v>
      </c>
      <c r="H305" s="5">
        <f t="shared" si="86"/>
        <v>0</v>
      </c>
      <c r="I305" s="5">
        <f t="shared" si="77"/>
        <v>0.49998563536939811</v>
      </c>
      <c r="J305" s="5">
        <f t="shared" si="78"/>
        <v>0.49998563536939811</v>
      </c>
      <c r="K305" s="20">
        <f t="shared" si="79"/>
        <v>2.8729261203863466E-5</v>
      </c>
      <c r="L305" s="20">
        <f t="shared" si="92"/>
        <v>85915236.508944049</v>
      </c>
      <c r="M305" s="20">
        <f t="shared" si="93"/>
        <v>85915236.508944049</v>
      </c>
      <c r="N305" s="20">
        <f t="shared" si="94"/>
        <v>4936.7043699836522</v>
      </c>
      <c r="O305" s="5">
        <f t="shared" si="95"/>
        <v>307.8630939377972</v>
      </c>
      <c r="P305" s="5">
        <f t="shared" si="96"/>
        <v>307.8630939377972</v>
      </c>
      <c r="Q305" s="5">
        <f t="shared" si="90"/>
        <v>-307.8630939377972</v>
      </c>
      <c r="R305" s="5">
        <f t="shared" si="91"/>
        <v>-307.8630939377972</v>
      </c>
      <c r="S305" s="1">
        <f t="shared" si="87"/>
        <v>615.72618787559441</v>
      </c>
      <c r="T305">
        <f>IF(A305&lt;D$4,F$4,0)</f>
        <v>0</v>
      </c>
      <c r="U305" s="5">
        <f t="shared" si="88"/>
        <v>1196.2817276438473</v>
      </c>
      <c r="V305" s="5">
        <f>L$6*SUM(U298:U304)</f>
        <v>1246.1386002440056</v>
      </c>
      <c r="W305" s="1">
        <f>H$5+((H$6-H$5)*(LOG(V305+J$5)-LOG(J$5))/(LOG(J$6)-LOG(J$5)))</f>
        <v>5.8972047618032651E-3</v>
      </c>
      <c r="X305" s="1">
        <f t="shared" si="80"/>
        <v>13.707365452627901</v>
      </c>
      <c r="Y305" s="1">
        <f t="shared" si="81"/>
        <v>2310.6761359329371</v>
      </c>
    </row>
    <row r="306" spans="1:25" x14ac:dyDescent="0.2">
      <c r="A306">
        <v>297</v>
      </c>
      <c r="B306" s="1">
        <f t="shared" si="82"/>
        <v>90814787.872470215</v>
      </c>
      <c r="C306" s="1">
        <f t="shared" si="82"/>
        <v>90814787.872470215</v>
      </c>
      <c r="D306" s="5">
        <f t="shared" si="83"/>
        <v>4745.9907079866398</v>
      </c>
      <c r="E306" s="1">
        <f t="shared" si="84"/>
        <v>145564590.27774212</v>
      </c>
      <c r="F306" s="1">
        <f t="shared" si="85"/>
        <v>11946039.340677937</v>
      </c>
      <c r="G306" s="5">
        <f t="shared" si="89"/>
        <v>133607217.65283541</v>
      </c>
      <c r="H306" s="5">
        <f t="shared" si="86"/>
        <v>0</v>
      </c>
      <c r="I306" s="5">
        <f t="shared" si="77"/>
        <v>0.49998693531414479</v>
      </c>
      <c r="J306" s="5">
        <f t="shared" si="78"/>
        <v>0.49998693531414479</v>
      </c>
      <c r="K306" s="20">
        <f t="shared" si="79"/>
        <v>2.612937171034217E-5</v>
      </c>
      <c r="L306" s="20">
        <f t="shared" si="92"/>
        <v>85914915.906391591</v>
      </c>
      <c r="M306" s="20">
        <f t="shared" si="93"/>
        <v>85914915.906391591</v>
      </c>
      <c r="N306" s="20">
        <f t="shared" si="94"/>
        <v>4489.9228652252868</v>
      </c>
      <c r="O306" s="5">
        <f t="shared" si="95"/>
        <v>279.99983047250498</v>
      </c>
      <c r="P306" s="5">
        <f t="shared" si="96"/>
        <v>279.99983047250498</v>
      </c>
      <c r="Q306" s="5">
        <f t="shared" si="90"/>
        <v>-279.99983047250498</v>
      </c>
      <c r="R306" s="5">
        <f t="shared" si="91"/>
        <v>-279.99983047250498</v>
      </c>
      <c r="S306" s="1">
        <f t="shared" si="87"/>
        <v>559.99966094500996</v>
      </c>
      <c r="T306">
        <f>IF(A306&lt;D$4,F$4,0)</f>
        <v>0</v>
      </c>
      <c r="U306" s="5">
        <f t="shared" si="88"/>
        <v>1087.9866096704691</v>
      </c>
      <c r="V306" s="5">
        <f>L$6*SUM(U299:U305)</f>
        <v>1133.328422869834</v>
      </c>
      <c r="W306" s="1">
        <f>H$5+((H$6-H$5)*(LOG(V306+J$5)-LOG(J$5))/(LOG(J$6)-LOG(J$5)))</f>
        <v>5.7343384216414972E-3</v>
      </c>
      <c r="X306" s="1">
        <f t="shared" si="80"/>
        <v>12.122196281429474</v>
      </c>
      <c r="Y306" s="1">
        <f t="shared" si="81"/>
        <v>2101.8437733028013</v>
      </c>
    </row>
    <row r="307" spans="1:25" x14ac:dyDescent="0.2">
      <c r="A307">
        <v>298</v>
      </c>
      <c r="B307" s="1">
        <f t="shared" si="82"/>
        <v>90814507.872639745</v>
      </c>
      <c r="C307" s="1">
        <f t="shared" si="82"/>
        <v>90814507.872639745</v>
      </c>
      <c r="D307" s="5">
        <f t="shared" si="83"/>
        <v>4316.493572282825</v>
      </c>
      <c r="E307" s="1">
        <f t="shared" si="84"/>
        <v>145565678.26435179</v>
      </c>
      <c r="F307" s="1">
        <f t="shared" si="85"/>
        <v>11946051.462874219</v>
      </c>
      <c r="G307" s="5">
        <f t="shared" si="89"/>
        <v>133609319.49660872</v>
      </c>
      <c r="H307" s="5">
        <f t="shared" si="86"/>
        <v>0</v>
      </c>
      <c r="I307" s="5">
        <f t="shared" si="77"/>
        <v>0.49998811756212613</v>
      </c>
      <c r="J307" s="5">
        <f t="shared" si="78"/>
        <v>0.49998811756212613</v>
      </c>
      <c r="K307" s="20">
        <f t="shared" si="79"/>
        <v>2.3764875747621818E-5</v>
      </c>
      <c r="L307" s="20">
        <f t="shared" si="92"/>
        <v>85914624.320530906</v>
      </c>
      <c r="M307" s="20">
        <f t="shared" si="93"/>
        <v>85914624.320530906</v>
      </c>
      <c r="N307" s="20">
        <f t="shared" si="94"/>
        <v>4083.5977899561312</v>
      </c>
      <c r="O307" s="5">
        <f t="shared" si="95"/>
        <v>254.65978873794293</v>
      </c>
      <c r="P307" s="5">
        <f t="shared" si="96"/>
        <v>254.65978873794293</v>
      </c>
      <c r="Q307" s="5">
        <f t="shared" si="90"/>
        <v>-254.65978873794293</v>
      </c>
      <c r="R307" s="5">
        <f t="shared" si="91"/>
        <v>-254.65978873794293</v>
      </c>
      <c r="S307" s="1">
        <f t="shared" si="87"/>
        <v>509.31957747588586</v>
      </c>
      <c r="T307">
        <f>IF(A307&lt;D$4,F$4,0)</f>
        <v>0</v>
      </c>
      <c r="U307" s="5">
        <f t="shared" si="88"/>
        <v>989.4967966488249</v>
      </c>
      <c r="V307" s="5">
        <f>L$6*SUM(U300:U306)</f>
        <v>1030.7304868784577</v>
      </c>
      <c r="W307" s="1">
        <f>H$5+((H$6-H$5)*(LOG(V307+J$5)-LOG(J$5))/(LOG(J$6)-LOG(J$5)))</f>
        <v>5.584776324434171E-3</v>
      </c>
      <c r="X307" s="1">
        <f t="shared" si="80"/>
        <v>10.737257928331104</v>
      </c>
      <c r="Y307" s="1">
        <f t="shared" si="81"/>
        <v>1911.8568272374634</v>
      </c>
    </row>
    <row r="308" spans="1:25" x14ac:dyDescent="0.2">
      <c r="A308">
        <v>299</v>
      </c>
      <c r="B308" s="1">
        <f t="shared" si="82"/>
        <v>90814253.212851003</v>
      </c>
      <c r="C308" s="1">
        <f t="shared" si="82"/>
        <v>90814253.212851003</v>
      </c>
      <c r="D308" s="5">
        <f t="shared" si="83"/>
        <v>3925.8883847180796</v>
      </c>
      <c r="E308" s="1">
        <f t="shared" si="84"/>
        <v>145566667.76114842</v>
      </c>
      <c r="F308" s="1">
        <f t="shared" si="85"/>
        <v>11946062.200132146</v>
      </c>
      <c r="G308" s="5">
        <f t="shared" si="89"/>
        <v>133611231.35343596</v>
      </c>
      <c r="H308" s="5">
        <f t="shared" si="86"/>
        <v>0</v>
      </c>
      <c r="I308" s="5">
        <f t="shared" si="77"/>
        <v>0.49998919276603104</v>
      </c>
      <c r="J308" s="5">
        <f t="shared" si="78"/>
        <v>0.49998919276603104</v>
      </c>
      <c r="K308" s="20">
        <f t="shared" si="79"/>
        <v>2.1614467937803431E-5</v>
      </c>
      <c r="L308" s="20">
        <f t="shared" si="92"/>
        <v>85914359.123743892</v>
      </c>
      <c r="M308" s="20">
        <f t="shared" si="93"/>
        <v>85914359.123743892</v>
      </c>
      <c r="N308" s="20">
        <f t="shared" si="94"/>
        <v>3714.0665989276058</v>
      </c>
      <c r="O308" s="5">
        <f t="shared" si="95"/>
        <v>231.61450871812346</v>
      </c>
      <c r="P308" s="5">
        <f t="shared" si="96"/>
        <v>231.61450871812346</v>
      </c>
      <c r="Q308" s="5">
        <f t="shared" si="90"/>
        <v>-231.61450871812346</v>
      </c>
      <c r="R308" s="5">
        <f t="shared" si="91"/>
        <v>-231.61450871812346</v>
      </c>
      <c r="S308" s="1">
        <f t="shared" si="87"/>
        <v>463.22901743624692</v>
      </c>
      <c r="T308">
        <f>IF(A308&lt;D$4,F$4,0)</f>
        <v>0</v>
      </c>
      <c r="U308" s="5">
        <f t="shared" si="88"/>
        <v>899.92476504063143</v>
      </c>
      <c r="V308" s="5">
        <f>L$6*SUM(U301:U307)</f>
        <v>937.42075802676084</v>
      </c>
      <c r="W308" s="1">
        <f>H$5+((H$6-H$5)*(LOG(V308+J$5)-LOG(J$5))/(LOG(J$6)-LOG(J$5)))</f>
        <v>5.4475412426661088E-3</v>
      </c>
      <c r="X308" s="1">
        <f t="shared" si="80"/>
        <v>9.5252709369336497</v>
      </c>
      <c r="Y308" s="1">
        <f t="shared" si="81"/>
        <v>1739.0197170899653</v>
      </c>
    </row>
    <row r="309" spans="1:25" x14ac:dyDescent="0.2">
      <c r="A309">
        <v>300</v>
      </c>
      <c r="B309" s="1">
        <f t="shared" si="82"/>
        <v>90814021.598342285</v>
      </c>
      <c r="C309" s="1">
        <f t="shared" si="82"/>
        <v>90814021.598342285</v>
      </c>
      <c r="D309" s="5">
        <f t="shared" si="83"/>
        <v>3570.6541241496511</v>
      </c>
      <c r="E309" s="1">
        <f t="shared" si="84"/>
        <v>145567567.68591347</v>
      </c>
      <c r="F309" s="1">
        <f t="shared" si="85"/>
        <v>11946071.725403083</v>
      </c>
      <c r="G309" s="5">
        <f t="shared" si="89"/>
        <v>133612970.37315306</v>
      </c>
      <c r="H309" s="5">
        <f t="shared" si="86"/>
        <v>0</v>
      </c>
      <c r="I309" s="5">
        <f t="shared" si="77"/>
        <v>0.49999017061499251</v>
      </c>
      <c r="J309" s="5">
        <f t="shared" si="78"/>
        <v>0.49999017061499251</v>
      </c>
      <c r="K309" s="20">
        <f t="shared" si="79"/>
        <v>1.9658770015018247E-5</v>
      </c>
      <c r="L309" s="20">
        <f t="shared" si="92"/>
        <v>85914117.926315352</v>
      </c>
      <c r="M309" s="20">
        <f t="shared" si="93"/>
        <v>85914117.926315352</v>
      </c>
      <c r="N309" s="20">
        <f t="shared" si="94"/>
        <v>3377.9981780024723</v>
      </c>
      <c r="O309" s="5">
        <f t="shared" si="95"/>
        <v>210.65620960329591</v>
      </c>
      <c r="P309" s="5">
        <f t="shared" si="96"/>
        <v>210.65620960329591</v>
      </c>
      <c r="Q309" s="5">
        <f t="shared" si="90"/>
        <v>-210.65620960329591</v>
      </c>
      <c r="R309" s="5">
        <f t="shared" si="91"/>
        <v>-210.65620960329591</v>
      </c>
      <c r="S309" s="1">
        <f t="shared" si="87"/>
        <v>421.31241920659181</v>
      </c>
      <c r="T309">
        <f>IF(A309&lt;D$4,F$4,0)</f>
        <v>0</v>
      </c>
      <c r="U309" s="5">
        <f t="shared" si="88"/>
        <v>818.46327800467554</v>
      </c>
      <c r="V309" s="5">
        <f>L$6*SUM(U302:U308)</f>
        <v>852.55873572813402</v>
      </c>
      <c r="W309" s="1">
        <f>H$5+((H$6-H$5)*(LOG(V309+J$5)-LOG(J$5))/(LOG(J$6)-LOG(J$5)))</f>
        <v>5.3217101791306915E-3</v>
      </c>
      <c r="X309" s="1">
        <f t="shared" si="80"/>
        <v>8.4628575367060392</v>
      </c>
      <c r="Y309" s="1">
        <f t="shared" si="81"/>
        <v>1581.7886315228611</v>
      </c>
    </row>
    <row r="310" spans="1:25" x14ac:dyDescent="0.2">
      <c r="A310">
        <v>301</v>
      </c>
      <c r="B310" s="1">
        <f t="shared" si="82"/>
        <v>90813810.942132682</v>
      </c>
      <c r="C310" s="1">
        <f t="shared" si="82"/>
        <v>90813810.942132682</v>
      </c>
      <c r="D310" s="5">
        <f t="shared" si="83"/>
        <v>3247.5884126555034</v>
      </c>
      <c r="E310" s="1">
        <f t="shared" si="84"/>
        <v>145568386.14919147</v>
      </c>
      <c r="F310" s="1">
        <f t="shared" si="85"/>
        <v>11946080.18826062</v>
      </c>
      <c r="G310" s="5">
        <f t="shared" si="89"/>
        <v>133614552.16178459</v>
      </c>
      <c r="H310" s="5">
        <f t="shared" si="86"/>
        <v>0</v>
      </c>
      <c r="I310" s="5">
        <f t="shared" si="77"/>
        <v>0.49999105992163645</v>
      </c>
      <c r="J310" s="5">
        <f t="shared" si="78"/>
        <v>0.49999105992163645</v>
      </c>
      <c r="K310" s="20">
        <f t="shared" si="79"/>
        <v>1.7880156727125203E-5</v>
      </c>
      <c r="L310" s="20">
        <f t="shared" si="92"/>
        <v>85913898.554900646</v>
      </c>
      <c r="M310" s="20">
        <f t="shared" si="93"/>
        <v>85913898.554900646</v>
      </c>
      <c r="N310" s="20">
        <f t="shared" si="94"/>
        <v>3072.3628767296764</v>
      </c>
      <c r="O310" s="5">
        <f t="shared" si="95"/>
        <v>191.59591907811455</v>
      </c>
      <c r="P310" s="5">
        <f t="shared" si="96"/>
        <v>191.59591907811455</v>
      </c>
      <c r="Q310" s="5">
        <f t="shared" si="90"/>
        <v>-191.59591907811455</v>
      </c>
      <c r="R310" s="5">
        <f t="shared" si="91"/>
        <v>-191.59591907811455</v>
      </c>
      <c r="S310" s="1">
        <f t="shared" si="87"/>
        <v>383.1918381562291</v>
      </c>
      <c r="T310">
        <f>IF(A310&lt;D$4,F$4,0)</f>
        <v>0</v>
      </c>
      <c r="U310" s="5">
        <f t="shared" si="88"/>
        <v>744.3781307007398</v>
      </c>
      <c r="V310" s="5">
        <f>L$6*SUM(U303:U309)</f>
        <v>775.37991462264483</v>
      </c>
      <c r="W310" s="1">
        <f>H$5+((H$6-H$5)*(LOG(V310+J$5)-LOG(J$5))/(LOG(J$6)-LOG(J$5)))</f>
        <v>5.2064142506325801E-3</v>
      </c>
      <c r="X310" s="1">
        <f t="shared" si="80"/>
        <v>7.5299746366134821</v>
      </c>
      <c r="Y310" s="1">
        <f t="shared" si="81"/>
        <v>1438.7580604920911</v>
      </c>
    </row>
    <row r="311" spans="1:25" x14ac:dyDescent="0.2">
      <c r="A311">
        <v>302</v>
      </c>
      <c r="B311" s="1">
        <f t="shared" si="82"/>
        <v>90813619.346213609</v>
      </c>
      <c r="C311" s="1">
        <f t="shared" si="82"/>
        <v>90813619.346213609</v>
      </c>
      <c r="D311" s="5">
        <f t="shared" si="83"/>
        <v>2953.7787010962493</v>
      </c>
      <c r="E311" s="1">
        <f t="shared" si="84"/>
        <v>145569130.52732217</v>
      </c>
      <c r="F311" s="1">
        <f t="shared" si="85"/>
        <v>11946087.718235256</v>
      </c>
      <c r="G311" s="5">
        <f t="shared" si="89"/>
        <v>133615990.91984507</v>
      </c>
      <c r="H311" s="5">
        <f t="shared" si="86"/>
        <v>0</v>
      </c>
      <c r="I311" s="5">
        <f t="shared" si="77"/>
        <v>0.49999186870128554</v>
      </c>
      <c r="J311" s="5">
        <f t="shared" si="78"/>
        <v>0.49999186870128554</v>
      </c>
      <c r="K311" s="20">
        <f t="shared" si="79"/>
        <v>1.6262597428925688E-5</v>
      </c>
      <c r="L311" s="20">
        <f t="shared" si="92"/>
        <v>85913699.032941014</v>
      </c>
      <c r="M311" s="20">
        <f t="shared" si="93"/>
        <v>85913699.032941014</v>
      </c>
      <c r="N311" s="20">
        <f t="shared" si="94"/>
        <v>2794.4052462927775</v>
      </c>
      <c r="O311" s="5">
        <f t="shared" si="95"/>
        <v>174.26177165400799</v>
      </c>
      <c r="P311" s="5">
        <f t="shared" si="96"/>
        <v>174.26177165400799</v>
      </c>
      <c r="Q311" s="5">
        <f t="shared" si="90"/>
        <v>-174.26177165400799</v>
      </c>
      <c r="R311" s="5">
        <f t="shared" si="91"/>
        <v>-174.26177165400799</v>
      </c>
      <c r="S311" s="1">
        <f t="shared" si="87"/>
        <v>348.52354330801597</v>
      </c>
      <c r="T311">
        <f>IF(A311&lt;D$4,F$4,0)</f>
        <v>0</v>
      </c>
      <c r="U311" s="5">
        <f t="shared" si="88"/>
        <v>677.00154971548295</v>
      </c>
      <c r="V311" s="5">
        <f>L$6*SUM(U304:U310)</f>
        <v>705.1889241798483</v>
      </c>
      <c r="W311" s="1">
        <f>H$5+((H$6-H$5)*(LOG(V311+J$5)-LOG(J$5))/(LOG(J$6)-LOG(J$5)))</f>
        <v>5.1008379951681827E-3</v>
      </c>
      <c r="X311" s="1">
        <f t="shared" si="80"/>
        <v>6.7094277274486016</v>
      </c>
      <c r="Y311" s="1">
        <f t="shared" si="81"/>
        <v>1308.6485063618463</v>
      </c>
    </row>
    <row r="312" spans="1:25" x14ac:dyDescent="0.2">
      <c r="A312">
        <v>303</v>
      </c>
      <c r="B312" s="1">
        <f t="shared" si="82"/>
        <v>90813445.08444196</v>
      </c>
      <c r="C312" s="1">
        <f t="shared" si="82"/>
        <v>90813445.08444196</v>
      </c>
      <c r="D312" s="5">
        <f t="shared" si="83"/>
        <v>2686.576056528671</v>
      </c>
      <c r="E312" s="1">
        <f t="shared" si="84"/>
        <v>145569807.52887189</v>
      </c>
      <c r="F312" s="1">
        <f t="shared" si="85"/>
        <v>11946094.427662984</v>
      </c>
      <c r="G312" s="5">
        <f t="shared" si="89"/>
        <v>133617299.56835143</v>
      </c>
      <c r="H312" s="5">
        <f t="shared" si="86"/>
        <v>0</v>
      </c>
      <c r="I312" s="5">
        <f t="shared" si="77"/>
        <v>0.49999260424402048</v>
      </c>
      <c r="J312" s="5">
        <f t="shared" si="78"/>
        <v>0.49999260424402048</v>
      </c>
      <c r="K312" s="20">
        <f t="shared" si="79"/>
        <v>1.4791511958987754E-5</v>
      </c>
      <c r="L312" s="20">
        <f t="shared" si="92"/>
        <v>85913517.562850565</v>
      </c>
      <c r="M312" s="20">
        <f t="shared" si="93"/>
        <v>85913517.562850565</v>
      </c>
      <c r="N312" s="20">
        <f t="shared" si="94"/>
        <v>2541.619239330591</v>
      </c>
      <c r="O312" s="5">
        <f t="shared" si="95"/>
        <v>158.4974608026377</v>
      </c>
      <c r="P312" s="5">
        <f t="shared" si="96"/>
        <v>158.4974608026377</v>
      </c>
      <c r="Q312" s="5">
        <f t="shared" si="90"/>
        <v>-158.4974608026377</v>
      </c>
      <c r="R312" s="5">
        <f t="shared" si="91"/>
        <v>-158.4974608026377</v>
      </c>
      <c r="S312" s="1">
        <f t="shared" si="87"/>
        <v>316.99492160527541</v>
      </c>
      <c r="T312">
        <f>IF(A312&lt;D$4,F$4,0)</f>
        <v>0</v>
      </c>
      <c r="U312" s="5">
        <f t="shared" si="88"/>
        <v>615.72618787559441</v>
      </c>
      <c r="V312" s="5">
        <f>L$6*SUM(U305:U311)</f>
        <v>641.35328574246716</v>
      </c>
      <c r="W312" s="1">
        <f>H$5+((H$6-H$5)*(LOG(V312+J$5)-LOG(J$5))/(LOG(J$6)-LOG(J$5)))</f>
        <v>5.004218207106682E-3</v>
      </c>
      <c r="X312" s="1">
        <f t="shared" si="80"/>
        <v>5.9864548023043778</v>
      </c>
      <c r="Y312" s="1">
        <f t="shared" si="81"/>
        <v>1190.2952728415428</v>
      </c>
    </row>
    <row r="313" spans="1:25" x14ac:dyDescent="0.2">
      <c r="A313">
        <v>304</v>
      </c>
      <c r="B313" s="1">
        <f t="shared" si="82"/>
        <v>90813286.586981162</v>
      </c>
      <c r="C313" s="1">
        <f t="shared" si="82"/>
        <v>90813286.586981162</v>
      </c>
      <c r="D313" s="5">
        <f t="shared" si="83"/>
        <v>2443.5713171889365</v>
      </c>
      <c r="E313" s="1">
        <f t="shared" si="84"/>
        <v>145570423.25505978</v>
      </c>
      <c r="F313" s="1">
        <f t="shared" si="85"/>
        <v>11946100.414117785</v>
      </c>
      <c r="G313" s="5">
        <f t="shared" si="89"/>
        <v>133618489.86362427</v>
      </c>
      <c r="H313" s="5">
        <f t="shared" si="86"/>
        <v>0</v>
      </c>
      <c r="I313" s="5">
        <f t="shared" si="77"/>
        <v>0.49999327318024128</v>
      </c>
      <c r="J313" s="5">
        <f t="shared" si="78"/>
        <v>0.49999327318024128</v>
      </c>
      <c r="K313" s="20">
        <f t="shared" si="79"/>
        <v>1.3453639517389746E-5</v>
      </c>
      <c r="L313" s="20">
        <f t="shared" si="92"/>
        <v>85913352.509814799</v>
      </c>
      <c r="M313" s="20">
        <f t="shared" si="93"/>
        <v>85913352.509814799</v>
      </c>
      <c r="N313" s="20">
        <f t="shared" si="94"/>
        <v>2311.7256499185169</v>
      </c>
      <c r="O313" s="5">
        <f t="shared" si="95"/>
        <v>144.16083101624292</v>
      </c>
      <c r="P313" s="5">
        <f t="shared" si="96"/>
        <v>144.16083101624292</v>
      </c>
      <c r="Q313" s="5">
        <f t="shared" si="90"/>
        <v>-144.16083101624292</v>
      </c>
      <c r="R313" s="5">
        <f t="shared" si="91"/>
        <v>-144.16083101624292</v>
      </c>
      <c r="S313" s="1">
        <f t="shared" si="87"/>
        <v>288.32166203248585</v>
      </c>
      <c r="T313">
        <f>IF(A313&lt;D$4,F$4,0)</f>
        <v>0</v>
      </c>
      <c r="U313" s="5">
        <f t="shared" si="88"/>
        <v>559.99966094500996</v>
      </c>
      <c r="V313" s="5">
        <f>L$6*SUM(U306:U312)</f>
        <v>583.29773176564174</v>
      </c>
      <c r="W313" s="1">
        <f>H$5+((H$6-H$5)*(LOG(V313+J$5)-LOG(J$5))/(LOG(J$6)-LOG(J$5)))</f>
        <v>4.9158423956192068E-3</v>
      </c>
      <c r="X313" s="1">
        <f t="shared" si="80"/>
        <v>5.3483707016840976</v>
      </c>
      <c r="Y313" s="1">
        <f t="shared" si="81"/>
        <v>1082.6382389687851</v>
      </c>
    </row>
    <row r="314" spans="1:25" x14ac:dyDescent="0.2">
      <c r="A314">
        <v>305</v>
      </c>
      <c r="B314" s="1">
        <f t="shared" si="82"/>
        <v>90813142.426150143</v>
      </c>
      <c r="C314" s="1">
        <f t="shared" si="82"/>
        <v>90813142.426150143</v>
      </c>
      <c r="D314" s="5">
        <f t="shared" si="83"/>
        <v>2222.5734017455361</v>
      </c>
      <c r="E314" s="1">
        <f t="shared" si="84"/>
        <v>145570983.25472072</v>
      </c>
      <c r="F314" s="1">
        <f t="shared" si="85"/>
        <v>11946105.762488486</v>
      </c>
      <c r="G314" s="5">
        <f t="shared" si="89"/>
        <v>133619572.50186324</v>
      </c>
      <c r="H314" s="5">
        <f t="shared" si="86"/>
        <v>0</v>
      </c>
      <c r="I314" s="5">
        <f t="shared" si="77"/>
        <v>0.49999388154031199</v>
      </c>
      <c r="J314" s="5">
        <f t="shared" si="78"/>
        <v>0.49999388154031199</v>
      </c>
      <c r="K314" s="20">
        <f t="shared" si="79"/>
        <v>1.2236919375966981E-5</v>
      </c>
      <c r="L314" s="20">
        <f t="shared" si="92"/>
        <v>85913202.387055084</v>
      </c>
      <c r="M314" s="20">
        <f t="shared" si="93"/>
        <v>85913202.387055084</v>
      </c>
      <c r="N314" s="20">
        <f t="shared" si="94"/>
        <v>2102.6515918610598</v>
      </c>
      <c r="O314" s="5">
        <f t="shared" si="95"/>
        <v>131.12259716761281</v>
      </c>
      <c r="P314" s="5">
        <f t="shared" si="96"/>
        <v>131.12259716761281</v>
      </c>
      <c r="Q314" s="5">
        <f t="shared" si="90"/>
        <v>-131.12259716761281</v>
      </c>
      <c r="R314" s="5">
        <f t="shared" si="91"/>
        <v>-131.12259716761281</v>
      </c>
      <c r="S314" s="1">
        <f t="shared" si="87"/>
        <v>262.24519433522562</v>
      </c>
      <c r="T314">
        <f>IF(A314&lt;D$4,F$4,0)</f>
        <v>0</v>
      </c>
      <c r="U314" s="5">
        <f t="shared" si="88"/>
        <v>509.31957747588586</v>
      </c>
      <c r="V314" s="5">
        <f>L$6*SUM(U307:U313)</f>
        <v>530.49903689309588</v>
      </c>
      <c r="W314" s="1">
        <f>H$5+((H$6-H$5)*(LOG(V314+J$5)-LOG(J$5))/(LOG(J$6)-LOG(J$5)))</f>
        <v>4.835046951626551E-3</v>
      </c>
      <c r="X314" s="1">
        <f t="shared" si="80"/>
        <v>4.7842634702811377</v>
      </c>
      <c r="Y314" s="1">
        <f t="shared" si="81"/>
        <v>984.71253317854382</v>
      </c>
    </row>
    <row r="315" spans="1:25" x14ac:dyDescent="0.2">
      <c r="A315">
        <v>306</v>
      </c>
      <c r="B315" s="1">
        <f t="shared" si="82"/>
        <v>90813011.30355297</v>
      </c>
      <c r="C315" s="1">
        <f t="shared" si="82"/>
        <v>90813011.30355297</v>
      </c>
      <c r="D315" s="5">
        <f t="shared" si="83"/>
        <v>2021.5895786445149</v>
      </c>
      <c r="E315" s="1">
        <f t="shared" si="84"/>
        <v>145571492.5742982</v>
      </c>
      <c r="F315" s="1">
        <f t="shared" si="85"/>
        <v>11946110.546751957</v>
      </c>
      <c r="G315" s="5">
        <f t="shared" si="89"/>
        <v>133620557.21439642</v>
      </c>
      <c r="H315" s="5">
        <f t="shared" si="86"/>
        <v>0</v>
      </c>
      <c r="I315" s="5">
        <f t="shared" si="77"/>
        <v>0.4999944348088215</v>
      </c>
      <c r="J315" s="5">
        <f t="shared" si="78"/>
        <v>0.4999944348088215</v>
      </c>
      <c r="K315" s="20">
        <f t="shared" si="79"/>
        <v>1.1130382356897155E-5</v>
      </c>
      <c r="L315" s="20">
        <f t="shared" si="92"/>
        <v>85913065.842426524</v>
      </c>
      <c r="M315" s="20">
        <f t="shared" si="93"/>
        <v>85913065.842426524</v>
      </c>
      <c r="N315" s="20">
        <f t="shared" si="94"/>
        <v>1912.5118315469228</v>
      </c>
      <c r="O315" s="5">
        <f t="shared" si="95"/>
        <v>119.26517967810589</v>
      </c>
      <c r="P315" s="5">
        <f t="shared" si="96"/>
        <v>119.26517967810589</v>
      </c>
      <c r="Q315" s="5">
        <f t="shared" si="90"/>
        <v>-119.26517967810589</v>
      </c>
      <c r="R315" s="5">
        <f t="shared" si="91"/>
        <v>-119.26517967810589</v>
      </c>
      <c r="S315" s="1">
        <f t="shared" si="87"/>
        <v>238.53035935621179</v>
      </c>
      <c r="T315">
        <f>IF(A315&lt;D$4,F$4,0)</f>
        <v>0</v>
      </c>
      <c r="U315" s="5">
        <f t="shared" si="88"/>
        <v>463.22901743624692</v>
      </c>
      <c r="V315" s="5">
        <f>L$6*SUM(U308:U314)</f>
        <v>482.48131497580198</v>
      </c>
      <c r="W315" s="1">
        <f>H$5+((H$6-H$5)*(LOG(V315+J$5)-LOG(J$5))/(LOG(J$6)-LOG(J$5)))</f>
        <v>4.7612150983646342E-3</v>
      </c>
      <c r="X315" s="1">
        <f t="shared" si="80"/>
        <v>4.2847353787036999</v>
      </c>
      <c r="Y315" s="1">
        <f t="shared" si="81"/>
        <v>895.64002966192777</v>
      </c>
    </row>
    <row r="316" spans="1:25" x14ac:dyDescent="0.2">
      <c r="A316">
        <v>307</v>
      </c>
      <c r="B316" s="1">
        <f t="shared" si="82"/>
        <v>90812892.038373291</v>
      </c>
      <c r="C316" s="1">
        <f t="shared" si="82"/>
        <v>90812892.038373291</v>
      </c>
      <c r="D316" s="5">
        <f t="shared" si="83"/>
        <v>1838.8075187941347</v>
      </c>
      <c r="E316" s="1">
        <f t="shared" si="84"/>
        <v>145571955.80331564</v>
      </c>
      <c r="F316" s="1">
        <f t="shared" si="85"/>
        <v>11946114.831487335</v>
      </c>
      <c r="G316" s="5">
        <f t="shared" si="89"/>
        <v>133621452.85442609</v>
      </c>
      <c r="H316" s="5">
        <f t="shared" si="86"/>
        <v>0</v>
      </c>
      <c r="I316" s="5">
        <f t="shared" si="77"/>
        <v>0.49999493797394479</v>
      </c>
      <c r="J316" s="5">
        <f t="shared" si="78"/>
        <v>0.49999493797394479</v>
      </c>
      <c r="K316" s="20">
        <f t="shared" si="79"/>
        <v>1.0124052110541788E-5</v>
      </c>
      <c r="L316" s="20">
        <f t="shared" si="92"/>
        <v>85912941.646228626</v>
      </c>
      <c r="M316" s="20">
        <f t="shared" si="93"/>
        <v>85912941.646228626</v>
      </c>
      <c r="N316" s="20">
        <f t="shared" si="94"/>
        <v>1739.5918081108252</v>
      </c>
      <c r="O316" s="5">
        <f t="shared" si="95"/>
        <v>108.48164503633751</v>
      </c>
      <c r="P316" s="5">
        <f t="shared" si="96"/>
        <v>108.48164503633751</v>
      </c>
      <c r="Q316" s="5">
        <f t="shared" si="90"/>
        <v>-108.48164503633751</v>
      </c>
      <c r="R316" s="5">
        <f t="shared" si="91"/>
        <v>-108.48164503633751</v>
      </c>
      <c r="S316" s="1">
        <f t="shared" si="87"/>
        <v>216.96329007267502</v>
      </c>
      <c r="T316">
        <f>IF(A316&lt;D$4,F$4,0)</f>
        <v>0</v>
      </c>
      <c r="U316" s="5">
        <f t="shared" si="88"/>
        <v>421.31241920659181</v>
      </c>
      <c r="V316" s="5">
        <f>L$6*SUM(U309:U315)</f>
        <v>438.81174021536356</v>
      </c>
      <c r="W316" s="1">
        <f>H$5+((H$6-H$5)*(LOG(V316+J$5)-LOG(J$5))/(LOG(J$6)-LOG(J$5)))</f>
        <v>4.6937746906920361E-3</v>
      </c>
      <c r="X316" s="1">
        <f t="shared" si="80"/>
        <v>3.841682219559186</v>
      </c>
      <c r="Y316" s="1">
        <f t="shared" si="81"/>
        <v>814.62159578511637</v>
      </c>
    </row>
    <row r="317" spans="1:25" x14ac:dyDescent="0.2">
      <c r="A317">
        <v>308</v>
      </c>
      <c r="B317" s="1">
        <f t="shared" si="82"/>
        <v>90812783.556728259</v>
      </c>
      <c r="C317" s="1">
        <f t="shared" si="82"/>
        <v>90812783.556728259</v>
      </c>
      <c r="D317" s="5">
        <f t="shared" si="83"/>
        <v>1672.5789707105805</v>
      </c>
      <c r="E317" s="1">
        <f t="shared" si="84"/>
        <v>145572377.11573485</v>
      </c>
      <c r="F317" s="1">
        <f t="shared" si="85"/>
        <v>11946118.673169555</v>
      </c>
      <c r="G317" s="5">
        <f t="shared" si="89"/>
        <v>133622267.47602187</v>
      </c>
      <c r="H317" s="5">
        <f t="shared" si="86"/>
        <v>0</v>
      </c>
      <c r="I317" s="5">
        <f t="shared" si="77"/>
        <v>0.49999539557234496</v>
      </c>
      <c r="J317" s="5">
        <f t="shared" si="78"/>
        <v>0.49999539557234496</v>
      </c>
      <c r="K317" s="20">
        <f t="shared" si="79"/>
        <v>9.2088553101559751E-6</v>
      </c>
      <c r="L317" s="20">
        <f t="shared" si="92"/>
        <v>85912828.680119276</v>
      </c>
      <c r="M317" s="20">
        <f t="shared" si="93"/>
        <v>85912828.680119276</v>
      </c>
      <c r="N317" s="20">
        <f t="shared" si="94"/>
        <v>1582.3321886710519</v>
      </c>
      <c r="O317" s="5">
        <f t="shared" si="95"/>
        <v>98.67474215183185</v>
      </c>
      <c r="P317" s="5">
        <f t="shared" si="96"/>
        <v>98.67474215183185</v>
      </c>
      <c r="Q317" s="5">
        <f t="shared" si="90"/>
        <v>-98.67474215183185</v>
      </c>
      <c r="R317" s="5">
        <f t="shared" si="91"/>
        <v>-98.67474215183185</v>
      </c>
      <c r="S317" s="1">
        <f t="shared" si="87"/>
        <v>197.3494843036637</v>
      </c>
      <c r="T317">
        <f>IF(A317&lt;D$4,F$4,0)</f>
        <v>0</v>
      </c>
      <c r="U317" s="5">
        <f t="shared" si="88"/>
        <v>383.1918381562291</v>
      </c>
      <c r="V317" s="5">
        <f>L$6*SUM(U310:U316)</f>
        <v>399.09665433555523</v>
      </c>
      <c r="W317" s="1">
        <f>H$5+((H$6-H$5)*(LOG(V317+J$5)-LOG(J$5))/(LOG(J$6)-LOG(J$5)))</f>
        <v>4.6321959187594483E-3</v>
      </c>
      <c r="X317" s="1">
        <f t="shared" si="80"/>
        <v>3.4481053390457541</v>
      </c>
      <c r="Y317" s="1">
        <f t="shared" si="81"/>
        <v>740.93002536169411</v>
      </c>
    </row>
    <row r="318" spans="1:25" x14ac:dyDescent="0.2">
      <c r="A318">
        <v>309</v>
      </c>
      <c r="B318" s="1">
        <f t="shared" si="82"/>
        <v>90812684.881986111</v>
      </c>
      <c r="C318" s="1">
        <f t="shared" si="82"/>
        <v>90812684.881986111</v>
      </c>
      <c r="D318" s="5">
        <f t="shared" si="83"/>
        <v>1521.4049117062282</v>
      </c>
      <c r="E318" s="1">
        <f t="shared" si="84"/>
        <v>145572760.30757299</v>
      </c>
      <c r="F318" s="1">
        <f t="shared" si="85"/>
        <v>11946122.121274894</v>
      </c>
      <c r="G318" s="5">
        <f t="shared" si="89"/>
        <v>133623008.40604724</v>
      </c>
      <c r="H318" s="5">
        <f t="shared" si="86"/>
        <v>0</v>
      </c>
      <c r="I318" s="5">
        <f t="shared" si="77"/>
        <v>0.49999581173001995</v>
      </c>
      <c r="J318" s="5">
        <f t="shared" si="78"/>
        <v>0.49999581173001995</v>
      </c>
      <c r="K318" s="20">
        <f t="shared" si="79"/>
        <v>8.3765399601073685E-6</v>
      </c>
      <c r="L318" s="20">
        <f t="shared" si="92"/>
        <v>85912725.927031919</v>
      </c>
      <c r="M318" s="20">
        <f t="shared" si="93"/>
        <v>85912725.927031919</v>
      </c>
      <c r="N318" s="20">
        <f t="shared" si="94"/>
        <v>1439.3148200971759</v>
      </c>
      <c r="O318" s="5">
        <f t="shared" si="95"/>
        <v>89.756025885267221</v>
      </c>
      <c r="P318" s="5">
        <f t="shared" si="96"/>
        <v>89.756025885267221</v>
      </c>
      <c r="Q318" s="5">
        <f t="shared" si="90"/>
        <v>-89.756025885267221</v>
      </c>
      <c r="R318" s="5">
        <f t="shared" si="91"/>
        <v>-89.756025885267221</v>
      </c>
      <c r="S318" s="1">
        <f t="shared" si="87"/>
        <v>179.51205177053444</v>
      </c>
      <c r="T318">
        <f>IF(A318&lt;D$4,F$4,0)</f>
        <v>0</v>
      </c>
      <c r="U318" s="5">
        <f t="shared" si="88"/>
        <v>348.52354330801597</v>
      </c>
      <c r="V318" s="5">
        <f>L$6*SUM(U311:U317)</f>
        <v>362.97802508110408</v>
      </c>
      <c r="W318" s="1">
        <f>H$5+((H$6-H$5)*(LOG(V318+J$5)-LOG(J$5))/(LOG(J$6)-LOG(J$5)))</f>
        <v>4.5759889628195381E-3</v>
      </c>
      <c r="X318" s="1">
        <f t="shared" si="80"/>
        <v>3.0979516193097729</v>
      </c>
      <c r="Y318" s="1">
        <f t="shared" si="81"/>
        <v>673.90359809617314</v>
      </c>
    </row>
    <row r="319" spans="1:25" x14ac:dyDescent="0.2">
      <c r="A319">
        <v>310</v>
      </c>
      <c r="B319" s="1">
        <f t="shared" si="82"/>
        <v>90812595.125960231</v>
      </c>
      <c r="C319" s="1">
        <f t="shared" si="82"/>
        <v>90812595.125960231</v>
      </c>
      <c r="D319" s="5">
        <f t="shared" si="83"/>
        <v>1383.9220418714872</v>
      </c>
      <c r="E319" s="1">
        <f t="shared" si="84"/>
        <v>145573108.83111629</v>
      </c>
      <c r="F319" s="1">
        <f t="shared" si="85"/>
        <v>11946125.219226513</v>
      </c>
      <c r="G319" s="5">
        <f t="shared" si="89"/>
        <v>133623682.30964534</v>
      </c>
      <c r="H319" s="5">
        <f t="shared" si="86"/>
        <v>0</v>
      </c>
      <c r="I319" s="5">
        <f t="shared" si="77"/>
        <v>0.4999961901994569</v>
      </c>
      <c r="J319" s="5">
        <f t="shared" si="78"/>
        <v>0.4999961901994569</v>
      </c>
      <c r="K319" s="20">
        <f t="shared" si="79"/>
        <v>7.6196010862703583E-6</v>
      </c>
      <c r="L319" s="20">
        <f t="shared" si="92"/>
        <v>85912632.462005556</v>
      </c>
      <c r="M319" s="20">
        <f t="shared" si="93"/>
        <v>85912632.462005556</v>
      </c>
      <c r="N319" s="20">
        <f t="shared" si="94"/>
        <v>1309.2499512260376</v>
      </c>
      <c r="O319" s="5">
        <f t="shared" si="95"/>
        <v>81.645059877408471</v>
      </c>
      <c r="P319" s="5">
        <f t="shared" si="96"/>
        <v>81.645059877408471</v>
      </c>
      <c r="Q319" s="5">
        <f t="shared" si="90"/>
        <v>-81.645059877408471</v>
      </c>
      <c r="R319" s="5">
        <f t="shared" si="91"/>
        <v>-81.645059877408471</v>
      </c>
      <c r="S319" s="1">
        <f t="shared" si="87"/>
        <v>163.29011975481694</v>
      </c>
      <c r="T319">
        <f>IF(A319&lt;D$4,F$4,0)</f>
        <v>0</v>
      </c>
      <c r="U319" s="5">
        <f t="shared" si="88"/>
        <v>316.99492160527541</v>
      </c>
      <c r="V319" s="5">
        <f>L$6*SUM(U312:U318)</f>
        <v>330.13022444035744</v>
      </c>
      <c r="W319" s="1">
        <f>H$5+((H$6-H$5)*(LOG(V319+J$5)-LOG(J$5))/(LOG(J$6)-LOG(J$5)))</f>
        <v>4.5247016378894356E-3</v>
      </c>
      <c r="X319" s="1">
        <f t="shared" si="80"/>
        <v>2.7859772907721205</v>
      </c>
      <c r="Y319" s="1">
        <f t="shared" si="81"/>
        <v>612.94021058482224</v>
      </c>
    </row>
    <row r="320" spans="1:25" x14ac:dyDescent="0.2">
      <c r="A320">
        <v>311</v>
      </c>
      <c r="B320" s="1">
        <f t="shared" si="82"/>
        <v>90812513.480900347</v>
      </c>
      <c r="C320" s="1">
        <f t="shared" si="82"/>
        <v>90812513.480900347</v>
      </c>
      <c r="D320" s="5">
        <f t="shared" si="83"/>
        <v>1258.8904995938183</v>
      </c>
      <c r="E320" s="1">
        <f t="shared" si="84"/>
        <v>145573425.82603788</v>
      </c>
      <c r="F320" s="1">
        <f t="shared" si="85"/>
        <v>11946128.005203804</v>
      </c>
      <c r="G320" s="5">
        <f t="shared" si="89"/>
        <v>133624295.24985592</v>
      </c>
      <c r="H320" s="5">
        <f t="shared" si="86"/>
        <v>0</v>
      </c>
      <c r="I320" s="5">
        <f t="shared" si="77"/>
        <v>0.49999653439342856</v>
      </c>
      <c r="J320" s="5">
        <f t="shared" si="78"/>
        <v>0.49999653439342856</v>
      </c>
      <c r="K320" s="20">
        <f t="shared" si="79"/>
        <v>6.9312131428903217E-6</v>
      </c>
      <c r="L320" s="20">
        <f t="shared" si="92"/>
        <v>85912547.443844751</v>
      </c>
      <c r="M320" s="20">
        <f t="shared" si="93"/>
        <v>85912547.443844751</v>
      </c>
      <c r="N320" s="20">
        <f t="shared" si="94"/>
        <v>1190.9646107934932</v>
      </c>
      <c r="O320" s="5">
        <f t="shared" si="95"/>
        <v>74.268691509244562</v>
      </c>
      <c r="P320" s="5">
        <f t="shared" si="96"/>
        <v>74.268691509244562</v>
      </c>
      <c r="Q320" s="5">
        <f t="shared" si="90"/>
        <v>-74.268691509244562</v>
      </c>
      <c r="R320" s="5">
        <f t="shared" si="91"/>
        <v>-74.268691509244562</v>
      </c>
      <c r="S320" s="1">
        <f t="shared" si="87"/>
        <v>148.53738301848912</v>
      </c>
      <c r="T320">
        <f>IF(A320&lt;D$4,F$4,0)</f>
        <v>0</v>
      </c>
      <c r="U320" s="5">
        <f t="shared" si="88"/>
        <v>288.32166203248585</v>
      </c>
      <c r="V320" s="5">
        <f>L$6*SUM(U313:U319)</f>
        <v>300.25709781332552</v>
      </c>
      <c r="W320" s="1">
        <f>H$5+((H$6-H$5)*(LOG(V320+J$5)-LOG(J$5))/(LOG(J$6)-LOG(J$5)))</f>
        <v>4.4779170597446863E-3</v>
      </c>
      <c r="X320" s="1">
        <f t="shared" si="80"/>
        <v>2.5076320351969001</v>
      </c>
      <c r="Y320" s="1">
        <f t="shared" si="81"/>
        <v>557.49202890981303</v>
      </c>
    </row>
    <row r="321" spans="1:25" x14ac:dyDescent="0.2">
      <c r="A321">
        <v>312</v>
      </c>
      <c r="B321" s="1">
        <f t="shared" si="82"/>
        <v>90812439.212208837</v>
      </c>
      <c r="C321" s="1">
        <f t="shared" si="82"/>
        <v>90812439.212208837</v>
      </c>
      <c r="D321" s="5">
        <f t="shared" si="83"/>
        <v>1145.182688277082</v>
      </c>
      <c r="E321" s="1">
        <f t="shared" si="84"/>
        <v>145573714.14769992</v>
      </c>
      <c r="F321" s="1">
        <f t="shared" si="85"/>
        <v>11946130.51283584</v>
      </c>
      <c r="G321" s="5">
        <f t="shared" si="89"/>
        <v>133624852.74188483</v>
      </c>
      <c r="H321" s="5">
        <f t="shared" si="86"/>
        <v>0</v>
      </c>
      <c r="I321" s="5">
        <f t="shared" si="77"/>
        <v>0.49999684741573502</v>
      </c>
      <c r="J321" s="5">
        <f t="shared" si="78"/>
        <v>0.49999684741573502</v>
      </c>
      <c r="K321" s="20">
        <f t="shared" si="79"/>
        <v>6.3051685300028657E-6</v>
      </c>
      <c r="L321" s="20">
        <f t="shared" si="92"/>
        <v>85912470.107534632</v>
      </c>
      <c r="M321" s="20">
        <f t="shared" si="93"/>
        <v>85912470.107534632</v>
      </c>
      <c r="N321" s="20">
        <f t="shared" si="94"/>
        <v>1083.3920366830539</v>
      </c>
      <c r="O321" s="5">
        <f t="shared" si="95"/>
        <v>67.560392472463505</v>
      </c>
      <c r="P321" s="5">
        <f t="shared" si="96"/>
        <v>67.560392472463505</v>
      </c>
      <c r="Q321" s="5">
        <f t="shared" si="90"/>
        <v>-67.560392472463505</v>
      </c>
      <c r="R321" s="5">
        <f t="shared" si="91"/>
        <v>-67.560392472463505</v>
      </c>
      <c r="S321" s="1">
        <f t="shared" si="87"/>
        <v>135.12078494492701</v>
      </c>
      <c r="T321">
        <f>IF(A321&lt;D$4,F$4,0)</f>
        <v>0</v>
      </c>
      <c r="U321" s="5">
        <f t="shared" si="88"/>
        <v>262.24519433522562</v>
      </c>
      <c r="V321" s="5">
        <f>L$6*SUM(U314:U320)</f>
        <v>273.08929792207311</v>
      </c>
      <c r="W321" s="1">
        <f>H$5+((H$6-H$5)*(LOG(V321+J$5)-LOG(J$5))/(LOG(J$6)-LOG(J$5)))</f>
        <v>4.4352513573327635E-3</v>
      </c>
      <c r="X321" s="1">
        <f t="shared" si="80"/>
        <v>2.2589603473160724</v>
      </c>
      <c r="Y321" s="1">
        <f t="shared" si="81"/>
        <v>507.06061712856979</v>
      </c>
    </row>
    <row r="322" spans="1:25" x14ac:dyDescent="0.2">
      <c r="A322">
        <v>313</v>
      </c>
      <c r="B322" s="1">
        <f t="shared" si="82"/>
        <v>90812371.651816368</v>
      </c>
      <c r="C322" s="1">
        <f t="shared" si="82"/>
        <v>90812371.651816368</v>
      </c>
      <c r="D322" s="5">
        <f t="shared" si="83"/>
        <v>1041.7731138657971</v>
      </c>
      <c r="E322" s="1">
        <f t="shared" si="84"/>
        <v>145573976.39289427</v>
      </c>
      <c r="F322" s="1">
        <f t="shared" si="85"/>
        <v>11946132.771796187</v>
      </c>
      <c r="G322" s="5">
        <f t="shared" si="89"/>
        <v>133625359.80250196</v>
      </c>
      <c r="H322" s="5">
        <f t="shared" si="86"/>
        <v>0</v>
      </c>
      <c r="I322" s="5">
        <f t="shared" si="77"/>
        <v>0.49999713208916502</v>
      </c>
      <c r="J322" s="5">
        <f t="shared" si="78"/>
        <v>0.49999713208916502</v>
      </c>
      <c r="K322" s="20">
        <f t="shared" si="79"/>
        <v>5.7358216699550245E-6</v>
      </c>
      <c r="L322" s="20">
        <f t="shared" si="92"/>
        <v>85912399.757342547</v>
      </c>
      <c r="M322" s="20">
        <f t="shared" si="93"/>
        <v>85912399.757342547</v>
      </c>
      <c r="N322" s="20">
        <f t="shared" si="94"/>
        <v>985.56206150023786</v>
      </c>
      <c r="O322" s="5">
        <f t="shared" si="95"/>
        <v>61.459659017890509</v>
      </c>
      <c r="P322" s="5">
        <f t="shared" si="96"/>
        <v>61.459659017890509</v>
      </c>
      <c r="Q322" s="5">
        <f t="shared" si="90"/>
        <v>-61.459659017890509</v>
      </c>
      <c r="R322" s="5">
        <f t="shared" si="91"/>
        <v>-61.459659017890509</v>
      </c>
      <c r="S322" s="1">
        <f t="shared" si="87"/>
        <v>122.91931803578102</v>
      </c>
      <c r="T322">
        <f>IF(A322&lt;D$4,F$4,0)</f>
        <v>0</v>
      </c>
      <c r="U322" s="5">
        <f t="shared" si="88"/>
        <v>238.53035935621179</v>
      </c>
      <c r="V322" s="5">
        <f>L$6*SUM(U315:U321)</f>
        <v>248.38185960800706</v>
      </c>
      <c r="W322" s="1">
        <f>H$5+((H$6-H$5)*(LOG(V322+J$5)-LOG(J$5))/(LOG(J$6)-LOG(J$5)))</f>
        <v>4.3963514511257277E-3</v>
      </c>
      <c r="X322" s="1">
        <f t="shared" si="80"/>
        <v>2.0365175630093892</v>
      </c>
      <c r="Y322" s="1">
        <f t="shared" si="81"/>
        <v>461.19249987323752</v>
      </c>
    </row>
    <row r="323" spans="1:25" x14ac:dyDescent="0.2">
      <c r="A323">
        <v>314</v>
      </c>
      <c r="B323" s="1">
        <f t="shared" si="82"/>
        <v>90812310.192157343</v>
      </c>
      <c r="C323" s="1">
        <f t="shared" si="82"/>
        <v>90812310.192157343</v>
      </c>
      <c r="D323" s="5">
        <f t="shared" si="83"/>
        <v>947.72914182890315</v>
      </c>
      <c r="E323" s="1">
        <f t="shared" si="84"/>
        <v>145574214.92325363</v>
      </c>
      <c r="F323" s="1">
        <f t="shared" si="85"/>
        <v>11946134.80831375</v>
      </c>
      <c r="G323" s="5">
        <f t="shared" si="89"/>
        <v>133625820.99500184</v>
      </c>
      <c r="H323" s="5">
        <f t="shared" si="86"/>
        <v>0</v>
      </c>
      <c r="I323" s="5">
        <f t="shared" si="77"/>
        <v>0.49999739098092938</v>
      </c>
      <c r="J323" s="5">
        <f t="shared" si="78"/>
        <v>0.49999739098092938</v>
      </c>
      <c r="K323" s="20">
        <f t="shared" si="79"/>
        <v>5.2180381411767021E-6</v>
      </c>
      <c r="L323" s="20">
        <f t="shared" si="92"/>
        <v>85912335.76054424</v>
      </c>
      <c r="M323" s="20">
        <f t="shared" si="93"/>
        <v>85912335.76054424</v>
      </c>
      <c r="N323" s="20">
        <f t="shared" si="94"/>
        <v>896.59236804537147</v>
      </c>
      <c r="O323" s="5">
        <f t="shared" si="95"/>
        <v>55.91146648507231</v>
      </c>
      <c r="P323" s="5">
        <f t="shared" si="96"/>
        <v>55.91146648507231</v>
      </c>
      <c r="Q323" s="5">
        <f t="shared" si="90"/>
        <v>-55.91146648507231</v>
      </c>
      <c r="R323" s="5">
        <f t="shared" si="91"/>
        <v>-55.91146648507231</v>
      </c>
      <c r="S323" s="1">
        <f t="shared" si="87"/>
        <v>111.82293297014462</v>
      </c>
      <c r="T323">
        <f>IF(A323&lt;D$4,F$4,0)</f>
        <v>0</v>
      </c>
      <c r="U323" s="5">
        <f t="shared" si="88"/>
        <v>216.96329007267502</v>
      </c>
      <c r="V323" s="5">
        <f>L$6*SUM(U316:U322)</f>
        <v>225.91199380000353</v>
      </c>
      <c r="W323" s="1">
        <f>H$5+((H$6-H$5)*(LOG(V323+J$5)-LOG(J$5))/(LOG(J$6)-LOG(J$5)))</f>
        <v>4.3608929121432341E-3</v>
      </c>
      <c r="X323" s="1">
        <f t="shared" si="80"/>
        <v>1.8372983427159453</v>
      </c>
      <c r="Y323" s="1">
        <f t="shared" si="81"/>
        <v>419.47512086387587</v>
      </c>
    </row>
    <row r="324" spans="1:25" x14ac:dyDescent="0.2">
      <c r="A324">
        <v>315</v>
      </c>
      <c r="B324" s="1">
        <f t="shared" si="82"/>
        <v>90812254.280690864</v>
      </c>
      <c r="C324" s="1">
        <f t="shared" si="82"/>
        <v>90812254.280690864</v>
      </c>
      <c r="D324" s="5">
        <f t="shared" si="83"/>
        <v>862.2025904953839</v>
      </c>
      <c r="E324" s="1">
        <f t="shared" si="84"/>
        <v>145574431.88654369</v>
      </c>
      <c r="F324" s="1">
        <f t="shared" si="85"/>
        <v>11946136.645612093</v>
      </c>
      <c r="G324" s="5">
        <f t="shared" si="89"/>
        <v>133626240.47012269</v>
      </c>
      <c r="H324" s="5">
        <f t="shared" si="86"/>
        <v>0</v>
      </c>
      <c r="I324" s="5">
        <f t="shared" si="77"/>
        <v>0.49999762642579376</v>
      </c>
      <c r="J324" s="5">
        <f t="shared" si="78"/>
        <v>0.49999762642579376</v>
      </c>
      <c r="K324" s="20">
        <f t="shared" si="79"/>
        <v>4.7471484125191013E-6</v>
      </c>
      <c r="L324" s="20">
        <f t="shared" si="92"/>
        <v>85912277.541718081</v>
      </c>
      <c r="M324" s="20">
        <f t="shared" si="93"/>
        <v>85912277.541718081</v>
      </c>
      <c r="N324" s="20">
        <f t="shared" si="94"/>
        <v>815.68053605269665</v>
      </c>
      <c r="O324" s="5">
        <f t="shared" si="95"/>
        <v>50.865773203545096</v>
      </c>
      <c r="P324" s="5">
        <f t="shared" si="96"/>
        <v>50.865773203545096</v>
      </c>
      <c r="Q324" s="5">
        <f t="shared" si="90"/>
        <v>-50.865773203545096</v>
      </c>
      <c r="R324" s="5">
        <f t="shared" si="91"/>
        <v>-50.865773203545096</v>
      </c>
      <c r="S324" s="1">
        <f t="shared" si="87"/>
        <v>101.73154640709019</v>
      </c>
      <c r="T324">
        <f>IF(A324&lt;D$4,F$4,0)</f>
        <v>0</v>
      </c>
      <c r="U324" s="5">
        <f t="shared" si="88"/>
        <v>197.3494843036637</v>
      </c>
      <c r="V324" s="5">
        <f>L$6*SUM(U317:U323)</f>
        <v>205.4770808866119</v>
      </c>
      <c r="W324" s="1">
        <f>H$5+((H$6-H$5)*(LOG(V324+J$5)-LOG(J$5))/(LOG(J$6)-LOG(J$5)))</f>
        <v>4.3285779123071093E-3</v>
      </c>
      <c r="X324" s="1">
        <f t="shared" si="80"/>
        <v>1.6586757268194139</v>
      </c>
      <c r="Y324" s="1">
        <f t="shared" si="81"/>
        <v>381.53316242940969</v>
      </c>
    </row>
    <row r="325" spans="1:25" x14ac:dyDescent="0.2">
      <c r="A325">
        <v>316</v>
      </c>
      <c r="B325" s="1">
        <f t="shared" si="82"/>
        <v>90812203.414917663</v>
      </c>
      <c r="C325" s="1">
        <f t="shared" si="82"/>
        <v>90812203.414917663</v>
      </c>
      <c r="D325" s="5">
        <f t="shared" si="83"/>
        <v>784.42208513193964</v>
      </c>
      <c r="E325" s="1">
        <f t="shared" si="84"/>
        <v>145574629.23602799</v>
      </c>
      <c r="F325" s="1">
        <f t="shared" si="85"/>
        <v>11946138.304287819</v>
      </c>
      <c r="G325" s="5">
        <f t="shared" si="89"/>
        <v>133626622.00328512</v>
      </c>
      <c r="H325" s="5">
        <f t="shared" si="86"/>
        <v>0</v>
      </c>
      <c r="I325" s="5">
        <f t="shared" si="77"/>
        <v>0.49999784054711871</v>
      </c>
      <c r="J325" s="5">
        <f t="shared" si="78"/>
        <v>0.49999784054711871</v>
      </c>
      <c r="K325" s="20">
        <f t="shared" si="79"/>
        <v>4.3189057626038165E-6</v>
      </c>
      <c r="L325" s="20">
        <f t="shared" si="92"/>
        <v>85912224.577555895</v>
      </c>
      <c r="M325" s="20">
        <f t="shared" si="93"/>
        <v>85912224.577555895</v>
      </c>
      <c r="N325" s="20">
        <f t="shared" si="94"/>
        <v>742.09680865842222</v>
      </c>
      <c r="O325" s="5">
        <f t="shared" si="95"/>
        <v>46.277069299787897</v>
      </c>
      <c r="P325" s="5">
        <f t="shared" si="96"/>
        <v>46.277069299787897</v>
      </c>
      <c r="Q325" s="5">
        <f t="shared" si="90"/>
        <v>-46.277069299787897</v>
      </c>
      <c r="R325" s="5">
        <f t="shared" si="91"/>
        <v>-46.277069299787897</v>
      </c>
      <c r="S325" s="1">
        <f t="shared" si="87"/>
        <v>92.554138599575793</v>
      </c>
      <c r="T325">
        <f>IF(A325&lt;D$4,F$4,0)</f>
        <v>0</v>
      </c>
      <c r="U325" s="5">
        <f t="shared" si="88"/>
        <v>179.51205177053444</v>
      </c>
      <c r="V325" s="5">
        <f>L$6*SUM(U318:U324)</f>
        <v>186.89284550135537</v>
      </c>
      <c r="W325" s="1">
        <f>H$5+((H$6-H$5)*(LOG(V325+J$5)-LOG(J$5))/(LOG(J$6)-LOG(J$5)))</f>
        <v>4.2991332733760936E-3</v>
      </c>
      <c r="X325" s="1">
        <f t="shared" si="80"/>
        <v>1.4983491615904254</v>
      </c>
      <c r="Y325" s="1">
        <f t="shared" si="81"/>
        <v>347.02519414642558</v>
      </c>
    </row>
    <row r="326" spans="1:25" x14ac:dyDescent="0.2">
      <c r="A326">
        <v>317</v>
      </c>
      <c r="B326" s="1">
        <f t="shared" si="82"/>
        <v>90812157.137848362</v>
      </c>
      <c r="C326" s="1">
        <f t="shared" si="82"/>
        <v>90812157.137848362</v>
      </c>
      <c r="D326" s="5">
        <f t="shared" si="83"/>
        <v>713.68610397669852</v>
      </c>
      <c r="E326" s="1">
        <f t="shared" si="84"/>
        <v>145574808.74807975</v>
      </c>
      <c r="F326" s="1">
        <f t="shared" si="85"/>
        <v>11946139.802636981</v>
      </c>
      <c r="G326" s="5">
        <f t="shared" si="89"/>
        <v>133626969.02847928</v>
      </c>
      <c r="H326" s="5">
        <f t="shared" si="86"/>
        <v>0</v>
      </c>
      <c r="I326" s="5">
        <f t="shared" si="77"/>
        <v>0.49999803527599701</v>
      </c>
      <c r="J326" s="5">
        <f t="shared" si="78"/>
        <v>0.49999803527599701</v>
      </c>
      <c r="K326" s="20">
        <f t="shared" si="79"/>
        <v>3.9294480060688594E-6</v>
      </c>
      <c r="L326" s="20">
        <f t="shared" si="92"/>
        <v>85912176.392143592</v>
      </c>
      <c r="M326" s="20">
        <f t="shared" si="93"/>
        <v>85912176.392143592</v>
      </c>
      <c r="N326" s="20">
        <f t="shared" si="94"/>
        <v>675.1775135172237</v>
      </c>
      <c r="O326" s="5">
        <f t="shared" si="95"/>
        <v>42.103966347368278</v>
      </c>
      <c r="P326" s="5">
        <f t="shared" si="96"/>
        <v>42.103966347368278</v>
      </c>
      <c r="Q326" s="5">
        <f t="shared" si="90"/>
        <v>-42.103966347368278</v>
      </c>
      <c r="R326" s="5">
        <f t="shared" si="91"/>
        <v>-42.103966347368278</v>
      </c>
      <c r="S326" s="1">
        <f t="shared" si="87"/>
        <v>84.207932694736556</v>
      </c>
      <c r="T326">
        <f>IF(A326&lt;D$4,F$4,0)</f>
        <v>0</v>
      </c>
      <c r="U326" s="5">
        <f t="shared" si="88"/>
        <v>163.29011975481694</v>
      </c>
      <c r="V326" s="5">
        <f>L$6*SUM(U319:U325)</f>
        <v>169.99169634760722</v>
      </c>
      <c r="W326" s="1">
        <f>H$5+((H$6-H$5)*(LOG(V326+J$5)-LOG(J$5))/(LOG(J$6)-LOG(J$5)))</f>
        <v>4.2723086188802568E-3</v>
      </c>
      <c r="X326" s="1">
        <f t="shared" si="80"/>
        <v>1.3543001357154894</v>
      </c>
      <c r="Y326" s="1">
        <f t="shared" si="81"/>
        <v>315.6406214695599</v>
      </c>
    </row>
    <row r="327" spans="1:25" x14ac:dyDescent="0.2">
      <c r="A327">
        <v>318</v>
      </c>
      <c r="B327" s="1">
        <f t="shared" si="82"/>
        <v>90812115.033882022</v>
      </c>
      <c r="C327" s="1">
        <f t="shared" si="82"/>
        <v>90812115.033882022</v>
      </c>
      <c r="D327" s="5">
        <f t="shared" si="83"/>
        <v>649.35665365294597</v>
      </c>
      <c r="E327" s="1">
        <f t="shared" si="84"/>
        <v>145574972.03819951</v>
      </c>
      <c r="F327" s="1">
        <f t="shared" si="85"/>
        <v>11946141.156937117</v>
      </c>
      <c r="G327" s="5">
        <f t="shared" si="89"/>
        <v>133627284.66910075</v>
      </c>
      <c r="H327" s="5">
        <f t="shared" si="86"/>
        <v>0</v>
      </c>
      <c r="I327" s="5">
        <f t="shared" si="77"/>
        <v>0.49999821236865866</v>
      </c>
      <c r="J327" s="5">
        <f t="shared" si="78"/>
        <v>0.49999821236865866</v>
      </c>
      <c r="K327" s="20">
        <f t="shared" si="79"/>
        <v>3.5752626826831425E-6</v>
      </c>
      <c r="L327" s="20">
        <f t="shared" si="92"/>
        <v>85912132.552669168</v>
      </c>
      <c r="M327" s="20">
        <f t="shared" si="93"/>
        <v>85912132.552669168</v>
      </c>
      <c r="N327" s="20">
        <f t="shared" si="94"/>
        <v>614.31907936265111</v>
      </c>
      <c r="O327" s="5">
        <f t="shared" si="95"/>
        <v>38.308824164918917</v>
      </c>
      <c r="P327" s="5">
        <f t="shared" si="96"/>
        <v>38.308824164918917</v>
      </c>
      <c r="Q327" s="5">
        <f t="shared" si="90"/>
        <v>-38.308824164918917</v>
      </c>
      <c r="R327" s="5">
        <f t="shared" si="91"/>
        <v>-38.308824164918917</v>
      </c>
      <c r="S327" s="1">
        <f t="shared" si="87"/>
        <v>76.617648329837834</v>
      </c>
      <c r="T327">
        <f>IF(A327&lt;D$4,F$4,0)</f>
        <v>0</v>
      </c>
      <c r="U327" s="5">
        <f t="shared" si="88"/>
        <v>148.53738301848912</v>
      </c>
      <c r="V327" s="5">
        <f>L$6*SUM(U320:U326)</f>
        <v>154.62121616256135</v>
      </c>
      <c r="W327" s="1">
        <f>H$5+((H$6-H$5)*(LOG(V327+J$5)-LOG(J$5))/(LOG(J$6)-LOG(J$5)))</f>
        <v>4.2478746311626799E-3</v>
      </c>
      <c r="X327" s="1">
        <f t="shared" si="80"/>
        <v>1.2247542737624566</v>
      </c>
      <c r="Y327" s="1">
        <f t="shared" si="81"/>
        <v>287.09690775872338</v>
      </c>
    </row>
    <row r="328" spans="1:25" x14ac:dyDescent="0.2">
      <c r="A328">
        <v>319</v>
      </c>
      <c r="B328" s="1">
        <f t="shared" si="82"/>
        <v>90812076.725057855</v>
      </c>
      <c r="C328" s="1">
        <f t="shared" si="82"/>
        <v>90812076.725057855</v>
      </c>
      <c r="D328" s="5">
        <f t="shared" si="83"/>
        <v>590.85351703785682</v>
      </c>
      <c r="E328" s="1">
        <f t="shared" si="84"/>
        <v>145575120.57558253</v>
      </c>
      <c r="F328" s="1">
        <f t="shared" si="85"/>
        <v>11946142.381691391</v>
      </c>
      <c r="G328" s="5">
        <f t="shared" si="89"/>
        <v>133627571.76600851</v>
      </c>
      <c r="H328" s="5">
        <f t="shared" si="86"/>
        <v>0</v>
      </c>
      <c r="I328" s="5">
        <f t="shared" si="77"/>
        <v>0.49999837342230186</v>
      </c>
      <c r="J328" s="5">
        <f t="shared" si="78"/>
        <v>0.49999837342230186</v>
      </c>
      <c r="K328" s="20">
        <f t="shared" si="79"/>
        <v>3.2531553963269031E-6</v>
      </c>
      <c r="L328" s="20">
        <f t="shared" si="92"/>
        <v>85912092.665519297</v>
      </c>
      <c r="M328" s="20">
        <f t="shared" si="93"/>
        <v>85912092.665519297</v>
      </c>
      <c r="N328" s="20">
        <f t="shared" si="94"/>
        <v>558.97259415385315</v>
      </c>
      <c r="O328" s="5">
        <f t="shared" si="95"/>
        <v>34.857411400603581</v>
      </c>
      <c r="P328" s="5">
        <f t="shared" si="96"/>
        <v>34.857411400603581</v>
      </c>
      <c r="Q328" s="5">
        <f t="shared" si="90"/>
        <v>-34.857411400603581</v>
      </c>
      <c r="R328" s="5">
        <f t="shared" si="91"/>
        <v>-34.857411400603581</v>
      </c>
      <c r="S328" s="1">
        <f t="shared" si="87"/>
        <v>69.714822801207163</v>
      </c>
      <c r="T328">
        <f>IF(A328&lt;D$4,F$4,0)</f>
        <v>0</v>
      </c>
      <c r="U328" s="5">
        <f t="shared" si="88"/>
        <v>135.12078494492701</v>
      </c>
      <c r="V328" s="5">
        <f>L$6*SUM(U321:U327)</f>
        <v>140.64278826116168</v>
      </c>
      <c r="W328" s="1">
        <f>H$5+((H$6-H$5)*(LOG(V328+J$5)-LOG(J$5))/(LOG(J$6)-LOG(J$5)))</f>
        <v>4.2256214137738205E-3</v>
      </c>
      <c r="X328" s="1">
        <f t="shared" si="80"/>
        <v>1.1081489088422063</v>
      </c>
      <c r="Y328" s="1">
        <f t="shared" si="81"/>
        <v>261.13704542638339</v>
      </c>
    </row>
    <row r="329" spans="1:25" x14ac:dyDescent="0.2">
      <c r="A329">
        <v>320</v>
      </c>
      <c r="B329" s="1">
        <f t="shared" si="82"/>
        <v>90812041.867646456</v>
      </c>
      <c r="C329" s="1">
        <f t="shared" si="82"/>
        <v>90812041.867646456</v>
      </c>
      <c r="D329" s="5">
        <f t="shared" si="83"/>
        <v>537.64902180328306</v>
      </c>
      <c r="E329" s="1">
        <f t="shared" si="84"/>
        <v>145575255.69636747</v>
      </c>
      <c r="F329" s="1">
        <f t="shared" si="85"/>
        <v>11946143.489840299</v>
      </c>
      <c r="G329" s="5">
        <f t="shared" si="89"/>
        <v>133627832.90305394</v>
      </c>
      <c r="H329" s="5">
        <f t="shared" si="86"/>
        <v>0</v>
      </c>
      <c r="I329" s="5">
        <f t="shared" si="77"/>
        <v>0.49999851988949046</v>
      </c>
      <c r="J329" s="5">
        <f t="shared" si="78"/>
        <v>0.49999851988949046</v>
      </c>
      <c r="K329" s="20">
        <f t="shared" si="79"/>
        <v>2.9602210190744268E-6</v>
      </c>
      <c r="L329" s="20">
        <f t="shared" si="92"/>
        <v>85912056.37272945</v>
      </c>
      <c r="M329" s="20">
        <f t="shared" si="93"/>
        <v>85912056.37272945</v>
      </c>
      <c r="N329" s="20">
        <f t="shared" si="94"/>
        <v>508.63885581635367</v>
      </c>
      <c r="O329" s="5">
        <f t="shared" si="95"/>
        <v>31.718596845616155</v>
      </c>
      <c r="P329" s="5">
        <f t="shared" si="96"/>
        <v>31.718596845616155</v>
      </c>
      <c r="Q329" s="5">
        <f t="shared" si="90"/>
        <v>-31.718596845616155</v>
      </c>
      <c r="R329" s="5">
        <f t="shared" si="91"/>
        <v>-31.718596845616155</v>
      </c>
      <c r="S329" s="1">
        <f t="shared" si="87"/>
        <v>63.437193691232309</v>
      </c>
      <c r="T329">
        <f>IF(A329&lt;D$4,F$4,0)</f>
        <v>0</v>
      </c>
      <c r="U329" s="5">
        <f t="shared" si="88"/>
        <v>122.91931803578102</v>
      </c>
      <c r="V329" s="5">
        <f>L$6*SUM(U322:U328)</f>
        <v>127.93034732213181</v>
      </c>
      <c r="W329" s="1">
        <f>H$5+((H$6-H$5)*(LOG(V329+J$5)-LOG(J$5))/(LOG(J$6)-LOG(J$5)))</f>
        <v>4.20535695798923E-3</v>
      </c>
      <c r="X329" s="1">
        <f t="shared" si="80"/>
        <v>1.0031053064103166</v>
      </c>
      <c r="Y329" s="1">
        <f t="shared" si="81"/>
        <v>237.52725404980148</v>
      </c>
    </row>
    <row r="330" spans="1:25" x14ac:dyDescent="0.2">
      <c r="A330">
        <v>321</v>
      </c>
      <c r="B330" s="1">
        <f t="shared" si="82"/>
        <v>90812010.14904961</v>
      </c>
      <c r="C330" s="1">
        <f t="shared" si="82"/>
        <v>90812010.14904961</v>
      </c>
      <c r="D330" s="5">
        <f t="shared" si="83"/>
        <v>489.26328252437077</v>
      </c>
      <c r="E330" s="1">
        <f t="shared" si="84"/>
        <v>145575378.61568552</v>
      </c>
      <c r="F330" s="1">
        <f t="shared" si="85"/>
        <v>11946144.492945606</v>
      </c>
      <c r="G330" s="5">
        <f t="shared" si="89"/>
        <v>133628070.43030798</v>
      </c>
      <c r="H330" s="5">
        <f t="shared" si="86"/>
        <v>0</v>
      </c>
      <c r="I330" s="5">
        <f t="shared" ref="I330:I393" si="97">B330/(B330+C330+D330)</f>
        <v>0.4999986530912493</v>
      </c>
      <c r="J330" s="5">
        <f t="shared" ref="J330:J393" si="98">C330/(B330+C330+D330)</f>
        <v>0.4999986530912493</v>
      </c>
      <c r="K330" s="20">
        <f t="shared" ref="K330:K393" si="99">D330/(B330+C330+D330)</f>
        <v>2.6938175013159198E-6</v>
      </c>
      <c r="L330" s="20">
        <f t="shared" si="92"/>
        <v>85912023.34875536</v>
      </c>
      <c r="M330" s="20">
        <f t="shared" si="93"/>
        <v>85912023.34875536</v>
      </c>
      <c r="N330" s="20">
        <f t="shared" si="94"/>
        <v>462.86387101147477</v>
      </c>
      <c r="O330" s="5">
        <f t="shared" si="95"/>
        <v>28.864068695714742</v>
      </c>
      <c r="P330" s="5">
        <f t="shared" si="96"/>
        <v>28.864068695714742</v>
      </c>
      <c r="Q330" s="5">
        <f t="shared" si="90"/>
        <v>-28.864068695714742</v>
      </c>
      <c r="R330" s="5">
        <f t="shared" si="91"/>
        <v>-28.864068695714742</v>
      </c>
      <c r="S330" s="1">
        <f t="shared" si="87"/>
        <v>57.728137391429485</v>
      </c>
      <c r="T330">
        <f>IF(A330&lt;D$4,F$4,0)</f>
        <v>0</v>
      </c>
      <c r="U330" s="5">
        <f t="shared" si="88"/>
        <v>111.82293297014462</v>
      </c>
      <c r="V330" s="5">
        <f>L$6*SUM(U323:U329)</f>
        <v>116.36924319008875</v>
      </c>
      <c r="W330" s="1">
        <f>H$5+((H$6-H$5)*(LOG(V330+J$5)-LOG(J$5))/(LOG(J$6)-LOG(J$5)))</f>
        <v>4.186905711075932E-3</v>
      </c>
      <c r="X330" s="1">
        <f t="shared" si="80"/>
        <v>0.90840483829910712</v>
      </c>
      <c r="Y330" s="1">
        <f t="shared" si="81"/>
        <v>216.05488523437592</v>
      </c>
    </row>
    <row r="331" spans="1:25" x14ac:dyDescent="0.2">
      <c r="A331">
        <v>322</v>
      </c>
      <c r="B331" s="1">
        <f t="shared" si="82"/>
        <v>90811981.284980908</v>
      </c>
      <c r="C331" s="1">
        <f t="shared" si="82"/>
        <v>90811981.284980908</v>
      </c>
      <c r="D331" s="5">
        <f t="shared" si="83"/>
        <v>445.25987350871009</v>
      </c>
      <c r="E331" s="1">
        <f t="shared" si="84"/>
        <v>145575490.43861848</v>
      </c>
      <c r="F331" s="1">
        <f t="shared" si="85"/>
        <v>11946145.401350444</v>
      </c>
      <c r="G331" s="5">
        <f t="shared" si="89"/>
        <v>133628286.48519322</v>
      </c>
      <c r="H331" s="5">
        <f t="shared" si="86"/>
        <v>0</v>
      </c>
      <c r="I331" s="5">
        <f t="shared" si="97"/>
        <v>0.49999877422897387</v>
      </c>
      <c r="J331" s="5">
        <f t="shared" si="98"/>
        <v>0.49999877422897387</v>
      </c>
      <c r="K331" s="20">
        <f t="shared" si="99"/>
        <v>2.4515420522437488E-6</v>
      </c>
      <c r="L331" s="20">
        <f t="shared" si="92"/>
        <v>85911993.297536969</v>
      </c>
      <c r="M331" s="20">
        <f t="shared" si="93"/>
        <v>85911993.297536969</v>
      </c>
      <c r="N331" s="20">
        <f t="shared" si="94"/>
        <v>421.23476139672135</v>
      </c>
      <c r="O331" s="5">
        <f t="shared" si="95"/>
        <v>26.268079231291622</v>
      </c>
      <c r="P331" s="5">
        <f t="shared" si="96"/>
        <v>26.268079231291622</v>
      </c>
      <c r="Q331" s="5">
        <f t="shared" si="90"/>
        <v>-26.268079231291622</v>
      </c>
      <c r="R331" s="5">
        <f t="shared" si="91"/>
        <v>-26.268079231291622</v>
      </c>
      <c r="S331" s="1">
        <f t="shared" si="87"/>
        <v>52.536158462583245</v>
      </c>
      <c r="T331">
        <f>IF(A331&lt;D$4,F$4,0)</f>
        <v>0</v>
      </c>
      <c r="U331" s="5">
        <f t="shared" si="88"/>
        <v>101.73154640709019</v>
      </c>
      <c r="V331" s="5">
        <f>L$6*SUM(U324:U330)</f>
        <v>105.8552074798357</v>
      </c>
      <c r="W331" s="1">
        <f>H$5+((H$6-H$5)*(LOG(V331+J$5)-LOG(J$5))/(LOG(J$6)-LOG(J$5)))</f>
        <v>4.1701072430677293E-3</v>
      </c>
      <c r="X331" s="1">
        <f t="shared" si="80"/>
        <v>0.82296851391038917</v>
      </c>
      <c r="Y331" s="1">
        <f t="shared" si="81"/>
        <v>196.52651578975329</v>
      </c>
    </row>
    <row r="332" spans="1:25" x14ac:dyDescent="0.2">
      <c r="A332">
        <v>323</v>
      </c>
      <c r="B332" s="1">
        <f t="shared" si="82"/>
        <v>90811955.016901672</v>
      </c>
      <c r="C332" s="1">
        <f t="shared" si="82"/>
        <v>90811955.016901672</v>
      </c>
      <c r="D332" s="5">
        <f t="shared" si="83"/>
        <v>405.24189337171754</v>
      </c>
      <c r="E332" s="1">
        <f t="shared" si="84"/>
        <v>145575592.17016488</v>
      </c>
      <c r="F332" s="1">
        <f t="shared" si="85"/>
        <v>11946146.224318959</v>
      </c>
      <c r="G332" s="5">
        <f t="shared" si="89"/>
        <v>133628483.01170902</v>
      </c>
      <c r="H332" s="5">
        <f t="shared" si="86"/>
        <v>0</v>
      </c>
      <c r="I332" s="5">
        <f t="shared" si="97"/>
        <v>0.4999988843952618</v>
      </c>
      <c r="J332" s="5">
        <f t="shared" si="98"/>
        <v>0.4999988843952618</v>
      </c>
      <c r="K332" s="20">
        <f t="shared" si="99"/>
        <v>2.2312094763114752E-6</v>
      </c>
      <c r="L332" s="20">
        <f t="shared" si="92"/>
        <v>85911965.949828103</v>
      </c>
      <c r="M332" s="20">
        <f t="shared" si="93"/>
        <v>85911965.949828103</v>
      </c>
      <c r="N332" s="20">
        <f t="shared" si="94"/>
        <v>383.37604050386506</v>
      </c>
      <c r="O332" s="5">
        <f t="shared" si="95"/>
        <v>23.907212615266332</v>
      </c>
      <c r="P332" s="5">
        <f t="shared" si="96"/>
        <v>23.907212615266332</v>
      </c>
      <c r="Q332" s="5">
        <f t="shared" si="90"/>
        <v>-23.907212615266332</v>
      </c>
      <c r="R332" s="5">
        <f t="shared" si="91"/>
        <v>-23.907212615266332</v>
      </c>
      <c r="S332" s="1">
        <f t="shared" si="87"/>
        <v>47.814425230532663</v>
      </c>
      <c r="T332">
        <f>IF(A332&lt;D$4,F$4,0)</f>
        <v>0</v>
      </c>
      <c r="U332" s="5">
        <f t="shared" si="88"/>
        <v>92.554138599575793</v>
      </c>
      <c r="V332" s="5">
        <f>L$6*SUM(U325:U331)</f>
        <v>96.293413690178326</v>
      </c>
      <c r="W332" s="1">
        <f>H$5+((H$6-H$5)*(LOG(V332+J$5)-LOG(J$5))/(LOG(J$6)-LOG(J$5)))</f>
        <v>4.1548150081758958E-3</v>
      </c>
      <c r="X332" s="1">
        <f t="shared" si="80"/>
        <v>0.7458393668446649</v>
      </c>
      <c r="Y332" s="1">
        <f t="shared" si="81"/>
        <v>178.76621240368976</v>
      </c>
    </row>
    <row r="333" spans="1:25" x14ac:dyDescent="0.2">
      <c r="A333">
        <v>324</v>
      </c>
      <c r="B333" s="1">
        <f t="shared" si="82"/>
        <v>90811931.109689057</v>
      </c>
      <c r="C333" s="1">
        <f t="shared" si="82"/>
        <v>90811931.109689057</v>
      </c>
      <c r="D333" s="5">
        <f t="shared" si="83"/>
        <v>368.84838590751366</v>
      </c>
      <c r="E333" s="1">
        <f t="shared" si="84"/>
        <v>145575684.72430348</v>
      </c>
      <c r="F333" s="1">
        <f t="shared" si="85"/>
        <v>11946146.970158326</v>
      </c>
      <c r="G333" s="5">
        <f t="shared" si="89"/>
        <v>133628661.77792142</v>
      </c>
      <c r="H333" s="5">
        <f t="shared" si="86"/>
        <v>0</v>
      </c>
      <c r="I333" s="5">
        <f t="shared" si="97"/>
        <v>0.49999898458376468</v>
      </c>
      <c r="J333" s="5">
        <f t="shared" si="98"/>
        <v>0.49999898458376468</v>
      </c>
      <c r="K333" s="20">
        <f t="shared" si="99"/>
        <v>2.0308324706404195E-6</v>
      </c>
      <c r="L333" s="20">
        <f t="shared" si="92"/>
        <v>85911941.060768157</v>
      </c>
      <c r="M333" s="20">
        <f t="shared" si="93"/>
        <v>85911941.060768157</v>
      </c>
      <c r="N333" s="20">
        <f t="shared" si="94"/>
        <v>348.94622769523755</v>
      </c>
      <c r="O333" s="5">
        <f t="shared" si="95"/>
        <v>21.760173716208818</v>
      </c>
      <c r="P333" s="5">
        <f t="shared" si="96"/>
        <v>21.760173716208818</v>
      </c>
      <c r="Q333" s="5">
        <f t="shared" si="90"/>
        <v>-21.760173716208818</v>
      </c>
      <c r="R333" s="5">
        <f t="shared" si="91"/>
        <v>-21.760173716208818</v>
      </c>
      <c r="S333" s="1">
        <f t="shared" si="87"/>
        <v>43.520347432417637</v>
      </c>
      <c r="T333">
        <f>IF(A333&lt;D$4,F$4,0)</f>
        <v>0</v>
      </c>
      <c r="U333" s="5">
        <f t="shared" si="88"/>
        <v>84.207932694736556</v>
      </c>
      <c r="V333" s="5">
        <f>L$6*SUM(U326:U332)</f>
        <v>87.597622373082459</v>
      </c>
      <c r="W333" s="1">
        <f>H$5+((H$6-H$5)*(LOG(V333+J$5)-LOG(J$5))/(LOG(J$6)-LOG(J$5)))</f>
        <v>4.1408951965208355E-3</v>
      </c>
      <c r="X333" s="1">
        <f t="shared" si="80"/>
        <v>0.67616727253203346</v>
      </c>
      <c r="Y333" s="1">
        <f t="shared" si="81"/>
        <v>162.6139524822849</v>
      </c>
    </row>
    <row r="334" spans="1:25" x14ac:dyDescent="0.2">
      <c r="A334">
        <v>325</v>
      </c>
      <c r="B334" s="1">
        <f t="shared" si="82"/>
        <v>90811909.349515334</v>
      </c>
      <c r="C334" s="1">
        <f t="shared" si="82"/>
        <v>90811909.349515334</v>
      </c>
      <c r="D334" s="5">
        <f t="shared" si="83"/>
        <v>335.75108501009345</v>
      </c>
      <c r="E334" s="1">
        <f t="shared" si="84"/>
        <v>145575768.93223616</v>
      </c>
      <c r="F334" s="1">
        <f t="shared" si="85"/>
        <v>11946147.646325598</v>
      </c>
      <c r="G334" s="5">
        <f t="shared" si="89"/>
        <v>133628824.39187391</v>
      </c>
      <c r="H334" s="5">
        <f t="shared" si="86"/>
        <v>0</v>
      </c>
      <c r="I334" s="5">
        <f t="shared" si="97"/>
        <v>0.499999075698147</v>
      </c>
      <c r="J334" s="5">
        <f t="shared" si="98"/>
        <v>0.499999075698147</v>
      </c>
      <c r="K334" s="20">
        <f t="shared" si="99"/>
        <v>1.8486037059696803E-6</v>
      </c>
      <c r="L334" s="20">
        <f t="shared" si="92"/>
        <v>85911918.407673493</v>
      </c>
      <c r="M334" s="20">
        <f t="shared" si="93"/>
        <v>85911918.407673493</v>
      </c>
      <c r="N334" s="20">
        <f t="shared" si="94"/>
        <v>317.63476869159058</v>
      </c>
      <c r="O334" s="5">
        <f t="shared" si="95"/>
        <v>19.807596053414244</v>
      </c>
      <c r="P334" s="5">
        <f t="shared" si="96"/>
        <v>19.807596053414244</v>
      </c>
      <c r="Q334" s="5">
        <f t="shared" si="90"/>
        <v>-19.807596053414244</v>
      </c>
      <c r="R334" s="5">
        <f t="shared" si="91"/>
        <v>-19.807596053414244</v>
      </c>
      <c r="S334" s="1">
        <f t="shared" si="87"/>
        <v>39.615192106828488</v>
      </c>
      <c r="T334">
        <f>IF(A334&lt;D$4,F$4,0)</f>
        <v>0</v>
      </c>
      <c r="U334" s="5">
        <f t="shared" si="88"/>
        <v>76.617648329837834</v>
      </c>
      <c r="V334" s="5">
        <f>L$6*SUM(U327:U333)</f>
        <v>79.68940366707443</v>
      </c>
      <c r="W334" s="1">
        <f>H$5+((H$6-H$5)*(LOG(V334+J$5)-LOG(J$5))/(LOG(J$6)-LOG(J$5)))</f>
        <v>4.128225671587697E-3</v>
      </c>
      <c r="X334" s="1">
        <f t="shared" si="80"/>
        <v>0.61319583776738129</v>
      </c>
      <c r="Y334" s="1">
        <f t="shared" si="81"/>
        <v>147.92418718072176</v>
      </c>
    </row>
    <row r="335" spans="1:25" x14ac:dyDescent="0.2">
      <c r="A335">
        <v>326</v>
      </c>
      <c r="B335" s="1">
        <f t="shared" si="82"/>
        <v>90811889.541919276</v>
      </c>
      <c r="C335" s="1">
        <f t="shared" si="82"/>
        <v>90811889.541919276</v>
      </c>
      <c r="D335" s="5">
        <f t="shared" si="83"/>
        <v>305.65145431571477</v>
      </c>
      <c r="E335" s="1">
        <f t="shared" si="84"/>
        <v>145575845.5498845</v>
      </c>
      <c r="F335" s="1">
        <f t="shared" si="85"/>
        <v>11946148.259521436</v>
      </c>
      <c r="G335" s="5">
        <f t="shared" si="89"/>
        <v>133628972.31606109</v>
      </c>
      <c r="H335" s="5">
        <f t="shared" si="86"/>
        <v>0</v>
      </c>
      <c r="I335" s="5">
        <f t="shared" si="97"/>
        <v>0.49999915856023508</v>
      </c>
      <c r="J335" s="5">
        <f t="shared" si="98"/>
        <v>0.49999915856023508</v>
      </c>
      <c r="K335" s="20">
        <f t="shared" si="99"/>
        <v>1.6828795297781401E-6</v>
      </c>
      <c r="L335" s="20">
        <f t="shared" si="92"/>
        <v>85911897.78802897</v>
      </c>
      <c r="M335" s="20">
        <f t="shared" si="93"/>
        <v>85911897.78802897</v>
      </c>
      <c r="N335" s="20">
        <f t="shared" si="94"/>
        <v>289.15923492388902</v>
      </c>
      <c r="O335" s="5">
        <f t="shared" si="95"/>
        <v>18.031867132857212</v>
      </c>
      <c r="P335" s="5">
        <f t="shared" si="96"/>
        <v>18.031867132857212</v>
      </c>
      <c r="Q335" s="5">
        <f t="shared" si="90"/>
        <v>-18.031867132857212</v>
      </c>
      <c r="R335" s="5">
        <f t="shared" si="91"/>
        <v>-18.031867132857212</v>
      </c>
      <c r="S335" s="1">
        <f t="shared" si="87"/>
        <v>36.063734265714423</v>
      </c>
      <c r="T335">
        <f>IF(A335&lt;D$4,F$4,0)</f>
        <v>0</v>
      </c>
      <c r="U335" s="5">
        <f t="shared" si="88"/>
        <v>69.714822801207163</v>
      </c>
      <c r="V335" s="5">
        <f>L$6*SUM(U328:U334)</f>
        <v>72.497430198209301</v>
      </c>
      <c r="W335" s="1">
        <f>H$5+((H$6-H$5)*(LOG(V335+J$5)-LOG(J$5))/(LOG(J$6)-LOG(J$5)))</f>
        <v>4.1166949886528113E-3</v>
      </c>
      <c r="X335" s="1">
        <f t="shared" si="80"/>
        <v>0.55625105824561527</v>
      </c>
      <c r="Y335" s="1">
        <f t="shared" si="81"/>
        <v>134.56453388668137</v>
      </c>
    </row>
    <row r="336" spans="1:25" x14ac:dyDescent="0.2">
      <c r="A336">
        <v>327</v>
      </c>
      <c r="B336" s="1">
        <f t="shared" si="82"/>
        <v>90811871.510052145</v>
      </c>
      <c r="C336" s="1">
        <f t="shared" si="82"/>
        <v>90811871.510052145</v>
      </c>
      <c r="D336" s="5">
        <f t="shared" si="83"/>
        <v>278.27799489019685</v>
      </c>
      <c r="E336" s="1">
        <f t="shared" si="84"/>
        <v>145575915.2647073</v>
      </c>
      <c r="F336" s="1">
        <f t="shared" si="85"/>
        <v>11946148.815772494</v>
      </c>
      <c r="G336" s="5">
        <f t="shared" si="89"/>
        <v>133629106.88059498</v>
      </c>
      <c r="H336" s="5">
        <f t="shared" si="86"/>
        <v>0</v>
      </c>
      <c r="I336" s="5">
        <f t="shared" si="97"/>
        <v>0.49999923391742757</v>
      </c>
      <c r="J336" s="5">
        <f t="shared" si="98"/>
        <v>0.49999923391742757</v>
      </c>
      <c r="K336" s="20">
        <f t="shared" si="99"/>
        <v>1.5321651447935935E-6</v>
      </c>
      <c r="L336" s="20">
        <f t="shared" si="92"/>
        <v>85911879.017661348</v>
      </c>
      <c r="M336" s="20">
        <f t="shared" si="93"/>
        <v>85911879.017661348</v>
      </c>
      <c r="N336" s="20">
        <f t="shared" si="94"/>
        <v>263.26277647121964</v>
      </c>
      <c r="O336" s="5">
        <f t="shared" si="95"/>
        <v>16.416969599592445</v>
      </c>
      <c r="P336" s="5">
        <f t="shared" si="96"/>
        <v>16.416969599592445</v>
      </c>
      <c r="Q336" s="5">
        <f t="shared" si="90"/>
        <v>-16.416969599592445</v>
      </c>
      <c r="R336" s="5">
        <f t="shared" si="91"/>
        <v>-16.416969599592445</v>
      </c>
      <c r="S336" s="1">
        <f t="shared" si="87"/>
        <v>32.83393919918489</v>
      </c>
      <c r="T336">
        <f>IF(A336&lt;D$4,F$4,0)</f>
        <v>0</v>
      </c>
      <c r="U336" s="5">
        <f t="shared" si="88"/>
        <v>63.437193691232309</v>
      </c>
      <c r="V336" s="5">
        <f>L$6*SUM(U329:U335)</f>
        <v>65.956833983837328</v>
      </c>
      <c r="W336" s="1">
        <f>H$5+((H$6-H$5)*(LOG(V336+J$5)-LOG(J$5))/(LOG(J$6)-LOG(J$5)))</f>
        <v>4.1062014893731855E-3</v>
      </c>
      <c r="X336" s="1">
        <f t="shared" si="80"/>
        <v>0.50473148679126023</v>
      </c>
      <c r="Y336" s="1">
        <f t="shared" si="81"/>
        <v>122.41458654898975</v>
      </c>
    </row>
    <row r="337" spans="1:25" x14ac:dyDescent="0.2">
      <c r="A337">
        <v>328</v>
      </c>
      <c r="B337" s="1">
        <f t="shared" si="82"/>
        <v>90811855.093082547</v>
      </c>
      <c r="C337" s="1">
        <f t="shared" si="82"/>
        <v>90811855.093082547</v>
      </c>
      <c r="D337" s="5">
        <f t="shared" si="83"/>
        <v>253.38379669795228</v>
      </c>
      <c r="E337" s="1">
        <f t="shared" si="84"/>
        <v>145575978.70190099</v>
      </c>
      <c r="F337" s="1">
        <f t="shared" si="85"/>
        <v>11946149.320503982</v>
      </c>
      <c r="G337" s="5">
        <f t="shared" si="89"/>
        <v>133629229.29518153</v>
      </c>
      <c r="H337" s="5">
        <f t="shared" si="86"/>
        <v>0</v>
      </c>
      <c r="I337" s="5">
        <f t="shared" si="97"/>
        <v>0.49999930244943536</v>
      </c>
      <c r="J337" s="5">
        <f t="shared" si="98"/>
        <v>0.49999930244943536</v>
      </c>
      <c r="K337" s="20">
        <f t="shared" si="99"/>
        <v>1.3951011293746407E-6</v>
      </c>
      <c r="L337" s="20">
        <f t="shared" si="92"/>
        <v>85911861.929078087</v>
      </c>
      <c r="M337" s="20">
        <f t="shared" si="93"/>
        <v>85911861.929078087</v>
      </c>
      <c r="N337" s="20">
        <f t="shared" si="94"/>
        <v>239.71180563008079</v>
      </c>
      <c r="O337" s="5">
        <f t="shared" si="95"/>
        <v>14.948336774647332</v>
      </c>
      <c r="P337" s="5">
        <f t="shared" si="96"/>
        <v>14.948336774647332</v>
      </c>
      <c r="Q337" s="5">
        <f t="shared" si="90"/>
        <v>-14.948336774647332</v>
      </c>
      <c r="R337" s="5">
        <f t="shared" si="91"/>
        <v>-14.948336774647332</v>
      </c>
      <c r="S337" s="1">
        <f t="shared" si="87"/>
        <v>29.896673549294665</v>
      </c>
      <c r="T337">
        <f>IF(A337&lt;D$4,F$4,0)</f>
        <v>0</v>
      </c>
      <c r="U337" s="5">
        <f t="shared" si="88"/>
        <v>57.728137391429485</v>
      </c>
      <c r="V337" s="5">
        <f>L$6*SUM(U330:U336)</f>
        <v>60.008621549382454</v>
      </c>
      <c r="W337" s="1">
        <f>H$5+((H$6-H$5)*(LOG(V337+J$5)-LOG(J$5))/(LOG(J$6)-LOG(J$5)))</f>
        <v>4.0966524677586366E-3</v>
      </c>
      <c r="X337" s="1">
        <f t="shared" ref="X337:X374" si="100">U330*W337</f>
        <v>0.45809969430415159</v>
      </c>
      <c r="Y337" s="1">
        <f t="shared" ref="Y337:Y374" si="101">U330*(1-W337)</f>
        <v>111.36483327584047</v>
      </c>
    </row>
    <row r="338" spans="1:25" x14ac:dyDescent="0.2">
      <c r="A338">
        <v>329</v>
      </c>
      <c r="B338" s="1">
        <f t="shared" si="82"/>
        <v>90811840.144745767</v>
      </c>
      <c r="C338" s="1">
        <f t="shared" si="82"/>
        <v>90811840.144745767</v>
      </c>
      <c r="D338" s="5">
        <f t="shared" si="83"/>
        <v>230.74431178466372</v>
      </c>
      <c r="E338" s="1">
        <f t="shared" si="84"/>
        <v>145576036.43003839</v>
      </c>
      <c r="F338" s="1">
        <f t="shared" si="85"/>
        <v>11946149.778603677</v>
      </c>
      <c r="G338" s="5">
        <f t="shared" si="89"/>
        <v>133629340.66001481</v>
      </c>
      <c r="H338" s="5">
        <f t="shared" si="86"/>
        <v>0</v>
      </c>
      <c r="I338" s="5">
        <f t="shared" si="97"/>
        <v>0.49999936477441087</v>
      </c>
      <c r="J338" s="5">
        <f t="shared" si="98"/>
        <v>0.49999936477441087</v>
      </c>
      <c r="K338" s="20">
        <f t="shared" si="99"/>
        <v>1.270451178323752E-6</v>
      </c>
      <c r="L338" s="20">
        <f t="shared" si="92"/>
        <v>85911846.369956538</v>
      </c>
      <c r="M338" s="20">
        <f t="shared" si="93"/>
        <v>85911846.369956538</v>
      </c>
      <c r="N338" s="20">
        <f t="shared" si="94"/>
        <v>218.29389023709095</v>
      </c>
      <c r="O338" s="5">
        <f t="shared" si="95"/>
        <v>13.612721274046192</v>
      </c>
      <c r="P338" s="5">
        <f t="shared" si="96"/>
        <v>13.612721274046192</v>
      </c>
      <c r="Q338" s="5">
        <f t="shared" si="90"/>
        <v>-13.612721274046192</v>
      </c>
      <c r="R338" s="5">
        <f t="shared" si="91"/>
        <v>-13.612721274046192</v>
      </c>
      <c r="S338" s="1">
        <f t="shared" si="87"/>
        <v>27.225442548092385</v>
      </c>
      <c r="T338">
        <f>IF(A338&lt;D$4,F$4,0)</f>
        <v>0</v>
      </c>
      <c r="U338" s="5">
        <f t="shared" si="88"/>
        <v>52.536158462583245</v>
      </c>
      <c r="V338" s="5">
        <f>L$6*SUM(U331:U337)</f>
        <v>54.599141991510933</v>
      </c>
      <c r="W338" s="1">
        <f>H$5+((H$6-H$5)*(LOG(V338+J$5)-LOG(J$5))/(LOG(J$6)-LOG(J$5)))</f>
        <v>4.0879634028324514E-3</v>
      </c>
      <c r="X338" s="1">
        <f t="shared" si="100"/>
        <v>0.41587483862573588</v>
      </c>
      <c r="Y338" s="1">
        <f t="shared" si="101"/>
        <v>101.31567156846445</v>
      </c>
    </row>
    <row r="339" spans="1:25" x14ac:dyDescent="0.2">
      <c r="A339">
        <v>330</v>
      </c>
      <c r="B339" s="1">
        <f t="shared" si="82"/>
        <v>90811826.532024488</v>
      </c>
      <c r="C339" s="1">
        <f t="shared" si="82"/>
        <v>90811826.532024488</v>
      </c>
      <c r="D339" s="5">
        <f t="shared" si="83"/>
        <v>210.15532910222345</v>
      </c>
      <c r="E339" s="1">
        <f t="shared" si="84"/>
        <v>145576088.96619686</v>
      </c>
      <c r="F339" s="1">
        <f t="shared" si="85"/>
        <v>11946150.194478516</v>
      </c>
      <c r="G339" s="5">
        <f t="shared" si="89"/>
        <v>133629441.97568637</v>
      </c>
      <c r="H339" s="5">
        <f t="shared" si="86"/>
        <v>0</v>
      </c>
      <c r="I339" s="5">
        <f t="shared" si="97"/>
        <v>0.49999942145452314</v>
      </c>
      <c r="J339" s="5">
        <f t="shared" si="98"/>
        <v>0.49999942145452314</v>
      </c>
      <c r="K339" s="20">
        <f t="shared" si="99"/>
        <v>1.1570909536726628E-6</v>
      </c>
      <c r="L339" s="20">
        <f t="shared" si="92"/>
        <v>85911832.201770157</v>
      </c>
      <c r="M339" s="20">
        <f t="shared" si="93"/>
        <v>85911832.201770157</v>
      </c>
      <c r="N339" s="20">
        <f t="shared" si="94"/>
        <v>198.81583775623136</v>
      </c>
      <c r="O339" s="5">
        <f t="shared" si="95"/>
        <v>12.39807552548084</v>
      </c>
      <c r="P339" s="5">
        <f t="shared" si="96"/>
        <v>12.39807552548084</v>
      </c>
      <c r="Q339" s="5">
        <f t="shared" si="90"/>
        <v>-12.39807552548084</v>
      </c>
      <c r="R339" s="5">
        <f t="shared" si="91"/>
        <v>-12.39807552548084</v>
      </c>
      <c r="S339" s="1">
        <f t="shared" si="87"/>
        <v>24.796151050961679</v>
      </c>
      <c r="T339">
        <f>IF(A339&lt;D$4,F$4,0)</f>
        <v>0</v>
      </c>
      <c r="U339" s="5">
        <f t="shared" si="88"/>
        <v>47.814425230532663</v>
      </c>
      <c r="V339" s="5">
        <f>L$6*SUM(U332:U338)</f>
        <v>49.679603197060239</v>
      </c>
      <c r="W339" s="1">
        <f>H$5+((H$6-H$5)*(LOG(V339+J$5)-LOG(J$5))/(LOG(J$6)-LOG(J$5)))</f>
        <v>4.0800572534220323E-3</v>
      </c>
      <c r="X339" s="1">
        <f t="shared" si="100"/>
        <v>0.3776261845274273</v>
      </c>
      <c r="Y339" s="1">
        <f t="shared" si="101"/>
        <v>92.176512415048364</v>
      </c>
    </row>
    <row r="340" spans="1:25" x14ac:dyDescent="0.2">
      <c r="A340">
        <v>331</v>
      </c>
      <c r="B340" s="1">
        <f t="shared" si="82"/>
        <v>90811814.133948967</v>
      </c>
      <c r="C340" s="1">
        <f t="shared" si="82"/>
        <v>90811814.133948967</v>
      </c>
      <c r="D340" s="5">
        <f t="shared" si="83"/>
        <v>191.43113272076749</v>
      </c>
      <c r="E340" s="1">
        <f t="shared" si="84"/>
        <v>145576136.78062209</v>
      </c>
      <c r="F340" s="1">
        <f t="shared" si="85"/>
        <v>11946150.5721047</v>
      </c>
      <c r="G340" s="5">
        <f t="shared" si="89"/>
        <v>133629534.15219879</v>
      </c>
      <c r="H340" s="5">
        <f t="shared" si="86"/>
        <v>0</v>
      </c>
      <c r="I340" s="5">
        <f t="shared" si="97"/>
        <v>0.49999947300102748</v>
      </c>
      <c r="J340" s="5">
        <f t="shared" si="98"/>
        <v>0.49999947300102748</v>
      </c>
      <c r="K340" s="20">
        <f t="shared" si="99"/>
        <v>1.0539979449721329E-6</v>
      </c>
      <c r="L340" s="20">
        <f t="shared" si="92"/>
        <v>85911819.298538893</v>
      </c>
      <c r="M340" s="20">
        <f t="shared" si="93"/>
        <v>85911819.298538893</v>
      </c>
      <c r="N340" s="20">
        <f t="shared" si="94"/>
        <v>181.1019528600406</v>
      </c>
      <c r="O340" s="5">
        <f t="shared" si="95"/>
        <v>11.2934431053546</v>
      </c>
      <c r="P340" s="5">
        <f t="shared" si="96"/>
        <v>11.2934431053546</v>
      </c>
      <c r="Q340" s="5">
        <f t="shared" si="90"/>
        <v>-11.2934431053546</v>
      </c>
      <c r="R340" s="5">
        <f t="shared" si="91"/>
        <v>-11.2934431053546</v>
      </c>
      <c r="S340" s="1">
        <f t="shared" si="87"/>
        <v>22.586886210709199</v>
      </c>
      <c r="T340">
        <f>IF(A340&lt;D$4,F$4,0)</f>
        <v>0</v>
      </c>
      <c r="U340" s="5">
        <f t="shared" si="88"/>
        <v>43.520347432417637</v>
      </c>
      <c r="V340" s="5">
        <f>L$6*SUM(U333:U339)</f>
        <v>45.205631860155925</v>
      </c>
      <c r="W340" s="1">
        <f>H$5+((H$6-H$5)*(LOG(V340+J$5)-LOG(J$5))/(LOG(J$6)-LOG(J$5)))</f>
        <v>4.0728638106894742E-3</v>
      </c>
      <c r="X340" s="1">
        <f t="shared" si="100"/>
        <v>0.34296744164536752</v>
      </c>
      <c r="Y340" s="1">
        <f t="shared" si="101"/>
        <v>83.864965253091185</v>
      </c>
    </row>
    <row r="341" spans="1:25" x14ac:dyDescent="0.2">
      <c r="A341">
        <v>332</v>
      </c>
      <c r="B341" s="1">
        <f t="shared" ref="B341:C374" si="102">B340+Q340</f>
        <v>90811802.840505868</v>
      </c>
      <c r="C341" s="1">
        <f t="shared" si="102"/>
        <v>90811802.840505868</v>
      </c>
      <c r="D341" s="5">
        <f t="shared" ref="D341:D374" si="103">D340+S340-S334</f>
        <v>174.4028268246482</v>
      </c>
      <c r="E341" s="1">
        <f t="shared" ref="E341:E374" si="104">E340+U340</f>
        <v>145576180.30096954</v>
      </c>
      <c r="F341" s="1">
        <f t="shared" ref="F341:F374" si="105">F340+X340</f>
        <v>11946150.915072141</v>
      </c>
      <c r="G341" s="5">
        <f t="shared" si="89"/>
        <v>133629618.01716405</v>
      </c>
      <c r="H341" s="5">
        <f t="shared" ref="H341:H374" si="106">SUM(T334:T340)</f>
        <v>0</v>
      </c>
      <c r="I341" s="5">
        <f t="shared" si="97"/>
        <v>0.4999995198788762</v>
      </c>
      <c r="J341" s="5">
        <f t="shared" si="98"/>
        <v>0.4999995198788762</v>
      </c>
      <c r="K341" s="20">
        <f t="shared" si="99"/>
        <v>9.6024224770645616E-7</v>
      </c>
      <c r="L341" s="20">
        <f t="shared" si="92"/>
        <v>85911807.545692876</v>
      </c>
      <c r="M341" s="20">
        <f t="shared" si="93"/>
        <v>85911807.545692876</v>
      </c>
      <c r="N341" s="20">
        <f t="shared" si="94"/>
        <v>164.99245279712494</v>
      </c>
      <c r="O341" s="5">
        <f t="shared" si="95"/>
        <v>10.288859916441393</v>
      </c>
      <c r="P341" s="5">
        <f t="shared" si="96"/>
        <v>10.288859916441393</v>
      </c>
      <c r="Q341" s="5">
        <f t="shared" si="90"/>
        <v>-10.288859916441393</v>
      </c>
      <c r="R341" s="5">
        <f t="shared" si="91"/>
        <v>-10.288859916441393</v>
      </c>
      <c r="S341" s="1">
        <f t="shared" ref="S341:S374" si="107">O341+P341-T341*K341</f>
        <v>20.577719832882785</v>
      </c>
      <c r="T341">
        <f>IF(A341&lt;D$4,F$4,0)</f>
        <v>0</v>
      </c>
      <c r="U341" s="5">
        <f t="shared" ref="U341:U374" si="108">S334+T334</f>
        <v>39.615192106828488</v>
      </c>
      <c r="V341" s="5">
        <f>L$6*SUM(U334:U340)</f>
        <v>41.136873333924029</v>
      </c>
      <c r="W341" s="1">
        <f>H$5+((H$6-H$5)*(LOG(V341+J$5)-LOG(J$5))/(LOG(J$6)-LOG(J$5)))</f>
        <v>4.0663191042043974E-3</v>
      </c>
      <c r="X341" s="1">
        <f t="shared" si="100"/>
        <v>0.3115518071228337</v>
      </c>
      <c r="Y341" s="1">
        <f t="shared" si="101"/>
        <v>76.306096522714995</v>
      </c>
    </row>
    <row r="342" spans="1:25" x14ac:dyDescent="0.2">
      <c r="A342">
        <v>333</v>
      </c>
      <c r="B342" s="1">
        <f t="shared" si="102"/>
        <v>90811792.551645949</v>
      </c>
      <c r="C342" s="1">
        <f t="shared" si="102"/>
        <v>90811792.551645949</v>
      </c>
      <c r="D342" s="5">
        <f t="shared" si="103"/>
        <v>158.91681239181656</v>
      </c>
      <c r="E342" s="1">
        <f t="shared" si="104"/>
        <v>145576219.91616166</v>
      </c>
      <c r="F342" s="1">
        <f t="shared" si="105"/>
        <v>11946151.226623949</v>
      </c>
      <c r="G342" s="5">
        <f t="shared" si="89"/>
        <v>133629694.32326058</v>
      </c>
      <c r="H342" s="5">
        <f t="shared" si="106"/>
        <v>0</v>
      </c>
      <c r="I342" s="5">
        <f t="shared" si="97"/>
        <v>0.49999956251091165</v>
      </c>
      <c r="J342" s="5">
        <f t="shared" si="98"/>
        <v>0.49999956251091165</v>
      </c>
      <c r="K342" s="20">
        <f t="shared" si="99"/>
        <v>8.7497817672025172E-7</v>
      </c>
      <c r="L342" s="20">
        <f t="shared" si="92"/>
        <v>85911796.839039013</v>
      </c>
      <c r="M342" s="20">
        <f t="shared" si="93"/>
        <v>85911796.839039013</v>
      </c>
      <c r="N342" s="20">
        <f t="shared" si="94"/>
        <v>150.34202625995809</v>
      </c>
      <c r="O342" s="5">
        <f t="shared" si="95"/>
        <v>9.3752643150933963</v>
      </c>
      <c r="P342" s="5">
        <f t="shared" si="96"/>
        <v>9.3752643150933963</v>
      </c>
      <c r="Q342" s="5">
        <f t="shared" si="90"/>
        <v>-9.3752643150933963</v>
      </c>
      <c r="R342" s="5">
        <f t="shared" si="91"/>
        <v>-9.3752643150933963</v>
      </c>
      <c r="S342" s="1">
        <f t="shared" si="107"/>
        <v>18.750528630186793</v>
      </c>
      <c r="T342">
        <f>IF(A342&lt;D$4,F$4,0)</f>
        <v>0</v>
      </c>
      <c r="U342" s="5">
        <f t="shared" si="108"/>
        <v>36.063734265714423</v>
      </c>
      <c r="V342" s="5">
        <f>L$6*SUM(U335:U341)</f>
        <v>37.436627711623103</v>
      </c>
      <c r="W342" s="1">
        <f>H$5+((H$6-H$5)*(LOG(V342+J$5)-LOG(J$5))/(LOG(J$6)-LOG(J$5)))</f>
        <v>4.0603648575708003E-3</v>
      </c>
      <c r="X342" s="1">
        <f t="shared" si="100"/>
        <v>0.28306761655379709</v>
      </c>
      <c r="Y342" s="1">
        <f t="shared" si="101"/>
        <v>69.431755184653369</v>
      </c>
    </row>
    <row r="343" spans="1:25" x14ac:dyDescent="0.2">
      <c r="A343">
        <v>334</v>
      </c>
      <c r="B343" s="1">
        <f t="shared" si="102"/>
        <v>90811783.176381633</v>
      </c>
      <c r="C343" s="1">
        <f t="shared" si="102"/>
        <v>90811783.176381633</v>
      </c>
      <c r="D343" s="5">
        <f t="shared" si="103"/>
        <v>144.83340182281847</v>
      </c>
      <c r="E343" s="1">
        <f t="shared" si="104"/>
        <v>145576255.97989592</v>
      </c>
      <c r="F343" s="1">
        <f t="shared" si="105"/>
        <v>11946151.509691564</v>
      </c>
      <c r="G343" s="5">
        <f t="shared" si="89"/>
        <v>133629763.75501576</v>
      </c>
      <c r="H343" s="5">
        <f t="shared" si="106"/>
        <v>0</v>
      </c>
      <c r="I343" s="5">
        <f t="shared" si="97"/>
        <v>0.49999960128168047</v>
      </c>
      <c r="J343" s="5">
        <f t="shared" si="98"/>
        <v>0.49999960128168047</v>
      </c>
      <c r="K343" s="20">
        <f t="shared" si="99"/>
        <v>7.9743663906505913E-7</v>
      </c>
      <c r="L343" s="20">
        <f t="shared" si="92"/>
        <v>85911787.083821163</v>
      </c>
      <c r="M343" s="20">
        <f t="shared" si="93"/>
        <v>85911787.083821163</v>
      </c>
      <c r="N343" s="20">
        <f t="shared" si="94"/>
        <v>137.0185227599809</v>
      </c>
      <c r="O343" s="5">
        <f t="shared" si="95"/>
        <v>8.5444153775981224</v>
      </c>
      <c r="P343" s="5">
        <f t="shared" si="96"/>
        <v>8.5444153775981224</v>
      </c>
      <c r="Q343" s="5">
        <f t="shared" si="90"/>
        <v>-8.5444153775981224</v>
      </c>
      <c r="R343" s="5">
        <f t="shared" si="91"/>
        <v>-8.5444153775981224</v>
      </c>
      <c r="S343" s="1">
        <f t="shared" si="107"/>
        <v>17.088830755196245</v>
      </c>
      <c r="T343">
        <f>IF(A343&lt;D$4,F$4,0)</f>
        <v>0</v>
      </c>
      <c r="U343" s="5">
        <f t="shared" si="108"/>
        <v>32.83393919918489</v>
      </c>
      <c r="V343" s="5">
        <f>L$6*SUM(U336:U342)</f>
        <v>34.071518858073823</v>
      </c>
      <c r="W343" s="1">
        <f>H$5+((H$6-H$5)*(LOG(V343+J$5)-LOG(J$5))/(LOG(J$6)-LOG(J$5)))</f>
        <v>4.0549479898362769E-3</v>
      </c>
      <c r="X343" s="1">
        <f t="shared" si="100"/>
        <v>0.25723452103911698</v>
      </c>
      <c r="Y343" s="1">
        <f t="shared" si="101"/>
        <v>63.179959170193193</v>
      </c>
    </row>
    <row r="344" spans="1:25" x14ac:dyDescent="0.2">
      <c r="A344">
        <v>335</v>
      </c>
      <c r="B344" s="1">
        <f t="shared" si="102"/>
        <v>90811774.631966248</v>
      </c>
      <c r="C344" s="1">
        <f t="shared" si="102"/>
        <v>90811774.631966248</v>
      </c>
      <c r="D344" s="5">
        <f t="shared" si="103"/>
        <v>132.02555902872007</v>
      </c>
      <c r="E344" s="1">
        <f t="shared" si="104"/>
        <v>145576288.81383511</v>
      </c>
      <c r="F344" s="1">
        <f t="shared" si="105"/>
        <v>11946151.766926086</v>
      </c>
      <c r="G344" s="5">
        <f t="shared" si="89"/>
        <v>133629826.93497492</v>
      </c>
      <c r="H344" s="5">
        <f t="shared" si="106"/>
        <v>0</v>
      </c>
      <c r="I344" s="5">
        <f t="shared" si="97"/>
        <v>0.49999963654090124</v>
      </c>
      <c r="J344" s="5">
        <f t="shared" si="98"/>
        <v>0.49999963654090124</v>
      </c>
      <c r="K344" s="20">
        <f t="shared" si="99"/>
        <v>7.2691819751348061E-7</v>
      </c>
      <c r="L344" s="20">
        <f t="shared" si="92"/>
        <v>85911778.193865418</v>
      </c>
      <c r="M344" s="20">
        <f t="shared" si="93"/>
        <v>85911778.193865418</v>
      </c>
      <c r="N344" s="20">
        <f t="shared" si="94"/>
        <v>124.90176069308795</v>
      </c>
      <c r="O344" s="5">
        <f t="shared" si="95"/>
        <v>7.7888185686532996</v>
      </c>
      <c r="P344" s="5">
        <f t="shared" si="96"/>
        <v>7.7888185686532996</v>
      </c>
      <c r="Q344" s="5">
        <f t="shared" si="90"/>
        <v>-7.7888185686532996</v>
      </c>
      <c r="R344" s="5">
        <f t="shared" si="91"/>
        <v>-7.7888185686532996</v>
      </c>
      <c r="S344" s="1">
        <f t="shared" si="107"/>
        <v>15.577637137306599</v>
      </c>
      <c r="T344">
        <f>IF(A344&lt;D$4,F$4,0)</f>
        <v>0</v>
      </c>
      <c r="U344" s="5">
        <f t="shared" si="108"/>
        <v>29.896673549294665</v>
      </c>
      <c r="V344" s="5">
        <f>L$6*SUM(U337:U343)</f>
        <v>31.011193408869083</v>
      </c>
      <c r="W344" s="1">
        <f>H$5+((H$6-H$5)*(LOG(V344+J$5)-LOG(J$5))/(LOG(J$6)-LOG(J$5)))</f>
        <v>4.050020159134274E-3</v>
      </c>
      <c r="X344" s="1">
        <f t="shared" si="100"/>
        <v>0.23380012018456248</v>
      </c>
      <c r="Y344" s="1">
        <f t="shared" si="101"/>
        <v>57.494337271244923</v>
      </c>
    </row>
    <row r="345" spans="1:25" x14ac:dyDescent="0.2">
      <c r="A345">
        <v>336</v>
      </c>
      <c r="B345" s="1">
        <f t="shared" si="102"/>
        <v>90811766.84314768</v>
      </c>
      <c r="C345" s="1">
        <f t="shared" si="102"/>
        <v>90811766.84314768</v>
      </c>
      <c r="D345" s="5">
        <f t="shared" si="103"/>
        <v>120.37775361793427</v>
      </c>
      <c r="E345" s="1">
        <f t="shared" si="104"/>
        <v>145576318.71050867</v>
      </c>
      <c r="F345" s="1">
        <f t="shared" si="105"/>
        <v>11946152.000726206</v>
      </c>
      <c r="G345" s="5">
        <f t="shared" si="89"/>
        <v>133629884.4293122</v>
      </c>
      <c r="H345" s="5">
        <f t="shared" si="106"/>
        <v>0</v>
      </c>
      <c r="I345" s="5">
        <f t="shared" si="97"/>
        <v>0.49999966860661887</v>
      </c>
      <c r="J345" s="5">
        <f t="shared" si="98"/>
        <v>0.49999966860661887</v>
      </c>
      <c r="K345" s="20">
        <f t="shared" si="99"/>
        <v>6.6278676221040825E-7</v>
      </c>
      <c r="L345" s="20">
        <f t="shared" si="92"/>
        <v>85911770.090802819</v>
      </c>
      <c r="M345" s="20">
        <f t="shared" si="93"/>
        <v>85911770.090802819</v>
      </c>
      <c r="N345" s="20">
        <f t="shared" si="94"/>
        <v>113.88244334827228</v>
      </c>
      <c r="O345" s="5">
        <f t="shared" si="95"/>
        <v>7.1016581416563742</v>
      </c>
      <c r="P345" s="5">
        <f t="shared" si="96"/>
        <v>7.1016581416563742</v>
      </c>
      <c r="Q345" s="5">
        <f t="shared" si="90"/>
        <v>-7.1016581416563742</v>
      </c>
      <c r="R345" s="5">
        <f t="shared" si="91"/>
        <v>-7.1016581416563742</v>
      </c>
      <c r="S345" s="1">
        <f t="shared" si="107"/>
        <v>14.203316283312748</v>
      </c>
      <c r="T345">
        <f>IF(A345&lt;D$4,F$4,0)</f>
        <v>0</v>
      </c>
      <c r="U345" s="5">
        <f t="shared" si="108"/>
        <v>27.225442548092385</v>
      </c>
      <c r="V345" s="5">
        <f>L$6*SUM(U338:U344)</f>
        <v>28.228047024655606</v>
      </c>
      <c r="W345" s="1">
        <f>H$5+((H$6-H$5)*(LOG(V345+J$5)-LOG(J$5))/(LOG(J$6)-LOG(J$5)))</f>
        <v>4.0455373452310478E-3</v>
      </c>
      <c r="X345" s="1">
        <f t="shared" si="100"/>
        <v>0.21253699103535667</v>
      </c>
      <c r="Y345" s="1">
        <f t="shared" si="101"/>
        <v>52.323621471547888</v>
      </c>
    </row>
    <row r="346" spans="1:25" x14ac:dyDescent="0.2">
      <c r="A346">
        <v>337</v>
      </c>
      <c r="B346" s="1">
        <f t="shared" si="102"/>
        <v>90811759.741489545</v>
      </c>
      <c r="C346" s="1">
        <f t="shared" si="102"/>
        <v>90811759.741489545</v>
      </c>
      <c r="D346" s="5">
        <f t="shared" si="103"/>
        <v>109.78491885028534</v>
      </c>
      <c r="E346" s="1">
        <f t="shared" si="104"/>
        <v>145576345.93595123</v>
      </c>
      <c r="F346" s="1">
        <f t="shared" si="105"/>
        <v>11946152.213263197</v>
      </c>
      <c r="G346" s="5">
        <f t="shared" si="89"/>
        <v>133629936.75293367</v>
      </c>
      <c r="H346" s="5">
        <f t="shared" si="106"/>
        <v>0</v>
      </c>
      <c r="I346" s="5">
        <f t="shared" si="97"/>
        <v>0.49999969776807324</v>
      </c>
      <c r="J346" s="5">
        <f t="shared" si="98"/>
        <v>0.49999969776807324</v>
      </c>
      <c r="K346" s="20">
        <f t="shared" si="99"/>
        <v>6.0446385359005633E-7</v>
      </c>
      <c r="L346" s="20">
        <f t="shared" si="92"/>
        <v>85911762.70336242</v>
      </c>
      <c r="M346" s="20">
        <f t="shared" si="93"/>
        <v>85911762.70336242</v>
      </c>
      <c r="N346" s="20">
        <f t="shared" si="94"/>
        <v>103.86117308510279</v>
      </c>
      <c r="O346" s="5">
        <f t="shared" si="95"/>
        <v>6.4767356611943709</v>
      </c>
      <c r="P346" s="5">
        <f t="shared" si="96"/>
        <v>6.4767356611943709</v>
      </c>
      <c r="Q346" s="5">
        <f t="shared" si="90"/>
        <v>-6.4767356611943709</v>
      </c>
      <c r="R346" s="5">
        <f t="shared" si="91"/>
        <v>-6.4767356611943709</v>
      </c>
      <c r="S346" s="1">
        <f t="shared" si="107"/>
        <v>12.953471322388742</v>
      </c>
      <c r="T346">
        <f>IF(A346&lt;D$4,F$4,0)</f>
        <v>0</v>
      </c>
      <c r="U346" s="5">
        <f t="shared" si="108"/>
        <v>24.796151050961679</v>
      </c>
      <c r="V346" s="5">
        <f>L$6*SUM(U339:U345)</f>
        <v>25.696975433206514</v>
      </c>
      <c r="W346" s="1">
        <f>H$5+((H$6-H$5)*(LOG(V346+J$5)-LOG(J$5))/(LOG(J$6)-LOG(J$5)))</f>
        <v>4.0414594678664963E-3</v>
      </c>
      <c r="X346" s="1">
        <f t="shared" si="100"/>
        <v>0.19324006154853091</v>
      </c>
      <c r="Y346" s="1">
        <f t="shared" si="101"/>
        <v>47.621185168984134</v>
      </c>
    </row>
    <row r="347" spans="1:25" x14ac:dyDescent="0.2">
      <c r="A347">
        <v>338</v>
      </c>
      <c r="B347" s="1">
        <f t="shared" si="102"/>
        <v>90811753.264753878</v>
      </c>
      <c r="C347" s="1">
        <f t="shared" si="102"/>
        <v>90811753.264753878</v>
      </c>
      <c r="D347" s="5">
        <f t="shared" si="103"/>
        <v>100.15150396196488</v>
      </c>
      <c r="E347" s="1">
        <f t="shared" si="104"/>
        <v>145576370.73210227</v>
      </c>
      <c r="F347" s="1">
        <f t="shared" si="105"/>
        <v>11946152.406503258</v>
      </c>
      <c r="G347" s="5">
        <f t="shared" si="89"/>
        <v>133629984.37411883</v>
      </c>
      <c r="H347" s="5">
        <f t="shared" si="106"/>
        <v>0</v>
      </c>
      <c r="I347" s="5">
        <f t="shared" si="97"/>
        <v>0.49999972428830763</v>
      </c>
      <c r="J347" s="5">
        <f t="shared" si="98"/>
        <v>0.49999972428830763</v>
      </c>
      <c r="K347" s="20">
        <f t="shared" si="99"/>
        <v>5.5142338483489363E-7</v>
      </c>
      <c r="L347" s="20">
        <f t="shared" si="92"/>
        <v>85911755.966728464</v>
      </c>
      <c r="M347" s="20">
        <f t="shared" si="93"/>
        <v>85911755.966728464</v>
      </c>
      <c r="N347" s="20">
        <f t="shared" si="94"/>
        <v>94.747554790582925</v>
      </c>
      <c r="O347" s="5">
        <f t="shared" si="95"/>
        <v>5.9084140933161331</v>
      </c>
      <c r="P347" s="5">
        <f t="shared" si="96"/>
        <v>5.9084140933161331</v>
      </c>
      <c r="Q347" s="5">
        <f t="shared" si="90"/>
        <v>-5.9084140933161331</v>
      </c>
      <c r="R347" s="5">
        <f t="shared" si="91"/>
        <v>-5.9084140933161331</v>
      </c>
      <c r="S347" s="1">
        <f t="shared" si="107"/>
        <v>11.816828186632266</v>
      </c>
      <c r="T347">
        <f>IF(A347&lt;D$4,F$4,0)</f>
        <v>0</v>
      </c>
      <c r="U347" s="5">
        <f t="shared" si="108"/>
        <v>22.586886210709199</v>
      </c>
      <c r="V347" s="5">
        <f>L$6*SUM(U340:U346)</f>
        <v>23.395148015249418</v>
      </c>
      <c r="W347" s="1">
        <f>H$5+((H$6-H$5)*(LOG(V347+J$5)-LOG(J$5))/(LOG(J$6)-LOG(J$5)))</f>
        <v>4.0377500379905522E-3</v>
      </c>
      <c r="X347" s="1">
        <f t="shared" si="100"/>
        <v>0.17572428449860633</v>
      </c>
      <c r="Y347" s="1">
        <f t="shared" si="101"/>
        <v>43.34462314791903</v>
      </c>
    </row>
    <row r="348" spans="1:25" x14ac:dyDescent="0.2">
      <c r="A348">
        <v>339</v>
      </c>
      <c r="B348" s="1">
        <f t="shared" si="102"/>
        <v>90811747.356339782</v>
      </c>
      <c r="C348" s="1">
        <f t="shared" si="102"/>
        <v>90811747.356339782</v>
      </c>
      <c r="D348" s="5">
        <f t="shared" si="103"/>
        <v>91.39061231571435</v>
      </c>
      <c r="E348" s="1">
        <f t="shared" si="104"/>
        <v>145576393.31898847</v>
      </c>
      <c r="F348" s="1">
        <f t="shared" si="105"/>
        <v>11946152.582227543</v>
      </c>
      <c r="G348" s="5">
        <f t="shared" si="89"/>
        <v>133630027.71874198</v>
      </c>
      <c r="H348" s="5">
        <f t="shared" si="106"/>
        <v>0</v>
      </c>
      <c r="I348" s="5">
        <f t="shared" si="97"/>
        <v>0.4999997484065416</v>
      </c>
      <c r="J348" s="5">
        <f t="shared" si="98"/>
        <v>0.4999997484065416</v>
      </c>
      <c r="K348" s="20">
        <f t="shared" si="99"/>
        <v>5.0318691683435454E-7</v>
      </c>
      <c r="L348" s="20">
        <f t="shared" si="92"/>
        <v>85911749.821955681</v>
      </c>
      <c r="M348" s="20">
        <f t="shared" si="93"/>
        <v>85911749.821955681</v>
      </c>
      <c r="N348" s="20">
        <f t="shared" si="94"/>
        <v>86.459380530737675</v>
      </c>
      <c r="O348" s="5">
        <f t="shared" si="95"/>
        <v>5.3915669593689648</v>
      </c>
      <c r="P348" s="5">
        <f t="shared" si="96"/>
        <v>5.3915669593689648</v>
      </c>
      <c r="Q348" s="5">
        <f t="shared" si="90"/>
        <v>-5.3915669593689648</v>
      </c>
      <c r="R348" s="5">
        <f t="shared" si="91"/>
        <v>-5.3915669593689648</v>
      </c>
      <c r="S348" s="1">
        <f t="shared" si="107"/>
        <v>10.78313391873793</v>
      </c>
      <c r="T348">
        <f>IF(A348&lt;D$4,F$4,0)</f>
        <v>0</v>
      </c>
      <c r="U348" s="5">
        <f t="shared" si="108"/>
        <v>20.577719832882785</v>
      </c>
      <c r="V348" s="5">
        <f>L$6*SUM(U341:U347)</f>
        <v>21.301801893078576</v>
      </c>
      <c r="W348" s="1">
        <f>H$5+((H$6-H$5)*(LOG(V348+J$5)-LOG(J$5))/(LOG(J$6)-LOG(J$5)))</f>
        <v>4.034375839200805E-3</v>
      </c>
      <c r="X348" s="1">
        <f t="shared" si="100"/>
        <v>0.15982257390108728</v>
      </c>
      <c r="Y348" s="1">
        <f t="shared" si="101"/>
        <v>39.455369532927399</v>
      </c>
    </row>
    <row r="349" spans="1:25" x14ac:dyDescent="0.2">
      <c r="A349">
        <v>340</v>
      </c>
      <c r="B349" s="1">
        <f t="shared" si="102"/>
        <v>90811741.96477282</v>
      </c>
      <c r="C349" s="1">
        <f t="shared" si="102"/>
        <v>90811741.96477282</v>
      </c>
      <c r="D349" s="5">
        <f t="shared" si="103"/>
        <v>83.423217604265488</v>
      </c>
      <c r="E349" s="1">
        <f t="shared" si="104"/>
        <v>145576413.89670831</v>
      </c>
      <c r="F349" s="1">
        <f t="shared" si="105"/>
        <v>11946152.742050117</v>
      </c>
      <c r="G349" s="5">
        <f t="shared" si="89"/>
        <v>133630067.17411152</v>
      </c>
      <c r="H349" s="5">
        <f t="shared" si="106"/>
        <v>0</v>
      </c>
      <c r="I349" s="5">
        <f t="shared" si="97"/>
        <v>0.49999977034032861</v>
      </c>
      <c r="J349" s="5">
        <f t="shared" si="98"/>
        <v>0.49999977034032861</v>
      </c>
      <c r="K349" s="20">
        <f t="shared" si="99"/>
        <v>4.5931934285947873E-7</v>
      </c>
      <c r="L349" s="20">
        <f t="shared" si="92"/>
        <v>85911744.215437606</v>
      </c>
      <c r="M349" s="20">
        <f t="shared" si="93"/>
        <v>85911744.215437606</v>
      </c>
      <c r="N349" s="20">
        <f t="shared" si="94"/>
        <v>78.921888044242593</v>
      </c>
      <c r="O349" s="5">
        <f t="shared" si="95"/>
        <v>4.9215320948376791</v>
      </c>
      <c r="P349" s="5">
        <f t="shared" si="96"/>
        <v>4.9215320948376791</v>
      </c>
      <c r="Q349" s="5">
        <f t="shared" si="90"/>
        <v>-4.9215320948376791</v>
      </c>
      <c r="R349" s="5">
        <f t="shared" si="91"/>
        <v>-4.9215320948376791</v>
      </c>
      <c r="S349" s="1">
        <f t="shared" si="107"/>
        <v>9.8430641896753581</v>
      </c>
      <c r="T349">
        <f>IF(A349&lt;D$4,F$4,0)</f>
        <v>0</v>
      </c>
      <c r="U349" s="5">
        <f t="shared" si="108"/>
        <v>18.750528630186793</v>
      </c>
      <c r="V349" s="5">
        <f>L$6*SUM(U342:U348)</f>
        <v>19.398054665684004</v>
      </c>
      <c r="W349" s="1">
        <f>H$5+((H$6-H$5)*(LOG(V349+J$5)-LOG(J$5))/(LOG(J$6)-LOG(J$5)))</f>
        <v>4.0313066368829848E-3</v>
      </c>
      <c r="X349" s="1">
        <f t="shared" si="100"/>
        <v>0.14538397129615888</v>
      </c>
      <c r="Y349" s="1">
        <f t="shared" si="101"/>
        <v>35.918350294418261</v>
      </c>
    </row>
    <row r="350" spans="1:25" x14ac:dyDescent="0.2">
      <c r="A350">
        <v>341</v>
      </c>
      <c r="B350" s="1">
        <f t="shared" si="102"/>
        <v>90811737.043240726</v>
      </c>
      <c r="C350" s="1">
        <f t="shared" si="102"/>
        <v>90811737.043240726</v>
      </c>
      <c r="D350" s="5">
        <f t="shared" si="103"/>
        <v>76.177451038744607</v>
      </c>
      <c r="E350" s="1">
        <f t="shared" si="104"/>
        <v>145576432.64723694</v>
      </c>
      <c r="F350" s="1">
        <f t="shared" si="105"/>
        <v>11946152.887434088</v>
      </c>
      <c r="G350" s="5">
        <f t="shared" si="89"/>
        <v>133630103.09246181</v>
      </c>
      <c r="H350" s="5">
        <f t="shared" si="106"/>
        <v>0</v>
      </c>
      <c r="I350" s="5">
        <f t="shared" si="97"/>
        <v>0.49999979028751795</v>
      </c>
      <c r="J350" s="5">
        <f t="shared" si="98"/>
        <v>0.49999979028751795</v>
      </c>
      <c r="K350" s="20">
        <f t="shared" si="99"/>
        <v>4.1942496404262957E-7</v>
      </c>
      <c r="L350" s="20">
        <f t="shared" si="92"/>
        <v>85911739.098423049</v>
      </c>
      <c r="M350" s="20">
        <f t="shared" si="93"/>
        <v>85911739.098423049</v>
      </c>
      <c r="N350" s="20">
        <f t="shared" si="94"/>
        <v>72.067086391126836</v>
      </c>
      <c r="O350" s="5">
        <f t="shared" si="95"/>
        <v>4.4940695961469306</v>
      </c>
      <c r="P350" s="5">
        <f t="shared" si="96"/>
        <v>4.4940695961469306</v>
      </c>
      <c r="Q350" s="5">
        <f t="shared" si="90"/>
        <v>-4.4940695961469306</v>
      </c>
      <c r="R350" s="5">
        <f t="shared" si="91"/>
        <v>-4.4940695961469306</v>
      </c>
      <c r="S350" s="1">
        <f t="shared" si="107"/>
        <v>8.9881391922938612</v>
      </c>
      <c r="T350">
        <f>IF(A350&lt;D$4,F$4,0)</f>
        <v>0</v>
      </c>
      <c r="U350" s="5">
        <f t="shared" si="108"/>
        <v>17.088830755196245</v>
      </c>
      <c r="V350" s="5">
        <f>L$6*SUM(U343:U349)</f>
        <v>17.666734102131244</v>
      </c>
      <c r="W350" s="1">
        <f>H$5+((H$6-H$5)*(LOG(V350+J$5)-LOG(J$5))/(LOG(J$6)-LOG(J$5)))</f>
        <v>4.028514912741761E-3</v>
      </c>
      <c r="X350" s="1">
        <f t="shared" si="100"/>
        <v>0.13227201370797259</v>
      </c>
      <c r="Y350" s="1">
        <f t="shared" si="101"/>
        <v>32.701667185476914</v>
      </c>
    </row>
    <row r="351" spans="1:25" x14ac:dyDescent="0.2">
      <c r="A351">
        <v>342</v>
      </c>
      <c r="B351" s="1">
        <f t="shared" si="102"/>
        <v>90811732.549171135</v>
      </c>
      <c r="C351" s="1">
        <f t="shared" si="102"/>
        <v>90811732.549171135</v>
      </c>
      <c r="D351" s="5">
        <f t="shared" si="103"/>
        <v>69.587953093731869</v>
      </c>
      <c r="E351" s="1">
        <f t="shared" si="104"/>
        <v>145576449.73606771</v>
      </c>
      <c r="F351" s="1">
        <f t="shared" si="105"/>
        <v>11946153.019706102</v>
      </c>
      <c r="G351" s="5">
        <f t="shared" si="89"/>
        <v>133630135.794129</v>
      </c>
      <c r="H351" s="5">
        <f t="shared" si="106"/>
        <v>0</v>
      </c>
      <c r="I351" s="5">
        <f t="shared" si="97"/>
        <v>0.49999980842803987</v>
      </c>
      <c r="J351" s="5">
        <f t="shared" si="98"/>
        <v>0.49999980842803987</v>
      </c>
      <c r="K351" s="20">
        <f t="shared" si="99"/>
        <v>3.831439202740212E-7</v>
      </c>
      <c r="L351" s="20">
        <f t="shared" si="92"/>
        <v>85911734.426576346</v>
      </c>
      <c r="M351" s="20">
        <f t="shared" si="93"/>
        <v>85911734.426576346</v>
      </c>
      <c r="N351" s="20">
        <f t="shared" si="94"/>
        <v>65.83314267504646</v>
      </c>
      <c r="O351" s="5">
        <f t="shared" si="95"/>
        <v>4.1053235761516094</v>
      </c>
      <c r="P351" s="5">
        <f t="shared" si="96"/>
        <v>4.1053235761516094</v>
      </c>
      <c r="Q351" s="5">
        <f t="shared" si="90"/>
        <v>-4.1053235761516094</v>
      </c>
      <c r="R351" s="5">
        <f t="shared" si="91"/>
        <v>-4.1053235761516094</v>
      </c>
      <c r="S351" s="1">
        <f t="shared" si="107"/>
        <v>8.2106471523032187</v>
      </c>
      <c r="T351">
        <f>IF(A351&lt;D$4,F$4,0)</f>
        <v>0</v>
      </c>
      <c r="U351" s="5">
        <f t="shared" si="108"/>
        <v>15.577637137306599</v>
      </c>
      <c r="V351" s="5">
        <f>L$6*SUM(U344:U350)</f>
        <v>16.092223257732375</v>
      </c>
      <c r="W351" s="1">
        <f>H$5+((H$6-H$5)*(LOG(V351+J$5)-LOG(J$5))/(LOG(J$6)-LOG(J$5)))</f>
        <v>4.0259756225854981E-3</v>
      </c>
      <c r="X351" s="1">
        <f t="shared" si="100"/>
        <v>0.12036327890585698</v>
      </c>
      <c r="Y351" s="1">
        <f t="shared" si="101"/>
        <v>29.776310270388805</v>
      </c>
    </row>
    <row r="352" spans="1:25" x14ac:dyDescent="0.2">
      <c r="A352">
        <v>343</v>
      </c>
      <c r="B352" s="1">
        <f t="shared" si="102"/>
        <v>90811728.443847552</v>
      </c>
      <c r="C352" s="1">
        <f t="shared" si="102"/>
        <v>90811728.443847552</v>
      </c>
      <c r="D352" s="5">
        <f t="shared" si="103"/>
        <v>63.595283962722348</v>
      </c>
      <c r="E352" s="1">
        <f t="shared" si="104"/>
        <v>145576465.31370485</v>
      </c>
      <c r="F352" s="1">
        <f t="shared" si="105"/>
        <v>11946153.14006938</v>
      </c>
      <c r="G352" s="5">
        <f t="shared" si="89"/>
        <v>133630165.57043926</v>
      </c>
      <c r="H352" s="5">
        <f t="shared" si="106"/>
        <v>0</v>
      </c>
      <c r="I352" s="5">
        <f t="shared" si="97"/>
        <v>0.49999982492552786</v>
      </c>
      <c r="J352" s="5">
        <f t="shared" si="98"/>
        <v>0.49999982492552786</v>
      </c>
      <c r="K352" s="20">
        <f t="shared" si="99"/>
        <v>3.5014894433060069E-7</v>
      </c>
      <c r="L352" s="20">
        <f t="shared" si="92"/>
        <v>85911730.159577385</v>
      </c>
      <c r="M352" s="20">
        <f t="shared" si="93"/>
        <v>85911730.159577385</v>
      </c>
      <c r="N352" s="20">
        <f t="shared" si="94"/>
        <v>60.163824308282464</v>
      </c>
      <c r="O352" s="5">
        <f t="shared" si="95"/>
        <v>3.7517873833850213</v>
      </c>
      <c r="P352" s="5">
        <f t="shared" si="96"/>
        <v>3.7517873833850213</v>
      </c>
      <c r="Q352" s="5">
        <f t="shared" si="90"/>
        <v>-3.7517873833850213</v>
      </c>
      <c r="R352" s="5">
        <f t="shared" si="91"/>
        <v>-3.7517873833850213</v>
      </c>
      <c r="S352" s="1">
        <f t="shared" si="107"/>
        <v>7.5035747667700425</v>
      </c>
      <c r="T352">
        <f>IF(A352&lt;D$4,F$4,0)</f>
        <v>0</v>
      </c>
      <c r="U352" s="5">
        <f t="shared" si="108"/>
        <v>14.203316283312748</v>
      </c>
      <c r="V352" s="5">
        <f>L$6*SUM(U345:U351)</f>
        <v>14.660319616533569</v>
      </c>
      <c r="W352" s="1">
        <f>H$5+((H$6-H$5)*(LOG(V352+J$5)-LOG(J$5))/(LOG(J$6)-LOG(J$5)))</f>
        <v>4.0236659753942559E-3</v>
      </c>
      <c r="X352" s="1">
        <f t="shared" si="100"/>
        <v>0.10954608684581042</v>
      </c>
      <c r="Y352" s="1">
        <f t="shared" si="101"/>
        <v>27.115896461246574</v>
      </c>
    </row>
    <row r="353" spans="1:25" x14ac:dyDescent="0.2">
      <c r="A353">
        <v>344</v>
      </c>
      <c r="B353" s="1">
        <f t="shared" si="102"/>
        <v>90811724.692060173</v>
      </c>
      <c r="C353" s="1">
        <f t="shared" si="102"/>
        <v>90811724.692060173</v>
      </c>
      <c r="D353" s="5">
        <f t="shared" si="103"/>
        <v>58.145387407103648</v>
      </c>
      <c r="E353" s="1">
        <f t="shared" si="104"/>
        <v>145576479.51702112</v>
      </c>
      <c r="F353" s="1">
        <f t="shared" si="105"/>
        <v>11946153.249615468</v>
      </c>
      <c r="G353" s="5">
        <f t="shared" si="89"/>
        <v>133630192.68633573</v>
      </c>
      <c r="H353" s="5">
        <f t="shared" si="106"/>
        <v>0</v>
      </c>
      <c r="I353" s="5">
        <f t="shared" si="97"/>
        <v>0.49999983992879499</v>
      </c>
      <c r="J353" s="5">
        <f t="shared" si="98"/>
        <v>0.49999983992879499</v>
      </c>
      <c r="K353" s="20">
        <f t="shared" si="99"/>
        <v>3.2014240996671077E-7</v>
      </c>
      <c r="L353" s="20">
        <f t="shared" si="92"/>
        <v>85911726.260757983</v>
      </c>
      <c r="M353" s="20">
        <f t="shared" si="93"/>
        <v>85911726.260757983</v>
      </c>
      <c r="N353" s="20">
        <f t="shared" si="94"/>
        <v>55.00799178942988</v>
      </c>
      <c r="O353" s="5">
        <f t="shared" si="95"/>
        <v>3.4302719713700691</v>
      </c>
      <c r="P353" s="5">
        <f t="shared" si="96"/>
        <v>3.4302719713700691</v>
      </c>
      <c r="Q353" s="5">
        <f t="shared" si="90"/>
        <v>-3.4302719713700691</v>
      </c>
      <c r="R353" s="5">
        <f t="shared" si="91"/>
        <v>-3.4302719713700691</v>
      </c>
      <c r="S353" s="1">
        <f t="shared" si="107"/>
        <v>6.8605439427401382</v>
      </c>
      <c r="T353">
        <f>IF(A353&lt;D$4,F$4,0)</f>
        <v>0</v>
      </c>
      <c r="U353" s="5">
        <f t="shared" si="108"/>
        <v>12.953471322388742</v>
      </c>
      <c r="V353" s="5">
        <f>L$6*SUM(U346:U352)</f>
        <v>13.358106990055603</v>
      </c>
      <c r="W353" s="1">
        <f>H$5+((H$6-H$5)*(LOG(V353+J$5)-LOG(J$5))/(LOG(J$6)-LOG(J$5)))</f>
        <v>4.0215652318553938E-3</v>
      </c>
      <c r="X353" s="1">
        <f t="shared" si="100"/>
        <v>9.9719338950382069E-2</v>
      </c>
      <c r="Y353" s="1">
        <f t="shared" si="101"/>
        <v>24.696431712011297</v>
      </c>
    </row>
    <row r="354" spans="1:25" x14ac:dyDescent="0.2">
      <c r="A354">
        <v>345</v>
      </c>
      <c r="B354" s="1">
        <f t="shared" si="102"/>
        <v>90811721.261788204</v>
      </c>
      <c r="C354" s="1">
        <f t="shared" si="102"/>
        <v>90811721.261788204</v>
      </c>
      <c r="D354" s="5">
        <f t="shared" si="103"/>
        <v>53.189103163211527</v>
      </c>
      <c r="E354" s="1">
        <f t="shared" si="104"/>
        <v>145576492.47049245</v>
      </c>
      <c r="F354" s="1">
        <f t="shared" si="105"/>
        <v>11946153.349334806</v>
      </c>
      <c r="G354" s="5">
        <f t="shared" si="89"/>
        <v>133630217.38276744</v>
      </c>
      <c r="H354" s="5">
        <f t="shared" si="106"/>
        <v>0</v>
      </c>
      <c r="I354" s="5">
        <f t="shared" si="97"/>
        <v>0.49999985357317633</v>
      </c>
      <c r="J354" s="5">
        <f t="shared" si="98"/>
        <v>0.49999985357317633</v>
      </c>
      <c r="K354" s="20">
        <f t="shared" si="99"/>
        <v>2.9285364734612511E-7</v>
      </c>
      <c r="L354" s="20">
        <f t="shared" si="92"/>
        <v>85911722.69677107</v>
      </c>
      <c r="M354" s="20">
        <f t="shared" si="93"/>
        <v>85911722.69677107</v>
      </c>
      <c r="N354" s="20">
        <f t="shared" si="94"/>
        <v>50.319137419219501</v>
      </c>
      <c r="O354" s="5">
        <f t="shared" si="95"/>
        <v>3.1378771327060413</v>
      </c>
      <c r="P354" s="5">
        <f t="shared" si="96"/>
        <v>3.1378771327060413</v>
      </c>
      <c r="Q354" s="5">
        <f t="shared" si="90"/>
        <v>-3.1378771327060413</v>
      </c>
      <c r="R354" s="5">
        <f t="shared" si="91"/>
        <v>-3.1378771327060413</v>
      </c>
      <c r="S354" s="1">
        <f t="shared" si="107"/>
        <v>6.2757542654120826</v>
      </c>
      <c r="T354">
        <f>IF(A354&lt;D$4,F$4,0)</f>
        <v>0</v>
      </c>
      <c r="U354" s="5">
        <f t="shared" si="108"/>
        <v>11.816828186632266</v>
      </c>
      <c r="V354" s="5">
        <f>L$6*SUM(U347:U353)</f>
        <v>12.173839017198311</v>
      </c>
      <c r="W354" s="1">
        <f>H$5+((H$6-H$5)*(LOG(V354+J$5)-LOG(J$5))/(LOG(J$6)-LOG(J$5)))</f>
        <v>4.0196545206969856E-3</v>
      </c>
      <c r="X354" s="1">
        <f t="shared" si="100"/>
        <v>9.0791479265345643E-2</v>
      </c>
      <c r="Y354" s="1">
        <f t="shared" si="101"/>
        <v>22.496094731443854</v>
      </c>
    </row>
    <row r="355" spans="1:25" x14ac:dyDescent="0.2">
      <c r="A355">
        <v>346</v>
      </c>
      <c r="B355" s="1">
        <f t="shared" si="102"/>
        <v>90811718.123911068</v>
      </c>
      <c r="C355" s="1">
        <f t="shared" si="102"/>
        <v>90811718.123911068</v>
      </c>
      <c r="D355" s="5">
        <f t="shared" si="103"/>
        <v>48.681723509885678</v>
      </c>
      <c r="E355" s="1">
        <f t="shared" si="104"/>
        <v>145576504.28732064</v>
      </c>
      <c r="F355" s="1">
        <f t="shared" si="105"/>
        <v>11946153.440126285</v>
      </c>
      <c r="G355" s="5">
        <f t="shared" si="89"/>
        <v>133630239.87886217</v>
      </c>
      <c r="H355" s="5">
        <f t="shared" si="106"/>
        <v>0</v>
      </c>
      <c r="I355" s="5">
        <f t="shared" si="97"/>
        <v>0.49999986598174923</v>
      </c>
      <c r="J355" s="5">
        <f t="shared" si="98"/>
        <v>0.49999986598174923</v>
      </c>
      <c r="K355" s="20">
        <f t="shared" si="99"/>
        <v>2.6803650160534038E-7</v>
      </c>
      <c r="L355" s="20">
        <f t="shared" si="92"/>
        <v>85911719.437289923</v>
      </c>
      <c r="M355" s="20">
        <f t="shared" si="93"/>
        <v>85911719.437289923</v>
      </c>
      <c r="N355" s="20">
        <f t="shared" si="94"/>
        <v>46.05496579415334</v>
      </c>
      <c r="O355" s="5">
        <f t="shared" si="95"/>
        <v>2.8719653384789283</v>
      </c>
      <c r="P355" s="5">
        <f t="shared" si="96"/>
        <v>2.8719653384789283</v>
      </c>
      <c r="Q355" s="5">
        <f t="shared" si="90"/>
        <v>-2.8719653384789283</v>
      </c>
      <c r="R355" s="5">
        <f t="shared" si="91"/>
        <v>-2.8719653384789283</v>
      </c>
      <c r="S355" s="1">
        <f t="shared" si="107"/>
        <v>5.7439306769578566</v>
      </c>
      <c r="T355">
        <f>IF(A355&lt;D$4,F$4,0)</f>
        <v>0</v>
      </c>
      <c r="U355" s="5">
        <f t="shared" si="108"/>
        <v>10.78313391873793</v>
      </c>
      <c r="V355" s="5">
        <f>L$6*SUM(U348:U354)</f>
        <v>11.096833214790617</v>
      </c>
      <c r="W355" s="1">
        <f>H$5+((H$6-H$5)*(LOG(V355+J$5)-LOG(J$5))/(LOG(J$6)-LOG(J$5)))</f>
        <v>4.017916671284147E-3</v>
      </c>
      <c r="X355" s="1">
        <f t="shared" si="100"/>
        <v>8.2679563573554174E-2</v>
      </c>
      <c r="Y355" s="1">
        <f t="shared" si="101"/>
        <v>20.495040269309232</v>
      </c>
    </row>
    <row r="356" spans="1:25" x14ac:dyDescent="0.2">
      <c r="A356">
        <v>347</v>
      </c>
      <c r="B356" s="1">
        <f t="shared" si="102"/>
        <v>90811715.251945734</v>
      </c>
      <c r="C356" s="1">
        <f t="shared" si="102"/>
        <v>90811715.251945734</v>
      </c>
      <c r="D356" s="5">
        <f t="shared" si="103"/>
        <v>44.582589997168178</v>
      </c>
      <c r="E356" s="1">
        <f t="shared" si="104"/>
        <v>145576515.07045457</v>
      </c>
      <c r="F356" s="1">
        <f t="shared" si="105"/>
        <v>11946153.522805849</v>
      </c>
      <c r="G356" s="5">
        <f t="shared" ref="G356:G374" si="109">G355+Y355-Y266*L$5</f>
        <v>133630260.37390244</v>
      </c>
      <c r="H356" s="5">
        <f t="shared" si="106"/>
        <v>0</v>
      </c>
      <c r="I356" s="5">
        <f t="shared" si="97"/>
        <v>0.49999987726644379</v>
      </c>
      <c r="J356" s="5">
        <f t="shared" si="98"/>
        <v>0.49999987726644379</v>
      </c>
      <c r="K356" s="20">
        <f t="shared" si="99"/>
        <v>2.4546711253013864E-7</v>
      </c>
      <c r="L356" s="20">
        <f t="shared" si="92"/>
        <v>85911716.454734579</v>
      </c>
      <c r="M356" s="20">
        <f t="shared" si="93"/>
        <v>85911716.454734579</v>
      </c>
      <c r="N356" s="20">
        <f t="shared" si="94"/>
        <v>42.177012294372823</v>
      </c>
      <c r="O356" s="5">
        <f t="shared" si="95"/>
        <v>2.6301379470392052</v>
      </c>
      <c r="P356" s="5">
        <f t="shared" si="96"/>
        <v>2.6301379470392052</v>
      </c>
      <c r="Q356" s="5">
        <f t="shared" ref="Q356:Q374" si="110">-O356-T356*I356+0.5*Y266*L$5</f>
        <v>-2.6301379470392052</v>
      </c>
      <c r="R356" s="5">
        <f t="shared" ref="R356:R374" si="111">-P356-T356*J356+0.5*Y266*L$5</f>
        <v>-2.6301379470392052</v>
      </c>
      <c r="S356" s="1">
        <f t="shared" si="107"/>
        <v>5.2602758940784105</v>
      </c>
      <c r="T356">
        <f>IF(A356&lt;D$4,F$4,0)</f>
        <v>0</v>
      </c>
      <c r="U356" s="5">
        <f t="shared" si="108"/>
        <v>9.8430641896753581</v>
      </c>
      <c r="V356" s="5">
        <f>L$6*SUM(U349:U355)</f>
        <v>10.117374623376131</v>
      </c>
      <c r="W356" s="1">
        <f>H$5+((H$6-H$5)*(LOG(V356+J$5)-LOG(J$5))/(LOG(J$6)-LOG(J$5)))</f>
        <v>4.016336061069061E-3</v>
      </c>
      <c r="X356" s="1">
        <f t="shared" si="100"/>
        <v>7.530842430152708E-2</v>
      </c>
      <c r="Y356" s="1">
        <f t="shared" si="101"/>
        <v>18.675220205885264</v>
      </c>
    </row>
    <row r="357" spans="1:25" x14ac:dyDescent="0.2">
      <c r="A357">
        <v>348</v>
      </c>
      <c r="B357" s="1">
        <f t="shared" si="102"/>
        <v>90811712.621807784</v>
      </c>
      <c r="C357" s="1">
        <f t="shared" si="102"/>
        <v>90811712.621807784</v>
      </c>
      <c r="D357" s="5">
        <f t="shared" si="103"/>
        <v>40.854726698952732</v>
      </c>
      <c r="E357" s="1">
        <f t="shared" si="104"/>
        <v>145576524.91351876</v>
      </c>
      <c r="F357" s="1">
        <f t="shared" si="105"/>
        <v>11946153.598114273</v>
      </c>
      <c r="G357" s="5">
        <f t="shared" si="109"/>
        <v>133630279.04912265</v>
      </c>
      <c r="H357" s="5">
        <f t="shared" si="106"/>
        <v>0</v>
      </c>
      <c r="I357" s="5">
        <f t="shared" si="97"/>
        <v>0.49999988752905233</v>
      </c>
      <c r="J357" s="5">
        <f t="shared" si="98"/>
        <v>0.49999988752905233</v>
      </c>
      <c r="K357" s="20">
        <f t="shared" si="99"/>
        <v>2.2494189532112241E-7</v>
      </c>
      <c r="L357" s="20">
        <f t="shared" si="92"/>
        <v>85911713.724023074</v>
      </c>
      <c r="M357" s="20">
        <f t="shared" si="93"/>
        <v>85911713.724023074</v>
      </c>
      <c r="N357" s="20">
        <f t="shared" si="94"/>
        <v>38.650296124805735</v>
      </c>
      <c r="O357" s="5">
        <f t="shared" si="95"/>
        <v>2.4102135675595027</v>
      </c>
      <c r="P357" s="5">
        <f t="shared" si="96"/>
        <v>2.4102135675595027</v>
      </c>
      <c r="Q357" s="5">
        <f t="shared" si="110"/>
        <v>-2.4102135675595027</v>
      </c>
      <c r="R357" s="5">
        <f t="shared" si="111"/>
        <v>-2.4102135675595027</v>
      </c>
      <c r="S357" s="1">
        <f t="shared" si="107"/>
        <v>4.8204271351190053</v>
      </c>
      <c r="T357">
        <f>IF(A357&lt;D$4,F$4,0)</f>
        <v>0</v>
      </c>
      <c r="U357" s="5">
        <f t="shared" si="108"/>
        <v>8.9881391922938612</v>
      </c>
      <c r="V357" s="5">
        <f>L$6*SUM(U350:U356)</f>
        <v>9.2266281793249902</v>
      </c>
      <c r="W357" s="1">
        <f>H$5+((H$6-H$5)*(LOG(V357+J$5)-LOG(J$5))/(LOG(J$6)-LOG(J$5)))</f>
        <v>4.0148984766028685E-3</v>
      </c>
      <c r="X357" s="1">
        <f t="shared" si="100"/>
        <v>6.8609920565961657E-2</v>
      </c>
      <c r="Y357" s="1">
        <f t="shared" si="101"/>
        <v>17.020220834630283</v>
      </c>
    </row>
    <row r="358" spans="1:25" x14ac:dyDescent="0.2">
      <c r="A358">
        <v>349</v>
      </c>
      <c r="B358" s="1">
        <f t="shared" si="102"/>
        <v>90811710.211594209</v>
      </c>
      <c r="C358" s="1">
        <f t="shared" si="102"/>
        <v>90811710.211594209</v>
      </c>
      <c r="D358" s="5">
        <f t="shared" si="103"/>
        <v>37.464506681768519</v>
      </c>
      <c r="E358" s="1">
        <f t="shared" si="104"/>
        <v>145576533.90165794</v>
      </c>
      <c r="F358" s="1">
        <f t="shared" si="105"/>
        <v>11946153.666724194</v>
      </c>
      <c r="G358" s="5">
        <f t="shared" si="109"/>
        <v>133630296.06934348</v>
      </c>
      <c r="H358" s="5">
        <f t="shared" si="106"/>
        <v>0</v>
      </c>
      <c r="I358" s="5">
        <f t="shared" si="97"/>
        <v>0.49999989686214785</v>
      </c>
      <c r="J358" s="5">
        <f t="shared" si="98"/>
        <v>0.49999989686214785</v>
      </c>
      <c r="K358" s="20">
        <f t="shared" si="99"/>
        <v>2.062757042371382E-7</v>
      </c>
      <c r="L358" s="20">
        <f t="shared" ref="L358:L374" si="112">B358-F$6*I358*(F$5-H358)</f>
        <v>85911711.222345158</v>
      </c>
      <c r="M358" s="20">
        <f t="shared" ref="M358:M374" si="113">C358-F$6*J358*(F$5-H358)</f>
        <v>85911711.222345158</v>
      </c>
      <c r="N358" s="20">
        <f t="shared" ref="N358:N374" si="114">D358-(F$6*K358*(F$5-H358))+((1-F$6)*H358)</f>
        <v>35.443004780244564</v>
      </c>
      <c r="O358" s="5">
        <f t="shared" ref="O358:O374" si="115">P$5*L358*N358</f>
        <v>2.2102083832181707</v>
      </c>
      <c r="P358" s="5">
        <f t="shared" ref="P358:P374" si="116">P$6*M358*N358</f>
        <v>2.2102083832181707</v>
      </c>
      <c r="Q358" s="5">
        <f t="shared" si="110"/>
        <v>-2.2102083832181707</v>
      </c>
      <c r="R358" s="5">
        <f t="shared" si="111"/>
        <v>-2.2102083832181707</v>
      </c>
      <c r="S358" s="1">
        <f t="shared" si="107"/>
        <v>4.4204167664363414</v>
      </c>
      <c r="T358">
        <f>IF(A358&lt;D$4,F$4,0)</f>
        <v>0</v>
      </c>
      <c r="U358" s="5">
        <f t="shared" si="108"/>
        <v>8.2106471523032187</v>
      </c>
      <c r="V358" s="5">
        <f>L$6*SUM(U351:U357)</f>
        <v>8.4165590230347505</v>
      </c>
      <c r="W358" s="1">
        <f>H$5+((H$6-H$5)*(LOG(V358+J$5)-LOG(J$5))/(LOG(J$6)-LOG(J$5)))</f>
        <v>4.0135909869242377E-3</v>
      </c>
      <c r="X358" s="1">
        <f t="shared" si="100"/>
        <v>6.2522264011870055E-2</v>
      </c>
      <c r="Y358" s="1">
        <f t="shared" si="101"/>
        <v>15.515114873294729</v>
      </c>
    </row>
    <row r="359" spans="1:25" x14ac:dyDescent="0.2">
      <c r="A359">
        <v>350</v>
      </c>
      <c r="B359" s="1">
        <f t="shared" si="102"/>
        <v>90811708.001385823</v>
      </c>
      <c r="C359" s="1">
        <f t="shared" si="102"/>
        <v>90811708.001385823</v>
      </c>
      <c r="D359" s="5">
        <f t="shared" si="103"/>
        <v>34.381348681434815</v>
      </c>
      <c r="E359" s="1">
        <f t="shared" si="104"/>
        <v>145576542.1123051</v>
      </c>
      <c r="F359" s="1">
        <f t="shared" si="105"/>
        <v>11946153.729246458</v>
      </c>
      <c r="G359" s="5">
        <f t="shared" si="109"/>
        <v>133630311.58445835</v>
      </c>
      <c r="H359" s="5">
        <f t="shared" si="106"/>
        <v>0</v>
      </c>
      <c r="I359" s="5">
        <f t="shared" si="97"/>
        <v>0.49999990534991878</v>
      </c>
      <c r="J359" s="5">
        <f t="shared" si="98"/>
        <v>0.49999990534991878</v>
      </c>
      <c r="K359" s="20">
        <f t="shared" si="99"/>
        <v>1.8930016255456429E-7</v>
      </c>
      <c r="L359" s="20">
        <f t="shared" si="112"/>
        <v>85911708.928956613</v>
      </c>
      <c r="M359" s="20">
        <f t="shared" si="113"/>
        <v>85911708.928956613</v>
      </c>
      <c r="N359" s="20">
        <f t="shared" si="114"/>
        <v>32.526207088400085</v>
      </c>
      <c r="O359" s="5">
        <f t="shared" si="115"/>
        <v>2.0283182565285096</v>
      </c>
      <c r="P359" s="5">
        <f t="shared" si="116"/>
        <v>2.0283182565285096</v>
      </c>
      <c r="Q359" s="5">
        <f t="shared" si="110"/>
        <v>-2.0283182565285096</v>
      </c>
      <c r="R359" s="5">
        <f t="shared" si="111"/>
        <v>-2.0283182565285096</v>
      </c>
      <c r="S359" s="1">
        <f t="shared" si="107"/>
        <v>4.0566365130570192</v>
      </c>
      <c r="T359">
        <f>IF(A359&lt;D$4,F$4,0)</f>
        <v>0</v>
      </c>
      <c r="U359" s="5">
        <f t="shared" si="108"/>
        <v>7.5035747667700425</v>
      </c>
      <c r="V359" s="5">
        <f>L$6*SUM(U352:U358)</f>
        <v>7.6798600245344133</v>
      </c>
      <c r="W359" s="1">
        <f>H$5+((H$6-H$5)*(LOG(V359+J$5)-LOG(J$5))/(LOG(J$6)-LOG(J$5)))</f>
        <v>4.0124018282410717E-3</v>
      </c>
      <c r="X359" s="1">
        <f t="shared" si="100"/>
        <v>5.6989412222250256E-2</v>
      </c>
      <c r="Y359" s="1">
        <f t="shared" si="101"/>
        <v>14.146326871090499</v>
      </c>
    </row>
    <row r="360" spans="1:25" x14ac:dyDescent="0.2">
      <c r="A360">
        <v>351</v>
      </c>
      <c r="B360" s="1">
        <f t="shared" si="102"/>
        <v>90811705.973067567</v>
      </c>
      <c r="C360" s="1">
        <f t="shared" si="102"/>
        <v>90811705.973067567</v>
      </c>
      <c r="D360" s="5">
        <f t="shared" si="103"/>
        <v>31.577441251751701</v>
      </c>
      <c r="E360" s="1">
        <f t="shared" si="104"/>
        <v>145576549.61587986</v>
      </c>
      <c r="F360" s="1">
        <f t="shared" si="105"/>
        <v>11946153.786235871</v>
      </c>
      <c r="G360" s="5">
        <f t="shared" si="109"/>
        <v>133630325.73078522</v>
      </c>
      <c r="H360" s="5">
        <f t="shared" si="106"/>
        <v>0</v>
      </c>
      <c r="I360" s="5">
        <f t="shared" si="97"/>
        <v>0.4999999130689281</v>
      </c>
      <c r="J360" s="5">
        <f t="shared" si="98"/>
        <v>0.4999999130689281</v>
      </c>
      <c r="K360" s="20">
        <f t="shared" si="99"/>
        <v>1.7386214378020347E-7</v>
      </c>
      <c r="L360" s="20">
        <f t="shared" si="112"/>
        <v>85911706.824992076</v>
      </c>
      <c r="M360" s="20">
        <f t="shared" si="113"/>
        <v>85911706.824992076</v>
      </c>
      <c r="N360" s="20">
        <f t="shared" si="114"/>
        <v>29.873592242705705</v>
      </c>
      <c r="O360" s="5">
        <f t="shared" si="115"/>
        <v>1.8629024554068272</v>
      </c>
      <c r="P360" s="5">
        <f t="shared" si="116"/>
        <v>1.8629024554068272</v>
      </c>
      <c r="Q360" s="5">
        <f t="shared" si="110"/>
        <v>-1.8629024554068272</v>
      </c>
      <c r="R360" s="5">
        <f t="shared" si="111"/>
        <v>-1.8629024554068272</v>
      </c>
      <c r="S360" s="1">
        <f t="shared" si="107"/>
        <v>3.7258049108136544</v>
      </c>
      <c r="T360">
        <f>IF(A360&lt;D$4,F$4,0)</f>
        <v>0</v>
      </c>
      <c r="U360" s="5">
        <f t="shared" si="108"/>
        <v>6.8605439427401382</v>
      </c>
      <c r="V360" s="5">
        <f>L$6*SUM(U353:U359)</f>
        <v>7.0098858728801421</v>
      </c>
      <c r="W360" s="1">
        <f>H$5+((H$6-H$5)*(LOG(V360+J$5)-LOG(J$5))/(LOG(J$6)-LOG(J$5)))</f>
        <v>4.011320298911482E-3</v>
      </c>
      <c r="X360" s="1">
        <f t="shared" si="100"/>
        <v>5.1960522456865721E-2</v>
      </c>
      <c r="Y360" s="1">
        <f t="shared" si="101"/>
        <v>12.901510799931875</v>
      </c>
    </row>
    <row r="361" spans="1:25" x14ac:dyDescent="0.2">
      <c r="A361">
        <v>352</v>
      </c>
      <c r="B361" s="1">
        <f t="shared" si="102"/>
        <v>90811704.110165104</v>
      </c>
      <c r="C361" s="1">
        <f t="shared" si="102"/>
        <v>90811704.110165104</v>
      </c>
      <c r="D361" s="5">
        <f t="shared" si="103"/>
        <v>29.027491897153276</v>
      </c>
      <c r="E361" s="1">
        <f t="shared" si="104"/>
        <v>145576556.4764238</v>
      </c>
      <c r="F361" s="1">
        <f t="shared" si="105"/>
        <v>11946153.838196393</v>
      </c>
      <c r="G361" s="5">
        <f t="shared" si="109"/>
        <v>133630338.63229603</v>
      </c>
      <c r="H361" s="5">
        <f t="shared" si="106"/>
        <v>0</v>
      </c>
      <c r="I361" s="5">
        <f t="shared" si="97"/>
        <v>0.49999992008880478</v>
      </c>
      <c r="J361" s="5">
        <f t="shared" si="98"/>
        <v>0.49999992008880478</v>
      </c>
      <c r="K361" s="20">
        <f t="shared" si="99"/>
        <v>1.5982239041950162E-7</v>
      </c>
      <c r="L361" s="20">
        <f t="shared" si="112"/>
        <v>85911704.893294811</v>
      </c>
      <c r="M361" s="20">
        <f t="shared" si="113"/>
        <v>85911704.893294811</v>
      </c>
      <c r="N361" s="20">
        <f t="shared" si="114"/>
        <v>27.461232471042159</v>
      </c>
      <c r="O361" s="5">
        <f t="shared" si="115"/>
        <v>1.7124688531902674</v>
      </c>
      <c r="P361" s="5">
        <f t="shared" si="116"/>
        <v>1.7124688531902674</v>
      </c>
      <c r="Q361" s="5">
        <f t="shared" si="110"/>
        <v>-1.7124688531902674</v>
      </c>
      <c r="R361" s="5">
        <f t="shared" si="111"/>
        <v>-1.7124688531902674</v>
      </c>
      <c r="S361" s="1">
        <f t="shared" si="107"/>
        <v>3.4249377063805349</v>
      </c>
      <c r="T361">
        <f>IF(A361&lt;D$4,F$4,0)</f>
        <v>0</v>
      </c>
      <c r="U361" s="5">
        <f t="shared" si="108"/>
        <v>6.2757542654120826</v>
      </c>
      <c r="V361" s="5">
        <f>L$6*SUM(U354:U360)</f>
        <v>6.4005931349152823</v>
      </c>
      <c r="W361" s="1">
        <f>H$5+((H$6-H$5)*(LOG(V361+J$5)-LOG(J$5))/(LOG(J$6)-LOG(J$5)))</f>
        <v>4.0103366638170358E-3</v>
      </c>
      <c r="X361" s="1">
        <f t="shared" si="100"/>
        <v>4.7389459326877957E-2</v>
      </c>
      <c r="Y361" s="1">
        <f t="shared" si="101"/>
        <v>11.769438727305388</v>
      </c>
    </row>
    <row r="362" spans="1:25" x14ac:dyDescent="0.2">
      <c r="A362">
        <v>353</v>
      </c>
      <c r="B362" s="1">
        <f t="shared" si="102"/>
        <v>90811702.397696257</v>
      </c>
      <c r="C362" s="1">
        <f t="shared" si="102"/>
        <v>90811702.397696257</v>
      </c>
      <c r="D362" s="5">
        <f t="shared" si="103"/>
        <v>26.708498926575952</v>
      </c>
      <c r="E362" s="1">
        <f t="shared" si="104"/>
        <v>145576562.75217807</v>
      </c>
      <c r="F362" s="1">
        <f t="shared" si="105"/>
        <v>11946153.885585852</v>
      </c>
      <c r="G362" s="5">
        <f t="shared" si="109"/>
        <v>133630350.40173475</v>
      </c>
      <c r="H362" s="5">
        <f t="shared" si="106"/>
        <v>0</v>
      </c>
      <c r="I362" s="5">
        <f t="shared" si="97"/>
        <v>0.49999992647287106</v>
      </c>
      <c r="J362" s="5">
        <f t="shared" si="98"/>
        <v>0.49999992647287106</v>
      </c>
      <c r="K362" s="20">
        <f t="shared" si="99"/>
        <v>1.4705425784229662E-7</v>
      </c>
      <c r="L362" s="20">
        <f t="shared" si="112"/>
        <v>85911703.118262127</v>
      </c>
      <c r="M362" s="20">
        <f t="shared" si="113"/>
        <v>85911703.118262127</v>
      </c>
      <c r="N362" s="20">
        <f t="shared" si="114"/>
        <v>25.267367199721445</v>
      </c>
      <c r="O362" s="5">
        <f t="shared" si="115"/>
        <v>1.5756604691094545</v>
      </c>
      <c r="P362" s="5">
        <f t="shared" si="116"/>
        <v>1.5756604691094545</v>
      </c>
      <c r="Q362" s="5">
        <f t="shared" si="110"/>
        <v>-1.5756604691094545</v>
      </c>
      <c r="R362" s="5">
        <f t="shared" si="111"/>
        <v>-1.5756604691094545</v>
      </c>
      <c r="S362" s="1">
        <f t="shared" si="107"/>
        <v>3.1513209382189089</v>
      </c>
      <c r="T362">
        <f>IF(A362&lt;D$4,F$4,0)</f>
        <v>0</v>
      </c>
      <c r="U362" s="5">
        <f t="shared" si="108"/>
        <v>5.7439306769578566</v>
      </c>
      <c r="V362" s="5">
        <f>L$6*SUM(U355:U361)</f>
        <v>5.8464857427932628</v>
      </c>
      <c r="W362" s="1">
        <f>H$5+((H$6-H$5)*(LOG(V362+J$5)-LOG(J$5))/(LOG(J$6)-LOG(J$5)))</f>
        <v>4.0094420672979166E-3</v>
      </c>
      <c r="X362" s="1">
        <f t="shared" si="100"/>
        <v>4.3234350751094885E-2</v>
      </c>
      <c r="Y362" s="1">
        <f t="shared" si="101"/>
        <v>10.739899567986834</v>
      </c>
    </row>
    <row r="363" spans="1:25" x14ac:dyDescent="0.2">
      <c r="A363">
        <v>354</v>
      </c>
      <c r="B363" s="1">
        <f t="shared" si="102"/>
        <v>90811700.822035789</v>
      </c>
      <c r="C363" s="1">
        <f t="shared" si="102"/>
        <v>90811700.822035789</v>
      </c>
      <c r="D363" s="5">
        <f t="shared" si="103"/>
        <v>24.59954397071645</v>
      </c>
      <c r="E363" s="1">
        <f t="shared" si="104"/>
        <v>145576568.49610874</v>
      </c>
      <c r="F363" s="1">
        <f t="shared" si="105"/>
        <v>11946153.928820202</v>
      </c>
      <c r="G363" s="5">
        <f t="shared" si="109"/>
        <v>133630361.14163432</v>
      </c>
      <c r="H363" s="5">
        <f t="shared" si="106"/>
        <v>0</v>
      </c>
      <c r="I363" s="5">
        <f t="shared" si="97"/>
        <v>0.49999993227871409</v>
      </c>
      <c r="J363" s="5">
        <f t="shared" si="98"/>
        <v>0.49999993227871409</v>
      </c>
      <c r="K363" s="20">
        <f t="shared" si="99"/>
        <v>1.3544257191646928E-7</v>
      </c>
      <c r="L363" s="20">
        <f t="shared" si="112"/>
        <v>85911701.485704392</v>
      </c>
      <c r="M363" s="20">
        <f t="shared" si="113"/>
        <v>85911701.485704392</v>
      </c>
      <c r="N363" s="20">
        <f t="shared" si="114"/>
        <v>23.272206765935053</v>
      </c>
      <c r="O363" s="5">
        <f t="shared" si="115"/>
        <v>1.4512432278111034</v>
      </c>
      <c r="P363" s="5">
        <f t="shared" si="116"/>
        <v>1.4512432278111034</v>
      </c>
      <c r="Q363" s="5">
        <f t="shared" si="110"/>
        <v>-1.4512432278111034</v>
      </c>
      <c r="R363" s="5">
        <f t="shared" si="111"/>
        <v>-1.4512432278111034</v>
      </c>
      <c r="S363" s="1">
        <f t="shared" si="107"/>
        <v>2.9024864556222068</v>
      </c>
      <c r="T363">
        <f>IF(A363&lt;D$4,F$4,0)</f>
        <v>0</v>
      </c>
      <c r="U363" s="5">
        <f t="shared" si="108"/>
        <v>5.2602758940784105</v>
      </c>
      <c r="V363" s="5">
        <f>L$6*SUM(U356:U362)</f>
        <v>5.3425654186152558</v>
      </c>
      <c r="W363" s="1">
        <f>H$5+((H$6-H$5)*(LOG(V363+J$5)-LOG(J$5))/(LOG(J$6)-LOG(J$5)))</f>
        <v>4.0086284538915929E-3</v>
      </c>
      <c r="X363" s="1">
        <f t="shared" si="100"/>
        <v>3.9457187184214038E-2</v>
      </c>
      <c r="Y363" s="1">
        <f t="shared" si="101"/>
        <v>9.8036070024911446</v>
      </c>
    </row>
    <row r="364" spans="1:25" x14ac:dyDescent="0.2">
      <c r="A364">
        <v>355</v>
      </c>
      <c r="B364" s="1">
        <f t="shared" si="102"/>
        <v>90811699.370792568</v>
      </c>
      <c r="C364" s="1">
        <f t="shared" si="102"/>
        <v>90811699.370792568</v>
      </c>
      <c r="D364" s="5">
        <f t="shared" si="103"/>
        <v>22.681603291219652</v>
      </c>
      <c r="E364" s="1">
        <f t="shared" si="104"/>
        <v>145576573.75638464</v>
      </c>
      <c r="F364" s="1">
        <f t="shared" si="105"/>
        <v>11946153.968277389</v>
      </c>
      <c r="G364" s="5">
        <f t="shared" si="109"/>
        <v>133630370.94524132</v>
      </c>
      <c r="H364" s="5">
        <f t="shared" si="106"/>
        <v>0</v>
      </c>
      <c r="I364" s="5">
        <f t="shared" si="97"/>
        <v>0.49999993755870498</v>
      </c>
      <c r="J364" s="5">
        <f t="shared" si="98"/>
        <v>0.49999993755870498</v>
      </c>
      <c r="K364" s="20">
        <f t="shared" si="99"/>
        <v>1.2488259010588059E-7</v>
      </c>
      <c r="L364" s="20">
        <f t="shared" si="112"/>
        <v>85911699.982717261</v>
      </c>
      <c r="M364" s="20">
        <f t="shared" si="113"/>
        <v>85911699.982717261</v>
      </c>
      <c r="N364" s="20">
        <f t="shared" si="114"/>
        <v>21.457753908182021</v>
      </c>
      <c r="O364" s="5">
        <f t="shared" si="115"/>
        <v>1.3380948275210705</v>
      </c>
      <c r="P364" s="5">
        <f t="shared" si="116"/>
        <v>1.3380948275210705</v>
      </c>
      <c r="Q364" s="5">
        <f t="shared" si="110"/>
        <v>-1.3380948275210705</v>
      </c>
      <c r="R364" s="5">
        <f t="shared" si="111"/>
        <v>-1.3380948275210705</v>
      </c>
      <c r="S364" s="1">
        <f t="shared" si="107"/>
        <v>2.6761896550421409</v>
      </c>
      <c r="T364">
        <f>IF(A364&lt;D$4,F$4,0)</f>
        <v>0</v>
      </c>
      <c r="U364" s="5">
        <f t="shared" si="108"/>
        <v>4.8204271351190053</v>
      </c>
      <c r="V364" s="5">
        <f>L$6*SUM(U357:U363)</f>
        <v>4.884286589055562</v>
      </c>
      <c r="W364" s="1">
        <f>H$5+((H$6-H$5)*(LOG(V364+J$5)-LOG(J$5))/(LOG(J$6)-LOG(J$5)))</f>
        <v>4.0078884961822353E-3</v>
      </c>
      <c r="X364" s="1">
        <f t="shared" si="100"/>
        <v>3.6023459670879256E-2</v>
      </c>
      <c r="Y364" s="1">
        <f t="shared" si="101"/>
        <v>8.9521157326229819</v>
      </c>
    </row>
    <row r="365" spans="1:25" x14ac:dyDescent="0.2">
      <c r="A365">
        <v>356</v>
      </c>
      <c r="B365" s="1">
        <f t="shared" si="102"/>
        <v>90811698.032697737</v>
      </c>
      <c r="C365" s="1">
        <f t="shared" si="102"/>
        <v>90811698.032697737</v>
      </c>
      <c r="D365" s="5">
        <f t="shared" si="103"/>
        <v>20.937376179825449</v>
      </c>
      <c r="E365" s="1">
        <f t="shared" si="104"/>
        <v>145576578.57681179</v>
      </c>
      <c r="F365" s="1">
        <f t="shared" si="105"/>
        <v>11946154.00430085</v>
      </c>
      <c r="G365" s="5">
        <f t="shared" si="109"/>
        <v>133630379.89735705</v>
      </c>
      <c r="H365" s="5">
        <f t="shared" si="106"/>
        <v>0</v>
      </c>
      <c r="I365" s="5">
        <f t="shared" si="97"/>
        <v>0.49999994236047168</v>
      </c>
      <c r="J365" s="5">
        <f t="shared" si="98"/>
        <v>0.49999994236047168</v>
      </c>
      <c r="K365" s="20">
        <f t="shared" si="99"/>
        <v>1.1527905666209295E-7</v>
      </c>
      <c r="L365" s="20">
        <f t="shared" si="112"/>
        <v>85911698.597565114</v>
      </c>
      <c r="M365" s="20">
        <f t="shared" si="113"/>
        <v>85911698.597565114</v>
      </c>
      <c r="N365" s="20">
        <f t="shared" si="114"/>
        <v>19.807641424536939</v>
      </c>
      <c r="O365" s="5">
        <f t="shared" si="115"/>
        <v>1.2351946164377978</v>
      </c>
      <c r="P365" s="5">
        <f t="shared" si="116"/>
        <v>1.2351946164377978</v>
      </c>
      <c r="Q365" s="5">
        <f t="shared" si="110"/>
        <v>-1.2351946164377978</v>
      </c>
      <c r="R365" s="5">
        <f t="shared" si="111"/>
        <v>-1.2351946164377978</v>
      </c>
      <c r="S365" s="1">
        <f t="shared" si="107"/>
        <v>2.4703892328755956</v>
      </c>
      <c r="T365">
        <f>IF(A365&lt;D$4,F$4,0)</f>
        <v>0</v>
      </c>
      <c r="U365" s="5">
        <f t="shared" si="108"/>
        <v>4.4204167664363414</v>
      </c>
      <c r="V365" s="5">
        <f>L$6*SUM(U358:U364)</f>
        <v>4.4675153833380756</v>
      </c>
      <c r="W365" s="1">
        <f>H$5+((H$6-H$5)*(LOG(V365+J$5)-LOG(J$5))/(LOG(J$6)-LOG(J$5)))</f>
        <v>4.0072155291293087E-3</v>
      </c>
      <c r="X365" s="1">
        <f t="shared" si="100"/>
        <v>3.2901832772910797E-2</v>
      </c>
      <c r="Y365" s="1">
        <f t="shared" si="101"/>
        <v>8.1777453195303078</v>
      </c>
    </row>
    <row r="366" spans="1:25" x14ac:dyDescent="0.2">
      <c r="A366">
        <v>357</v>
      </c>
      <c r="B366" s="1">
        <f t="shared" si="102"/>
        <v>90811696.797503114</v>
      </c>
      <c r="C366" s="1">
        <f t="shared" si="102"/>
        <v>90811696.797503114</v>
      </c>
      <c r="D366" s="5">
        <f t="shared" si="103"/>
        <v>19.351128899644028</v>
      </c>
      <c r="E366" s="1">
        <f t="shared" si="104"/>
        <v>145576582.99722856</v>
      </c>
      <c r="F366" s="1">
        <f t="shared" si="105"/>
        <v>11946154.037202682</v>
      </c>
      <c r="G366" s="5">
        <f t="shared" si="109"/>
        <v>133630388.07510236</v>
      </c>
      <c r="H366" s="5">
        <f t="shared" si="106"/>
        <v>0</v>
      </c>
      <c r="I366" s="5">
        <f t="shared" si="97"/>
        <v>0.49999994672732828</v>
      </c>
      <c r="J366" s="5">
        <f t="shared" si="98"/>
        <v>0.49999994672732828</v>
      </c>
      <c r="K366" s="20">
        <f t="shared" si="99"/>
        <v>1.0654534338798642E-7</v>
      </c>
      <c r="L366" s="20">
        <f t="shared" si="112"/>
        <v>85911697.319575295</v>
      </c>
      <c r="M366" s="20">
        <f t="shared" si="113"/>
        <v>85911697.319575295</v>
      </c>
      <c r="N366" s="20">
        <f t="shared" si="114"/>
        <v>18.30698453444176</v>
      </c>
      <c r="O366" s="5">
        <f t="shared" si="115"/>
        <v>1.1416143860400758</v>
      </c>
      <c r="P366" s="5">
        <f t="shared" si="116"/>
        <v>1.1416143860400758</v>
      </c>
      <c r="Q366" s="5">
        <f t="shared" si="110"/>
        <v>-1.1416143860400758</v>
      </c>
      <c r="R366" s="5">
        <f t="shared" si="111"/>
        <v>-1.1416143860400758</v>
      </c>
      <c r="S366" s="1">
        <f t="shared" si="107"/>
        <v>2.2832287720801516</v>
      </c>
      <c r="T366">
        <f>IF(A366&lt;D$4,F$4,0)</f>
        <v>0</v>
      </c>
      <c r="U366" s="5">
        <f t="shared" si="108"/>
        <v>4.0566365130570192</v>
      </c>
      <c r="V366" s="5">
        <f>L$6*SUM(U359:U365)</f>
        <v>4.0884923447513879</v>
      </c>
      <c r="W366" s="1">
        <f>H$5+((H$6-H$5)*(LOG(V366+J$5)-LOG(J$5))/(LOG(J$6)-LOG(J$5)))</f>
        <v>4.0066034902970253E-3</v>
      </c>
      <c r="X366" s="1">
        <f t="shared" si="100"/>
        <v>3.0063848850245541E-2</v>
      </c>
      <c r="Y366" s="1">
        <f t="shared" si="101"/>
        <v>7.4735109179197972</v>
      </c>
    </row>
    <row r="367" spans="1:25" x14ac:dyDescent="0.2">
      <c r="A367">
        <v>358</v>
      </c>
      <c r="B367" s="1">
        <f t="shared" si="102"/>
        <v>90811695.655888721</v>
      </c>
      <c r="C367" s="1">
        <f t="shared" si="102"/>
        <v>90811695.655888721</v>
      </c>
      <c r="D367" s="5">
        <f t="shared" si="103"/>
        <v>17.908552760910524</v>
      </c>
      <c r="E367" s="1">
        <f t="shared" si="104"/>
        <v>145576587.05386508</v>
      </c>
      <c r="F367" s="1">
        <f t="shared" si="105"/>
        <v>11946154.067266531</v>
      </c>
      <c r="G367" s="5">
        <f t="shared" si="109"/>
        <v>133630395.54861328</v>
      </c>
      <c r="H367" s="5">
        <f t="shared" si="106"/>
        <v>0</v>
      </c>
      <c r="I367" s="5">
        <f t="shared" si="97"/>
        <v>0.49999995069866587</v>
      </c>
      <c r="J367" s="5">
        <f t="shared" si="98"/>
        <v>0.49999995069866587</v>
      </c>
      <c r="K367" s="20">
        <f t="shared" si="99"/>
        <v>9.8602668223154972E-8</v>
      </c>
      <c r="L367" s="20">
        <f t="shared" si="112"/>
        <v>85911696.139041796</v>
      </c>
      <c r="M367" s="20">
        <f t="shared" si="113"/>
        <v>85911696.139041796</v>
      </c>
      <c r="N367" s="20">
        <f t="shared" si="114"/>
        <v>16.942246612323604</v>
      </c>
      <c r="O367" s="5">
        <f t="shared" si="115"/>
        <v>1.0565099982633885</v>
      </c>
      <c r="P367" s="5">
        <f t="shared" si="116"/>
        <v>1.0565099982633885</v>
      </c>
      <c r="Q367" s="5">
        <f t="shared" si="110"/>
        <v>-1.0565099982633885</v>
      </c>
      <c r="R367" s="5">
        <f t="shared" si="111"/>
        <v>-1.0565099982633885</v>
      </c>
      <c r="S367" s="1">
        <f t="shared" si="107"/>
        <v>2.1130199965267771</v>
      </c>
      <c r="T367">
        <f>IF(A367&lt;D$4,F$4,0)</f>
        <v>0</v>
      </c>
      <c r="U367" s="5">
        <f t="shared" si="108"/>
        <v>3.7258049108136544</v>
      </c>
      <c r="V367" s="5">
        <f>L$6*SUM(U360:U366)</f>
        <v>3.7437985193800856</v>
      </c>
      <c r="W367" s="1">
        <f>H$5+((H$6-H$5)*(LOG(V367+J$5)-LOG(J$5))/(LOG(J$6)-LOG(J$5)))</f>
        <v>4.0060468654592365E-3</v>
      </c>
      <c r="X367" s="1">
        <f t="shared" si="100"/>
        <v>2.7483660557159482E-2</v>
      </c>
      <c r="Y367" s="1">
        <f t="shared" si="101"/>
        <v>6.8330602821829789</v>
      </c>
    </row>
    <row r="368" spans="1:25" x14ac:dyDescent="0.2">
      <c r="A368">
        <v>359</v>
      </c>
      <c r="B368" s="1">
        <f t="shared" si="102"/>
        <v>90811694.59937872</v>
      </c>
      <c r="C368" s="1">
        <f t="shared" si="102"/>
        <v>90811694.59937872</v>
      </c>
      <c r="D368" s="5">
        <f t="shared" si="103"/>
        <v>16.596635051056765</v>
      </c>
      <c r="E368" s="1">
        <f t="shared" si="104"/>
        <v>145576590.77967</v>
      </c>
      <c r="F368" s="1">
        <f t="shared" si="105"/>
        <v>11946154.094750192</v>
      </c>
      <c r="G368" s="5">
        <f t="shared" si="109"/>
        <v>133630402.38167356</v>
      </c>
      <c r="H368" s="5">
        <f t="shared" si="106"/>
        <v>0</v>
      </c>
      <c r="I368" s="5">
        <f t="shared" si="97"/>
        <v>0.49999995431030769</v>
      </c>
      <c r="J368" s="5">
        <f t="shared" si="98"/>
        <v>0.49999995431030769</v>
      </c>
      <c r="K368" s="20">
        <f t="shared" si="99"/>
        <v>9.1379384602850545E-8</v>
      </c>
      <c r="L368" s="20">
        <f t="shared" si="112"/>
        <v>85911695.047137707</v>
      </c>
      <c r="M368" s="20">
        <f t="shared" si="113"/>
        <v>85911695.047137707</v>
      </c>
      <c r="N368" s="20">
        <f t="shared" si="114"/>
        <v>15.70111708194883</v>
      </c>
      <c r="O368" s="5">
        <f t="shared" si="115"/>
        <v>0.97911377102047903</v>
      </c>
      <c r="P368" s="5">
        <f t="shared" si="116"/>
        <v>0.97911377102047903</v>
      </c>
      <c r="Q368" s="5">
        <f t="shared" si="110"/>
        <v>-0.97911377102047903</v>
      </c>
      <c r="R368" s="5">
        <f t="shared" si="111"/>
        <v>-0.97911377102047903</v>
      </c>
      <c r="S368" s="1">
        <f t="shared" si="107"/>
        <v>1.9582275420409581</v>
      </c>
      <c r="T368">
        <f>IF(A368&lt;D$4,F$4,0)</f>
        <v>0</v>
      </c>
      <c r="U368" s="5">
        <f t="shared" si="108"/>
        <v>3.4249377063805349</v>
      </c>
      <c r="V368" s="5">
        <f>L$6*SUM(U361:U367)</f>
        <v>3.4303246161874372</v>
      </c>
      <c r="W368" s="1">
        <f>H$5+((H$6-H$5)*(LOG(V368+J$5)-LOG(J$5))/(LOG(J$6)-LOG(J$5)))</f>
        <v>4.0055406390991739E-3</v>
      </c>
      <c r="X368" s="1">
        <f t="shared" si="100"/>
        <v>2.513778875110808E-2</v>
      </c>
      <c r="Y368" s="1">
        <f t="shared" si="101"/>
        <v>6.2506164766609746</v>
      </c>
    </row>
    <row r="369" spans="1:25" x14ac:dyDescent="0.2">
      <c r="A369">
        <v>360</v>
      </c>
      <c r="B369" s="1">
        <f t="shared" si="102"/>
        <v>90811693.620264947</v>
      </c>
      <c r="C369" s="1">
        <f t="shared" si="102"/>
        <v>90811693.620264947</v>
      </c>
      <c r="D369" s="5">
        <f t="shared" si="103"/>
        <v>15.403541654878815</v>
      </c>
      <c r="E369" s="1">
        <f t="shared" si="104"/>
        <v>145576594.2046077</v>
      </c>
      <c r="F369" s="1">
        <f t="shared" si="105"/>
        <v>11946154.119887982</v>
      </c>
      <c r="G369" s="5">
        <f t="shared" si="109"/>
        <v>133630408.63229004</v>
      </c>
      <c r="H369" s="5">
        <f t="shared" si="106"/>
        <v>0</v>
      </c>
      <c r="I369" s="5">
        <f t="shared" si="97"/>
        <v>0.4999999575948324</v>
      </c>
      <c r="J369" s="5">
        <f t="shared" si="98"/>
        <v>0.4999999575948324</v>
      </c>
      <c r="K369" s="20">
        <f t="shared" si="99"/>
        <v>8.4810335180567149E-8</v>
      </c>
      <c r="L369" s="20">
        <f t="shared" si="112"/>
        <v>85911694.035835594</v>
      </c>
      <c r="M369" s="20">
        <f t="shared" si="113"/>
        <v>85911694.035835594</v>
      </c>
      <c r="N369" s="20">
        <f t="shared" si="114"/>
        <v>14.572400370109257</v>
      </c>
      <c r="O369" s="5">
        <f t="shared" si="115"/>
        <v>0.9087275533819511</v>
      </c>
      <c r="P369" s="5">
        <f t="shared" si="116"/>
        <v>0.9087275533819511</v>
      </c>
      <c r="Q369" s="5">
        <f t="shared" si="110"/>
        <v>-0.9087275533819511</v>
      </c>
      <c r="R369" s="5">
        <f t="shared" si="111"/>
        <v>-0.9087275533819511</v>
      </c>
      <c r="S369" s="1">
        <f t="shared" si="107"/>
        <v>1.8174551067639022</v>
      </c>
      <c r="T369">
        <f>IF(A369&lt;D$4,F$4,0)</f>
        <v>0</v>
      </c>
      <c r="U369" s="5">
        <f t="shared" si="108"/>
        <v>3.1513209382189089</v>
      </c>
      <c r="V369" s="5">
        <f>L$6*SUM(U362:U368)</f>
        <v>3.1452429602842824</v>
      </c>
      <c r="W369" s="1">
        <f>H$5+((H$6-H$5)*(LOG(V369+J$5)-LOG(J$5))/(LOG(J$6)-LOG(J$5)))</f>
        <v>4.0050802493661062E-3</v>
      </c>
      <c r="X369" s="1">
        <f t="shared" si="100"/>
        <v>2.3004903308011998E-2</v>
      </c>
      <c r="Y369" s="1">
        <f t="shared" si="101"/>
        <v>5.7209257736498449</v>
      </c>
    </row>
    <row r="370" spans="1:25" x14ac:dyDescent="0.2">
      <c r="A370">
        <v>361</v>
      </c>
      <c r="B370" s="1">
        <f t="shared" si="102"/>
        <v>90811692.711537391</v>
      </c>
      <c r="C370" s="1">
        <f t="shared" si="102"/>
        <v>90811692.711537391</v>
      </c>
      <c r="D370" s="5">
        <f t="shared" si="103"/>
        <v>14.31851030602051</v>
      </c>
      <c r="E370" s="1">
        <f t="shared" si="104"/>
        <v>145576597.35592863</v>
      </c>
      <c r="F370" s="1">
        <f t="shared" si="105"/>
        <v>11946154.142892884</v>
      </c>
      <c r="G370" s="5">
        <f t="shared" si="109"/>
        <v>133630414.35321581</v>
      </c>
      <c r="H370" s="5">
        <f t="shared" si="106"/>
        <v>0</v>
      </c>
      <c r="I370" s="5">
        <f t="shared" si="97"/>
        <v>0.49999996058186796</v>
      </c>
      <c r="J370" s="5">
        <f t="shared" si="98"/>
        <v>0.49999996058186796</v>
      </c>
      <c r="K370" s="20">
        <f t="shared" si="99"/>
        <v>7.8836264084875504E-8</v>
      </c>
      <c r="L370" s="20">
        <f t="shared" si="112"/>
        <v>85911693.097835079</v>
      </c>
      <c r="M370" s="20">
        <f t="shared" si="113"/>
        <v>85911693.097835079</v>
      </c>
      <c r="N370" s="20">
        <f t="shared" si="114"/>
        <v>13.54591491798873</v>
      </c>
      <c r="O370" s="5">
        <f t="shared" si="115"/>
        <v>0.84471642795343216</v>
      </c>
      <c r="P370" s="5">
        <f t="shared" si="116"/>
        <v>0.84471642795343216</v>
      </c>
      <c r="Q370" s="5">
        <f t="shared" si="110"/>
        <v>-0.84471642795343216</v>
      </c>
      <c r="R370" s="5">
        <f t="shared" si="111"/>
        <v>-0.84471642795343216</v>
      </c>
      <c r="S370" s="1">
        <f t="shared" si="107"/>
        <v>1.6894328559068643</v>
      </c>
      <c r="T370">
        <f>IF(A370&lt;D$4,F$4,0)</f>
        <v>0</v>
      </c>
      <c r="U370" s="5">
        <f t="shared" si="108"/>
        <v>2.9024864556222068</v>
      </c>
      <c r="V370" s="5">
        <f>L$6*SUM(U363:U369)</f>
        <v>2.8859819864103877</v>
      </c>
      <c r="W370" s="1">
        <f>H$5+((H$6-H$5)*(LOG(V370+J$5)-LOG(J$5))/(LOG(J$6)-LOG(J$5)))</f>
        <v>4.0046615470898227E-3</v>
      </c>
      <c r="X370" s="1">
        <f t="shared" si="100"/>
        <v>2.1065624600099347E-2</v>
      </c>
      <c r="Y370" s="1">
        <f t="shared" si="101"/>
        <v>5.2392102694783116</v>
      </c>
    </row>
    <row r="371" spans="1:25" x14ac:dyDescent="0.2">
      <c r="A371">
        <v>362</v>
      </c>
      <c r="B371" s="1">
        <f t="shared" si="102"/>
        <v>90811691.866820961</v>
      </c>
      <c r="C371" s="1">
        <f t="shared" si="102"/>
        <v>90811691.866820961</v>
      </c>
      <c r="D371" s="5">
        <f t="shared" si="103"/>
        <v>13.331753506885235</v>
      </c>
      <c r="E371" s="1">
        <f t="shared" si="104"/>
        <v>145576600.25841507</v>
      </c>
      <c r="F371" s="1">
        <f t="shared" si="105"/>
        <v>11946154.163958509</v>
      </c>
      <c r="G371" s="5">
        <f t="shared" si="109"/>
        <v>133630419.59242608</v>
      </c>
      <c r="H371" s="5">
        <f t="shared" si="106"/>
        <v>0</v>
      </c>
      <c r="I371" s="5">
        <f t="shared" si="97"/>
        <v>0.49999996329835883</v>
      </c>
      <c r="J371" s="5">
        <f t="shared" si="98"/>
        <v>0.49999996329835883</v>
      </c>
      <c r="K371" s="20">
        <f t="shared" si="99"/>
        <v>7.3403282409066478E-8</v>
      </c>
      <c r="L371" s="20">
        <f t="shared" si="112"/>
        <v>85911692.226497039</v>
      </c>
      <c r="M371" s="20">
        <f t="shared" si="113"/>
        <v>85911692.226497039</v>
      </c>
      <c r="N371" s="20">
        <f t="shared" si="114"/>
        <v>12.612401339276383</v>
      </c>
      <c r="O371" s="5">
        <f t="shared" si="115"/>
        <v>0.78650298364312587</v>
      </c>
      <c r="P371" s="5">
        <f t="shared" si="116"/>
        <v>0.78650298364312587</v>
      </c>
      <c r="Q371" s="5">
        <f t="shared" si="110"/>
        <v>-0.78650298364312587</v>
      </c>
      <c r="R371" s="5">
        <f t="shared" si="111"/>
        <v>-0.78650298364312587</v>
      </c>
      <c r="S371" s="1">
        <f t="shared" si="107"/>
        <v>1.5730059672862517</v>
      </c>
      <c r="T371">
        <f>IF(A371&lt;D$4,F$4,0)</f>
        <v>0</v>
      </c>
      <c r="U371" s="5">
        <f t="shared" si="108"/>
        <v>2.6761896550421409</v>
      </c>
      <c r="V371" s="5">
        <f>L$6*SUM(U364:U370)</f>
        <v>2.6502030425647671</v>
      </c>
      <c r="W371" s="1">
        <f>H$5+((H$6-H$5)*(LOG(V371+J$5)-LOG(J$5))/(LOG(J$6)-LOG(J$5)))</f>
        <v>4.004280758489547E-3</v>
      </c>
      <c r="X371" s="1">
        <f t="shared" si="100"/>
        <v>1.9302343624857925E-2</v>
      </c>
      <c r="Y371" s="1">
        <f t="shared" si="101"/>
        <v>4.8011247914941473</v>
      </c>
    </row>
    <row r="372" spans="1:25" x14ac:dyDescent="0.2">
      <c r="A372">
        <v>363</v>
      </c>
      <c r="B372" s="1">
        <f t="shared" si="102"/>
        <v>90811691.080317974</v>
      </c>
      <c r="C372" s="1">
        <f t="shared" si="102"/>
        <v>90811691.080317974</v>
      </c>
      <c r="D372" s="5">
        <f t="shared" si="103"/>
        <v>12.434370241295891</v>
      </c>
      <c r="E372" s="1">
        <f t="shared" si="104"/>
        <v>145576602.93460473</v>
      </c>
      <c r="F372" s="1">
        <f t="shared" si="105"/>
        <v>11946154.183260852</v>
      </c>
      <c r="G372" s="5">
        <f t="shared" si="109"/>
        <v>133630424.39355087</v>
      </c>
      <c r="H372" s="5">
        <f t="shared" si="106"/>
        <v>0</v>
      </c>
      <c r="I372" s="5">
        <f t="shared" si="97"/>
        <v>0.4999999657688089</v>
      </c>
      <c r="J372" s="5">
        <f t="shared" si="98"/>
        <v>0.4999999657688089</v>
      </c>
      <c r="K372" s="20">
        <f t="shared" si="99"/>
        <v>6.8462382112297435E-8</v>
      </c>
      <c r="L372" s="20">
        <f t="shared" si="112"/>
        <v>85911691.415783644</v>
      </c>
      <c r="M372" s="20">
        <f t="shared" si="113"/>
        <v>85911691.415783644</v>
      </c>
      <c r="N372" s="20">
        <f t="shared" si="114"/>
        <v>11.763438896595376</v>
      </c>
      <c r="O372" s="5">
        <f t="shared" si="115"/>
        <v>0.73356210715853609</v>
      </c>
      <c r="P372" s="5">
        <f t="shared" si="116"/>
        <v>0.73356210715853609</v>
      </c>
      <c r="Q372" s="5">
        <f t="shared" si="110"/>
        <v>-0.73356210715853609</v>
      </c>
      <c r="R372" s="5">
        <f t="shared" si="111"/>
        <v>-0.73356210715853609</v>
      </c>
      <c r="S372" s="1">
        <f t="shared" si="107"/>
        <v>1.4671242143170722</v>
      </c>
      <c r="T372">
        <f>IF(A372&lt;D$4,F$4,0)</f>
        <v>0</v>
      </c>
      <c r="U372" s="5">
        <f t="shared" si="108"/>
        <v>2.4703892328755956</v>
      </c>
      <c r="V372" s="5">
        <f>L$6*SUM(U365:U371)</f>
        <v>2.4357792945570811</v>
      </c>
      <c r="W372" s="1">
        <f>H$5+((H$6-H$5)*(LOG(V372+J$5)-LOG(J$5))/(LOG(J$6)-LOG(J$5)))</f>
        <v>4.0039344512450298E-3</v>
      </c>
      <c r="X372" s="1">
        <f t="shared" si="100"/>
        <v>1.7699058979995623E-2</v>
      </c>
      <c r="Y372" s="1">
        <f t="shared" si="101"/>
        <v>4.4027177074563459</v>
      </c>
    </row>
    <row r="373" spans="1:25" x14ac:dyDescent="0.2">
      <c r="A373">
        <v>364</v>
      </c>
      <c r="B373" s="1">
        <f t="shared" si="102"/>
        <v>90811690.346755862</v>
      </c>
      <c r="C373" s="1">
        <f t="shared" si="102"/>
        <v>90811690.346755862</v>
      </c>
      <c r="D373" s="5">
        <f t="shared" si="103"/>
        <v>11.618265683532812</v>
      </c>
      <c r="E373" s="1">
        <f t="shared" si="104"/>
        <v>145576605.40499398</v>
      </c>
      <c r="F373" s="1">
        <f t="shared" si="105"/>
        <v>11946154.200959912</v>
      </c>
      <c r="G373" s="5">
        <f t="shared" si="109"/>
        <v>133630428.79626858</v>
      </c>
      <c r="H373" s="5">
        <f t="shared" si="106"/>
        <v>0</v>
      </c>
      <c r="I373" s="5">
        <f t="shared" si="97"/>
        <v>0.499999968015503</v>
      </c>
      <c r="J373" s="5">
        <f t="shared" si="98"/>
        <v>0.499999968015503</v>
      </c>
      <c r="K373" s="20">
        <f t="shared" si="99"/>
        <v>6.396899394758977E-8</v>
      </c>
      <c r="L373" s="20">
        <f t="shared" si="112"/>
        <v>85911690.660203934</v>
      </c>
      <c r="M373" s="20">
        <f t="shared" si="113"/>
        <v>85911690.660203934</v>
      </c>
      <c r="N373" s="20">
        <f t="shared" si="114"/>
        <v>10.991369542846432</v>
      </c>
      <c r="O373" s="5">
        <f t="shared" si="115"/>
        <v>0.68541624625012165</v>
      </c>
      <c r="P373" s="5">
        <f t="shared" si="116"/>
        <v>0.68541624625012165</v>
      </c>
      <c r="Q373" s="5">
        <f t="shared" si="110"/>
        <v>-0.68541624625012165</v>
      </c>
      <c r="R373" s="5">
        <f t="shared" si="111"/>
        <v>-0.68541624625012165</v>
      </c>
      <c r="S373" s="1">
        <f t="shared" si="107"/>
        <v>1.3708324925002433</v>
      </c>
      <c r="T373">
        <f>IF(A373&lt;D$4,F$4,0)</f>
        <v>0</v>
      </c>
      <c r="U373" s="5">
        <f t="shared" si="108"/>
        <v>2.2832287720801516</v>
      </c>
      <c r="V373" s="5">
        <f>L$6*SUM(U366:U372)</f>
        <v>2.2407765412010061</v>
      </c>
      <c r="W373" s="1">
        <f>H$5+((H$6-H$5)*(LOG(V373+J$5)-LOG(J$5))/(LOG(J$6)-LOG(J$5)))</f>
        <v>4.0036195036287272E-3</v>
      </c>
      <c r="X373" s="1">
        <f t="shared" si="100"/>
        <v>1.6241229062807516E-2</v>
      </c>
      <c r="Y373" s="1">
        <f t="shared" si="101"/>
        <v>4.0403952839942114</v>
      </c>
    </row>
    <row r="374" spans="1:25" x14ac:dyDescent="0.2">
      <c r="A374">
        <v>365</v>
      </c>
      <c r="B374" s="1">
        <f t="shared" si="102"/>
        <v>90811689.661339611</v>
      </c>
      <c r="C374" s="1">
        <f t="shared" si="102"/>
        <v>90811689.661339611</v>
      </c>
      <c r="D374" s="5">
        <f t="shared" si="103"/>
        <v>10.876078179506278</v>
      </c>
      <c r="E374" s="1">
        <f t="shared" si="104"/>
        <v>145576607.68822277</v>
      </c>
      <c r="F374" s="1">
        <f t="shared" si="105"/>
        <v>11946154.21720114</v>
      </c>
      <c r="G374" s="5">
        <f t="shared" si="109"/>
        <v>133630432.83666387</v>
      </c>
      <c r="H374" s="5">
        <f t="shared" si="106"/>
        <v>0</v>
      </c>
      <c r="I374" s="5">
        <f t="shared" si="97"/>
        <v>0.49999997005870728</v>
      </c>
      <c r="J374" s="5">
        <f t="shared" si="98"/>
        <v>0.49999997005870728</v>
      </c>
      <c r="K374" s="20">
        <f t="shared" si="99"/>
        <v>5.988258542913537E-8</v>
      </c>
      <c r="L374" s="20">
        <f t="shared" si="112"/>
        <v>85911689.954764277</v>
      </c>
      <c r="M374" s="20">
        <f t="shared" si="113"/>
        <v>85911689.954764277</v>
      </c>
      <c r="N374" s="20">
        <f t="shared" si="114"/>
        <v>10.289228842300751</v>
      </c>
      <c r="O374" s="5">
        <f t="shared" si="115"/>
        <v>0.64163110197485662</v>
      </c>
      <c r="P374" s="5">
        <f t="shared" si="116"/>
        <v>0.64163110197485662</v>
      </c>
      <c r="Q374" s="5">
        <f t="shared" si="110"/>
        <v>-0.64163110197485662</v>
      </c>
      <c r="R374" s="5">
        <f t="shared" si="111"/>
        <v>-0.64163110197485662</v>
      </c>
      <c r="S374" s="1">
        <f t="shared" si="107"/>
        <v>1.2832622039497132</v>
      </c>
      <c r="T374">
        <f>IF(A374&lt;D$4,F$4,0)</f>
        <v>0</v>
      </c>
      <c r="U374" s="5">
        <f t="shared" si="108"/>
        <v>2.1130199965267771</v>
      </c>
      <c r="V374" s="5">
        <f>L$6*SUM(U367:U373)</f>
        <v>2.0634357671033192</v>
      </c>
      <c r="W374" s="1">
        <f>H$5+((H$6-H$5)*(LOG(V374+J$5)-LOG(J$5))/(LOG(J$6)-LOG(J$5)))</f>
        <v>4.0033330764234158E-3</v>
      </c>
      <c r="X374" s="1">
        <f t="shared" si="100"/>
        <v>1.4915638035761097E-2</v>
      </c>
      <c r="Y374" s="1">
        <f t="shared" si="101"/>
        <v>3.7108892727778935</v>
      </c>
    </row>
    <row r="375" spans="1:25" x14ac:dyDescent="0.2">
      <c r="E375"/>
      <c r="F375"/>
      <c r="G375"/>
      <c r="H375"/>
    </row>
    <row r="376" spans="1:25" x14ac:dyDescent="0.2">
      <c r="E376"/>
      <c r="F376"/>
      <c r="G376"/>
      <c r="H3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DAE1-4E8B-C847-9F37-BBCA69949718}">
  <dimension ref="A1:Y376"/>
  <sheetViews>
    <sheetView zoomScale="177" zoomScaleNormal="162" workbookViewId="0">
      <pane ySplit="6380" topLeftCell="A347"/>
      <selection activeCell="P3" sqref="P3"/>
      <selection pane="bottomLeft" activeCell="G100" sqref="G100:R374"/>
    </sheetView>
  </sheetViews>
  <sheetFormatPr baseColWidth="10" defaultRowHeight="16" x14ac:dyDescent="0.2"/>
  <cols>
    <col min="2" max="2" width="11.33203125" bestFit="1" customWidth="1"/>
    <col min="3" max="3" width="11.33203125" customWidth="1"/>
    <col min="5" max="5" width="12.83203125" style="1" bestFit="1" customWidth="1"/>
    <col min="6" max="6" width="11" style="1" bestFit="1" customWidth="1"/>
    <col min="7" max="8" width="11" style="1" customWidth="1"/>
    <col min="11" max="14" width="10.83203125" style="16"/>
    <col min="21" max="22" width="11" customWidth="1"/>
  </cols>
  <sheetData>
    <row r="1" spans="1:25" x14ac:dyDescent="0.2">
      <c r="A1" t="s">
        <v>14</v>
      </c>
    </row>
    <row r="2" spans="1:25" x14ac:dyDescent="0.2">
      <c r="A2" t="s">
        <v>40</v>
      </c>
      <c r="P2">
        <f>(1 - B4/Baseline!B4)</f>
        <v>0.2708746982442819</v>
      </c>
    </row>
    <row r="3" spans="1:25" x14ac:dyDescent="0.2">
      <c r="A3" t="s">
        <v>15</v>
      </c>
      <c r="H3" s="16" t="s">
        <v>34</v>
      </c>
      <c r="J3" s="1" t="s">
        <v>46</v>
      </c>
    </row>
    <row r="4" spans="1:25" x14ac:dyDescent="0.2">
      <c r="A4" s="11" t="s">
        <v>16</v>
      </c>
      <c r="B4" s="15">
        <f>F374</f>
        <v>10424165.26204972</v>
      </c>
      <c r="C4" s="11" t="s">
        <v>41</v>
      </c>
      <c r="D4" s="10">
        <v>0</v>
      </c>
      <c r="E4" s="2" t="s">
        <v>13</v>
      </c>
      <c r="F4">
        <v>1100000</v>
      </c>
      <c r="M4" t="s">
        <v>44</v>
      </c>
    </row>
    <row r="5" spans="1:25" x14ac:dyDescent="0.2">
      <c r="A5" s="11" t="s">
        <v>1</v>
      </c>
      <c r="B5" s="6">
        <v>0.25</v>
      </c>
      <c r="C5" s="2" t="s">
        <v>48</v>
      </c>
      <c r="D5" s="1">
        <v>327200000</v>
      </c>
      <c r="E5" s="2" t="s">
        <v>47</v>
      </c>
      <c r="F5" s="1">
        <v>10000000</v>
      </c>
      <c r="G5" s="8" t="s">
        <v>10</v>
      </c>
      <c r="H5">
        <v>4.0000000000000001E-3</v>
      </c>
      <c r="I5" s="2" t="s">
        <v>42</v>
      </c>
      <c r="J5" s="12">
        <v>10000</v>
      </c>
      <c r="K5" s="16" t="s">
        <v>49</v>
      </c>
      <c r="L5" s="16">
        <v>0</v>
      </c>
      <c r="M5" s="2" t="s">
        <v>37</v>
      </c>
      <c r="N5" s="6">
        <v>7</v>
      </c>
      <c r="O5" s="13" t="s">
        <v>25</v>
      </c>
      <c r="P5" s="1">
        <f>(B$5+B$6)/D$5</f>
        <v>1.2224938875305624E-9</v>
      </c>
    </row>
    <row r="6" spans="1:25" x14ac:dyDescent="0.2">
      <c r="A6" s="14" t="s">
        <v>22</v>
      </c>
      <c r="B6" s="10">
        <v>0.15</v>
      </c>
      <c r="C6" s="2" t="s">
        <v>7</v>
      </c>
      <c r="D6" s="3">
        <v>1</v>
      </c>
      <c r="E6" s="2" t="s">
        <v>17</v>
      </c>
      <c r="F6">
        <v>0.98</v>
      </c>
      <c r="G6" s="8" t="s">
        <v>11</v>
      </c>
      <c r="H6">
        <v>0.03</v>
      </c>
      <c r="I6" s="2" t="s">
        <v>43</v>
      </c>
      <c r="J6" s="12">
        <f>J5*5</f>
        <v>50000</v>
      </c>
      <c r="K6" s="2" t="s">
        <v>18</v>
      </c>
      <c r="L6">
        <v>0.1</v>
      </c>
      <c r="M6" s="16" t="s">
        <v>39</v>
      </c>
      <c r="N6" s="19">
        <v>90</v>
      </c>
      <c r="O6" s="13" t="s">
        <v>26</v>
      </c>
      <c r="P6" s="1">
        <f>(B$5-B$6)/D$5</f>
        <v>3.0562347188264061E-10</v>
      </c>
    </row>
    <row r="7" spans="1:25" x14ac:dyDescent="0.2">
      <c r="A7" s="2"/>
      <c r="B7" s="1" t="s">
        <v>4</v>
      </c>
      <c r="C7" s="1"/>
      <c r="D7" s="2"/>
      <c r="F7" s="8"/>
      <c r="G7" s="8"/>
      <c r="H7" s="8"/>
      <c r="I7" t="s">
        <v>45</v>
      </c>
      <c r="O7" t="s">
        <v>8</v>
      </c>
    </row>
    <row r="8" spans="1:25" s="7" customFormat="1" x14ac:dyDescent="0.2">
      <c r="A8" s="7" t="s">
        <v>0</v>
      </c>
      <c r="B8" s="7" t="s">
        <v>20</v>
      </c>
      <c r="C8" s="7" t="s">
        <v>19</v>
      </c>
      <c r="D8" s="7" t="s">
        <v>30</v>
      </c>
      <c r="E8" s="9" t="s">
        <v>5</v>
      </c>
      <c r="F8" s="9" t="s">
        <v>3</v>
      </c>
      <c r="G8" s="9" t="s">
        <v>36</v>
      </c>
      <c r="H8" s="9" t="s">
        <v>38</v>
      </c>
      <c r="I8" s="7" t="s">
        <v>31</v>
      </c>
      <c r="J8" s="7" t="s">
        <v>32</v>
      </c>
      <c r="K8" s="17" t="s">
        <v>33</v>
      </c>
      <c r="L8" s="17" t="s">
        <v>27</v>
      </c>
      <c r="M8" s="17" t="s">
        <v>28</v>
      </c>
      <c r="N8" s="17" t="s">
        <v>29</v>
      </c>
      <c r="O8" s="11" t="s">
        <v>23</v>
      </c>
      <c r="P8" s="11" t="s">
        <v>24</v>
      </c>
      <c r="Q8" s="7" t="s">
        <v>20</v>
      </c>
      <c r="R8" s="7" t="s">
        <v>21</v>
      </c>
      <c r="S8" s="7" t="s">
        <v>35</v>
      </c>
      <c r="T8" s="7" t="s">
        <v>9</v>
      </c>
      <c r="U8" s="7" t="s">
        <v>2</v>
      </c>
      <c r="V8" s="7" t="s">
        <v>12</v>
      </c>
      <c r="W8" s="7" t="s">
        <v>6</v>
      </c>
      <c r="X8" s="7" t="s">
        <v>3</v>
      </c>
      <c r="Y8" s="7" t="s">
        <v>36</v>
      </c>
    </row>
    <row r="9" spans="1:25" x14ac:dyDescent="0.2">
      <c r="A9">
        <v>0</v>
      </c>
      <c r="B9" s="4">
        <f>(D$5-D$6)/2</f>
        <v>163599999.5</v>
      </c>
      <c r="C9" s="4">
        <f>(D$5-D$6)/2</f>
        <v>163599999.5</v>
      </c>
      <c r="D9" s="10">
        <f>D$6</f>
        <v>1</v>
      </c>
      <c r="E9" s="6">
        <v>0</v>
      </c>
      <c r="F9" s="6">
        <v>0</v>
      </c>
      <c r="G9" s="6">
        <v>0</v>
      </c>
      <c r="H9" s="6">
        <v>0</v>
      </c>
      <c r="I9" s="1">
        <f>B9/(B9+C9+D9)</f>
        <v>0.49999999847188265</v>
      </c>
      <c r="J9" s="1">
        <f>C9/(B9+C9+D9)</f>
        <v>0.49999999847188265</v>
      </c>
      <c r="K9" s="18">
        <f>D9/(B9+C9+D9)</f>
        <v>3.0562347188264059E-9</v>
      </c>
      <c r="L9" s="18">
        <f>B9-F$6*I9*(F$5-H9)</f>
        <v>158699999.51497555</v>
      </c>
      <c r="M9" s="18">
        <f>C9-F$6*J9*(F$5-H9)</f>
        <v>158699999.51497555</v>
      </c>
      <c r="N9" s="18">
        <f>D9-(F$6*K9*(F$5-H9))+((1-F$6)*H9)</f>
        <v>0.97004889975550124</v>
      </c>
      <c r="O9" s="1">
        <f>P$5*L9*N9</f>
        <v>0.18819897300819147</v>
      </c>
      <c r="P9" s="1">
        <f>P$6*M9*N9</f>
        <v>4.7049743252047867E-2</v>
      </c>
      <c r="Q9" s="1">
        <f>-O9-T9*I9</f>
        <v>-0.18819897300819147</v>
      </c>
      <c r="R9" s="1">
        <f>-P9-T9*J9</f>
        <v>-4.7049743252047867E-2</v>
      </c>
      <c r="S9" s="1">
        <f>O9+P9-T9*K9</f>
        <v>0.23524871626023933</v>
      </c>
      <c r="T9">
        <f>IF(A9&lt;D$4,F$4,0)</f>
        <v>0</v>
      </c>
      <c r="U9">
        <v>0</v>
      </c>
      <c r="V9">
        <v>0</v>
      </c>
      <c r="W9" s="1">
        <f>H$5+((H$6-H$5)*(LOG(V9+J$5)-LOG(J$5))/(LOG(J$6)-LOG(J$5)))</f>
        <v>4.0000000000000001E-3</v>
      </c>
      <c r="X9">
        <v>0</v>
      </c>
      <c r="Y9">
        <v>0</v>
      </c>
    </row>
    <row r="10" spans="1:25" x14ac:dyDescent="0.2">
      <c r="A10">
        <v>1</v>
      </c>
      <c r="B10" s="1">
        <f>B9+Q9</f>
        <v>163599999.31180102</v>
      </c>
      <c r="C10" s="1">
        <f>C9+R9</f>
        <v>163599999.45295027</v>
      </c>
      <c r="D10" s="1">
        <f>D9+S9</f>
        <v>1.2352487162602392</v>
      </c>
      <c r="E10" s="3">
        <f>E9+U9</f>
        <v>0</v>
      </c>
      <c r="F10" s="3">
        <f>F9+X9</f>
        <v>0</v>
      </c>
      <c r="G10" s="3">
        <f>G9+Y9</f>
        <v>0</v>
      </c>
      <c r="H10" s="4">
        <f>SUM(T$8:T9)</f>
        <v>0</v>
      </c>
      <c r="I10" s="1">
        <f t="shared" ref="I10:I73" si="0">B10/(B10+C10+D10)</f>
        <v>0.4999999978967023</v>
      </c>
      <c r="J10" s="1">
        <f t="shared" ref="J10:J73" si="1">C10/(B10+C10+D10)</f>
        <v>0.4999999983280875</v>
      </c>
      <c r="K10" s="18">
        <f t="shared" ref="K10:K73" si="2">D10/(B10+C10+D10)</f>
        <v>3.77521001302029E-9</v>
      </c>
      <c r="L10" s="18">
        <f>B10-F$6*I10*(F$5-H10)</f>
        <v>158699999.33241335</v>
      </c>
      <c r="M10" s="18">
        <f>C10-F$6*J10*(F$5-H10)</f>
        <v>158699999.46933502</v>
      </c>
      <c r="N10" s="18">
        <f>D10-(F$6*K10*(F$5-H10))+((1-F$6)*H10)</f>
        <v>1.1982516581326403</v>
      </c>
      <c r="O10" s="1">
        <f>P$5*L10*N10</f>
        <v>0.23247253954243671</v>
      </c>
      <c r="P10" s="1">
        <f>P$6*M10*N10</f>
        <v>5.811813493575179E-2</v>
      </c>
      <c r="Q10" s="1">
        <f t="shared" ref="Q10:Q73" si="3">-O10-T10*I10</f>
        <v>-0.23247253954243671</v>
      </c>
      <c r="R10" s="1">
        <f>-P10-T10*J10</f>
        <v>-5.811813493575179E-2</v>
      </c>
      <c r="S10" s="1">
        <f>O10+P10-T10*K10</f>
        <v>0.29059067447818848</v>
      </c>
      <c r="T10">
        <f>IF(A10&lt;D$4,F$4,0)</f>
        <v>0</v>
      </c>
      <c r="U10">
        <v>0</v>
      </c>
      <c r="V10">
        <v>0</v>
      </c>
      <c r="W10" s="1">
        <f>H$5+((H$6-H$5)*(LOG(V10+J$5)-LOG(J$5))/(LOG(J$6)-LOG(J$5)))</f>
        <v>4.0000000000000001E-3</v>
      </c>
      <c r="X10">
        <v>0</v>
      </c>
      <c r="Y10">
        <v>0</v>
      </c>
    </row>
    <row r="11" spans="1:25" x14ac:dyDescent="0.2">
      <c r="A11">
        <v>2</v>
      </c>
      <c r="B11" s="1">
        <f>B10+Q10</f>
        <v>163599999.07932848</v>
      </c>
      <c r="C11" s="1">
        <f>C10+R10</f>
        <v>163599999.39483213</v>
      </c>
      <c r="D11" s="1">
        <f>D10+S10</f>
        <v>1.5258393907384278</v>
      </c>
      <c r="E11" s="3">
        <f>E10+U10</f>
        <v>0</v>
      </c>
      <c r="F11" s="3">
        <f>F10+X10</f>
        <v>0</v>
      </c>
      <c r="G11" s="3">
        <f t="shared" ref="G11:G74" si="4">G10+Y10</f>
        <v>0</v>
      </c>
      <c r="H11" s="4">
        <f>SUM(T$8:T10)</f>
        <v>0</v>
      </c>
      <c r="I11" s="1">
        <f t="shared" si="0"/>
        <v>0.49999999718621174</v>
      </c>
      <c r="J11" s="1">
        <f t="shared" si="1"/>
        <v>0.49999999815046497</v>
      </c>
      <c r="K11" s="18">
        <f t="shared" si="2"/>
        <v>4.6633233213277129E-9</v>
      </c>
      <c r="L11" s="18">
        <f>B11-F$6*I11*(F$5-H11)</f>
        <v>158699999.10690361</v>
      </c>
      <c r="M11" s="18">
        <f>C11-F$6*J11*(F$5-H11)</f>
        <v>158699999.41295758</v>
      </c>
      <c r="N11" s="18">
        <f>D11-(F$6*K11*(F$5-H11))+((1-F$6)*H11)</f>
        <v>1.4801388221894163</v>
      </c>
      <c r="O11" s="1">
        <f>P$5*L11*N11</f>
        <v>0.28716140557402658</v>
      </c>
      <c r="P11" s="1">
        <f>P$6*M11*N11</f>
        <v>7.1790351531954802E-2</v>
      </c>
      <c r="Q11" s="1">
        <f t="shared" si="3"/>
        <v>-0.28716140557402658</v>
      </c>
      <c r="R11" s="1">
        <f>-P11-T11*J11</f>
        <v>-7.1790351531954802E-2</v>
      </c>
      <c r="S11" s="1">
        <f>O11+P11-T11*K11</f>
        <v>0.35895175710598137</v>
      </c>
      <c r="T11">
        <f>IF(A11&lt;D$4,F$4,0)</f>
        <v>0</v>
      </c>
      <c r="U11">
        <v>0</v>
      </c>
      <c r="V11">
        <v>0</v>
      </c>
      <c r="W11" s="1">
        <f>H$5+((H$6-H$5)*(LOG(V11+J$5)-LOG(J$5))/(LOG(J$6)-LOG(J$5)))</f>
        <v>4.0000000000000001E-3</v>
      </c>
      <c r="X11">
        <v>0</v>
      </c>
      <c r="Y11">
        <v>0</v>
      </c>
    </row>
    <row r="12" spans="1:25" x14ac:dyDescent="0.2">
      <c r="A12">
        <v>3</v>
      </c>
      <c r="B12" s="1">
        <f>B11+Q11</f>
        <v>163599998.79216707</v>
      </c>
      <c r="C12" s="1">
        <f>C11+R11</f>
        <v>163599999.3230418</v>
      </c>
      <c r="D12" s="1">
        <f>D11+S11</f>
        <v>1.884791147844409</v>
      </c>
      <c r="E12" s="3">
        <f>E11+U11</f>
        <v>0</v>
      </c>
      <c r="F12" s="3">
        <f>F11+X11</f>
        <v>0</v>
      </c>
      <c r="G12" s="3">
        <f t="shared" si="4"/>
        <v>0</v>
      </c>
      <c r="H12" s="4">
        <f>SUM(T$8:T11)</f>
        <v>0</v>
      </c>
      <c r="I12" s="1">
        <f t="shared" si="0"/>
        <v>0.49999999630857905</v>
      </c>
      <c r="J12" s="1">
        <f t="shared" si="1"/>
        <v>0.49999999793105682</v>
      </c>
      <c r="K12" s="18">
        <f t="shared" si="2"/>
        <v>5.7603641437787567E-9</v>
      </c>
      <c r="L12" s="18">
        <f>B12-F$6*I12*(F$5-H12)</f>
        <v>158699998.828343</v>
      </c>
      <c r="M12" s="18">
        <f>C12-F$6*J12*(F$5-H12)</f>
        <v>158699999.34331745</v>
      </c>
      <c r="N12" s="18">
        <f>D12-(F$6*K12*(F$5-H12))+((1-F$6)*H12)</f>
        <v>1.8283395792353772</v>
      </c>
      <c r="O12" s="1">
        <f>P$5*L12*N12</f>
        <v>0.35471575682453244</v>
      </c>
      <c r="P12" s="1">
        <f>P$6*M12*N12</f>
        <v>8.8678939493892328E-2</v>
      </c>
      <c r="Q12" s="1">
        <f t="shared" si="3"/>
        <v>-0.35471575682453244</v>
      </c>
      <c r="R12" s="1">
        <f>-P12-T12*J12</f>
        <v>-8.8678939493892328E-2</v>
      </c>
      <c r="S12" s="1">
        <f>O12+P12-T12*K12</f>
        <v>0.44339469631842476</v>
      </c>
      <c r="T12">
        <f>IF(A12&lt;D$4,F$4,0)</f>
        <v>0</v>
      </c>
      <c r="U12">
        <v>0</v>
      </c>
      <c r="V12">
        <v>0</v>
      </c>
      <c r="W12" s="1">
        <f>H$5+((H$6-H$5)*(LOG(V12+J$5)-LOG(J$5))/(LOG(J$6)-LOG(J$5)))</f>
        <v>4.0000000000000001E-3</v>
      </c>
      <c r="X12">
        <v>0</v>
      </c>
      <c r="Y12">
        <v>0</v>
      </c>
    </row>
    <row r="13" spans="1:25" x14ac:dyDescent="0.2">
      <c r="A13">
        <v>4</v>
      </c>
      <c r="B13" s="1">
        <f>B12+Q12</f>
        <v>163599998.4374513</v>
      </c>
      <c r="C13" s="1">
        <f>C12+R12</f>
        <v>163599999.23436287</v>
      </c>
      <c r="D13" s="1">
        <f>D12+S12</f>
        <v>2.3281858441628338</v>
      </c>
      <c r="E13" s="3">
        <f>E12+U12</f>
        <v>0</v>
      </c>
      <c r="F13" s="3">
        <f>F12+X12</f>
        <v>0</v>
      </c>
      <c r="G13" s="3">
        <f t="shared" si="4"/>
        <v>0</v>
      </c>
      <c r="H13" s="4">
        <f>SUM(T$8:T12)</f>
        <v>0</v>
      </c>
      <c r="I13" s="1">
        <f t="shared" si="0"/>
        <v>0.49999999522448435</v>
      </c>
      <c r="J13" s="1">
        <f t="shared" si="1"/>
        <v>0.49999999766003311</v>
      </c>
      <c r="K13" s="18">
        <f t="shared" si="2"/>
        <v>7.1154824088106153E-9</v>
      </c>
      <c r="L13" s="18">
        <f>B13-F$6*I13*(F$5-H13)</f>
        <v>158699998.48425135</v>
      </c>
      <c r="M13" s="18">
        <f>C13-F$6*J13*(F$5-H13)</f>
        <v>158699999.25729454</v>
      </c>
      <c r="N13" s="18">
        <f>D13-(F$6*K13*(F$5-H13))+((1-F$6)*H13)</f>
        <v>2.2584541165564898</v>
      </c>
      <c r="O13" s="1">
        <f>P$5*L13*N13</f>
        <v>0.43816218199788037</v>
      </c>
      <c r="P13" s="1">
        <f>P$6*M13*N13</f>
        <v>0.1095405460330528</v>
      </c>
      <c r="Q13" s="1">
        <f t="shared" si="3"/>
        <v>-0.43816218199788037</v>
      </c>
      <c r="R13" s="1">
        <f>-P13-T13*J13</f>
        <v>-0.1095405460330528</v>
      </c>
      <c r="S13" s="1">
        <f>O13+P13-T13*K13</f>
        <v>0.54770272803093323</v>
      </c>
      <c r="T13">
        <f>IF(A13&lt;D$4,F$4,0)</f>
        <v>0</v>
      </c>
      <c r="U13">
        <v>0</v>
      </c>
      <c r="V13">
        <v>0</v>
      </c>
      <c r="W13" s="1">
        <f>H$5+((H$6-H$5)*(LOG(V13+J$5)-LOG(J$5))/(LOG(J$6)-LOG(J$5)))</f>
        <v>4.0000000000000001E-3</v>
      </c>
      <c r="X13">
        <v>0</v>
      </c>
      <c r="Y13">
        <v>0</v>
      </c>
    </row>
    <row r="14" spans="1:25" x14ac:dyDescent="0.2">
      <c r="A14">
        <v>5</v>
      </c>
      <c r="B14" s="1">
        <f>B13+Q13</f>
        <v>163599997.99928913</v>
      </c>
      <c r="C14" s="1">
        <f>C13+R13</f>
        <v>163599999.12482232</v>
      </c>
      <c r="D14" s="1">
        <f>D13+S13</f>
        <v>2.8758885721937668</v>
      </c>
      <c r="E14" s="3">
        <f>E13+U13</f>
        <v>0</v>
      </c>
      <c r="F14" s="3">
        <f>F13+X13</f>
        <v>0</v>
      </c>
      <c r="G14" s="3">
        <f t="shared" si="4"/>
        <v>0</v>
      </c>
      <c r="H14" s="4">
        <f>SUM(T$8:T13)</f>
        <v>0</v>
      </c>
      <c r="I14" s="1">
        <f t="shared" si="0"/>
        <v>0.49999999388535799</v>
      </c>
      <c r="J14" s="1">
        <f t="shared" si="1"/>
        <v>0.49999999732525158</v>
      </c>
      <c r="K14" s="18">
        <f t="shared" si="2"/>
        <v>8.7893905018146909E-9</v>
      </c>
      <c r="L14" s="18">
        <f>B14-F$6*I14*(F$5-H14)</f>
        <v>158699998.05921263</v>
      </c>
      <c r="M14" s="18">
        <f>C14-F$6*J14*(F$5-H14)</f>
        <v>158699999.15103486</v>
      </c>
      <c r="N14" s="18">
        <f>D14-(F$6*K14*(F$5-H14))+((1-F$6)*H14)</f>
        <v>2.789752545275983</v>
      </c>
      <c r="O14" s="1">
        <f>P$5*L14*N14</f>
        <v>0.54123927080804646</v>
      </c>
      <c r="P14" s="1">
        <f>P$6*M14*N14</f>
        <v>0.13530981863291439</v>
      </c>
      <c r="Q14" s="1">
        <f t="shared" si="3"/>
        <v>-0.54123927080804646</v>
      </c>
      <c r="R14" s="1">
        <f>-P14-T14*J14</f>
        <v>-0.13530981863291439</v>
      </c>
      <c r="S14" s="1">
        <f>O14+P14-T14*K14</f>
        <v>0.67654908944096082</v>
      </c>
      <c r="T14">
        <f>IF(A14&lt;D$4,F$4,0)</f>
        <v>0</v>
      </c>
      <c r="U14">
        <v>0</v>
      </c>
      <c r="V14">
        <v>0</v>
      </c>
      <c r="W14" s="1">
        <f>H$5+((H$6-H$5)*(LOG(V14+J$5)-LOG(J$5))/(LOG(J$6)-LOG(J$5)))</f>
        <v>4.0000000000000001E-3</v>
      </c>
      <c r="X14">
        <v>0</v>
      </c>
      <c r="Y14">
        <v>0</v>
      </c>
    </row>
    <row r="15" spans="1:25" x14ac:dyDescent="0.2">
      <c r="A15">
        <v>6</v>
      </c>
      <c r="B15" s="1">
        <f>B14+Q14</f>
        <v>163599997.45804986</v>
      </c>
      <c r="C15" s="1">
        <f>C14+R14</f>
        <v>163599998.9895125</v>
      </c>
      <c r="D15" s="1">
        <f>D14+S14</f>
        <v>3.5524376616347277</v>
      </c>
      <c r="E15" s="3">
        <f>E14+U14</f>
        <v>0</v>
      </c>
      <c r="F15" s="3">
        <f>F14+X14</f>
        <v>0</v>
      </c>
      <c r="G15" s="3">
        <f t="shared" si="4"/>
        <v>0</v>
      </c>
      <c r="H15" s="4">
        <f>SUM(T$8:T14)</f>
        <v>0</v>
      </c>
      <c r="I15" s="1">
        <f t="shared" si="0"/>
        <v>0.49999999223120373</v>
      </c>
      <c r="J15" s="1">
        <f t="shared" si="1"/>
        <v>0.49999999691171304</v>
      </c>
      <c r="K15" s="18">
        <f t="shared" si="2"/>
        <v>1.0857083317954547E-8</v>
      </c>
      <c r="L15" s="18">
        <f>B15-F$6*I15*(F$5-H15)</f>
        <v>158699997.53418407</v>
      </c>
      <c r="M15" s="18">
        <f>C15-F$6*J15*(F$5-H15)</f>
        <v>158699999.01977772</v>
      </c>
      <c r="N15" s="18">
        <f>D15-(F$6*K15*(F$5-H15))+((1-F$6)*H15)</f>
        <v>3.446038245118773</v>
      </c>
      <c r="O15" s="1">
        <f>P$5*L15*N15</f>
        <v>0.66856511125067641</v>
      </c>
      <c r="P15" s="1">
        <f>P$6*M15*N15</f>
        <v>0.16714127937728171</v>
      </c>
      <c r="Q15" s="1">
        <f t="shared" si="3"/>
        <v>-0.66856511125067641</v>
      </c>
      <c r="R15" s="1">
        <f>-P15-T15*J15</f>
        <v>-0.16714127937728171</v>
      </c>
      <c r="S15" s="1">
        <f>O15+P15-T15*K15</f>
        <v>0.83570639062795815</v>
      </c>
      <c r="T15">
        <f>IF(A15&lt;D$4,F$4,0)</f>
        <v>0</v>
      </c>
      <c r="U15">
        <v>0</v>
      </c>
      <c r="V15">
        <v>0</v>
      </c>
      <c r="W15" s="1">
        <f>H$5+((H$6-H$5)*(LOG(V15+J$5)-LOG(J$5))/(LOG(J$6)-LOG(J$5)))</f>
        <v>4.0000000000000001E-3</v>
      </c>
      <c r="X15">
        <v>0</v>
      </c>
      <c r="Y15">
        <v>0</v>
      </c>
    </row>
    <row r="16" spans="1:25" x14ac:dyDescent="0.2">
      <c r="A16">
        <v>7</v>
      </c>
      <c r="B16" s="1">
        <f>B15+Q15</f>
        <v>163599996.78948474</v>
      </c>
      <c r="C16" s="1">
        <f>C15+R15</f>
        <v>163599998.82237121</v>
      </c>
      <c r="D16" s="4">
        <f>D15+S15-S9</f>
        <v>4.1528953360024472</v>
      </c>
      <c r="E16" s="3">
        <f>E15+U15</f>
        <v>0</v>
      </c>
      <c r="F16" s="3">
        <f>F15+X15</f>
        <v>0</v>
      </c>
      <c r="G16" s="3">
        <f t="shared" si="4"/>
        <v>0</v>
      </c>
      <c r="H16" s="1">
        <f>SUM(T9:T15)</f>
        <v>0</v>
      </c>
      <c r="I16" s="1">
        <f t="shared" si="0"/>
        <v>0.49999999054739941</v>
      </c>
      <c r="J16" s="1">
        <f t="shared" si="1"/>
        <v>0.4999999967603776</v>
      </c>
      <c r="K16" s="18">
        <f t="shared" si="2"/>
        <v>1.2692222918668325E-8</v>
      </c>
      <c r="L16" s="18">
        <f>B16-F$6*I16*(F$5-H16)</f>
        <v>158699996.88212022</v>
      </c>
      <c r="M16" s="18">
        <f>C16-F$6*J16*(F$5-H16)</f>
        <v>158699998.85411951</v>
      </c>
      <c r="N16" s="18">
        <f>D16-(F$6*K16*(F$5-H16))+((1-F$6)*H16)</f>
        <v>4.0285115513994976</v>
      </c>
      <c r="O16" s="1">
        <f>P$5*L16*N16</f>
        <v>0.78157062426245183</v>
      </c>
      <c r="P16" s="1">
        <f>P$6*M16*N16</f>
        <v>0.19539265849355364</v>
      </c>
      <c r="Q16" s="1">
        <f t="shared" si="3"/>
        <v>-0.78157062426245183</v>
      </c>
      <c r="R16" s="1">
        <f>-P16-T16*J16</f>
        <v>-0.19539265849355364</v>
      </c>
      <c r="S16" s="1">
        <f>O16+P16-T16*K16</f>
        <v>0.97696328275600552</v>
      </c>
      <c r="T16">
        <f>IF(A16&lt;D$4,F$4,0)</f>
        <v>0</v>
      </c>
      <c r="U16" s="4">
        <f>S9+T9</f>
        <v>0.23524871626023933</v>
      </c>
      <c r="V16" s="4">
        <f>L$6*SUM(U9:U15)</f>
        <v>0</v>
      </c>
      <c r="W16" s="1">
        <f>H$5+((H$6-H$5)*(LOG(V16+J$5)-LOG(J$5))/(LOG(J$6)-LOG(J$5)))</f>
        <v>4.0000000000000001E-3</v>
      </c>
      <c r="X16" s="1">
        <f>U9*W16</f>
        <v>0</v>
      </c>
      <c r="Y16" s="1">
        <f>U9*(1-W16)</f>
        <v>0</v>
      </c>
    </row>
    <row r="17" spans="1:25" x14ac:dyDescent="0.2">
      <c r="A17">
        <v>8</v>
      </c>
      <c r="B17" s="1">
        <f>B16+Q16</f>
        <v>163599996.00791413</v>
      </c>
      <c r="C17" s="1">
        <f>C16+R16</f>
        <v>163599998.62697855</v>
      </c>
      <c r="D17" s="5">
        <f>D16+S16-S10</f>
        <v>4.8392679442802642</v>
      </c>
      <c r="E17" s="1">
        <f>E16+U16</f>
        <v>0.23524871626023933</v>
      </c>
      <c r="F17" s="1">
        <f>F16+X16</f>
        <v>0</v>
      </c>
      <c r="G17" s="3">
        <f t="shared" si="4"/>
        <v>0</v>
      </c>
      <c r="H17" s="1">
        <f>SUM(T10:T16)</f>
        <v>0</v>
      </c>
      <c r="I17" s="1">
        <f t="shared" si="0"/>
        <v>0.49999998860279277</v>
      </c>
      <c r="J17" s="1">
        <f t="shared" si="1"/>
        <v>0.49999999660726835</v>
      </c>
      <c r="K17" s="18">
        <f t="shared" si="2"/>
        <v>1.4789938728781772E-8</v>
      </c>
      <c r="L17" s="18">
        <f>B17-F$6*I17*(F$5-H17)</f>
        <v>158699996.11960676</v>
      </c>
      <c r="M17" s="18">
        <f>C17-F$6*J17*(F$5-H17)</f>
        <v>158699998.66022733</v>
      </c>
      <c r="N17" s="18">
        <f>D17-(F$6*K17*(F$5-H17))+((1-F$6)*H17)</f>
        <v>4.6943265447382032</v>
      </c>
      <c r="O17" s="1">
        <f>P$5*L17*N17</f>
        <v>0.9107452376945232</v>
      </c>
      <c r="P17" s="1">
        <f>P$6*M17*N17</f>
        <v>0.22768631306864989</v>
      </c>
      <c r="Q17" s="1">
        <f>-O17-T17*I17</f>
        <v>-0.9107452376945232</v>
      </c>
      <c r="R17" s="1">
        <f>-P17-T17*J17</f>
        <v>-0.22768631306864989</v>
      </c>
      <c r="S17" s="1">
        <f>O17+P17-T17*K17</f>
        <v>1.138431550763173</v>
      </c>
      <c r="T17">
        <f>IF(A17&lt;D$4,F$4,0)</f>
        <v>0</v>
      </c>
      <c r="U17" s="5">
        <f>S10+T10</f>
        <v>0.29059067447818848</v>
      </c>
      <c r="V17" s="5">
        <f>L$6*SUM(U10:U16)</f>
        <v>2.3524871626023933E-2</v>
      </c>
      <c r="W17" s="1">
        <f>H$5+((H$6-H$5)*(LOG(V17+J$5)-LOG(J$5))/(LOG(J$6)-LOG(J$5)))</f>
        <v>4.0000380036991729E-3</v>
      </c>
      <c r="X17" s="1">
        <f t="shared" ref="X17:X80" si="5">U10*W17</f>
        <v>0</v>
      </c>
      <c r="Y17" s="1">
        <f t="shared" ref="Y17:Y80" si="6">U10*(1-W17)</f>
        <v>0</v>
      </c>
    </row>
    <row r="18" spans="1:25" x14ac:dyDescent="0.2">
      <c r="A18">
        <v>9</v>
      </c>
      <c r="B18" s="1">
        <f>B17+Q17</f>
        <v>163599995.09716889</v>
      </c>
      <c r="C18" s="1">
        <f>C17+R17</f>
        <v>163599998.39929223</v>
      </c>
      <c r="D18" s="5">
        <f>D17+S17-S11</f>
        <v>5.6187477379374551</v>
      </c>
      <c r="E18" s="1">
        <f>E17+U17</f>
        <v>0.52583939073842778</v>
      </c>
      <c r="F18" s="1">
        <f>F17+X17</f>
        <v>0</v>
      </c>
      <c r="G18" s="3">
        <f t="shared" si="4"/>
        <v>0</v>
      </c>
      <c r="H18" s="1">
        <f>SUM(T11:T17)</f>
        <v>0</v>
      </c>
      <c r="I18" s="1">
        <f t="shared" si="0"/>
        <v>0.49999998636786203</v>
      </c>
      <c r="J18" s="1">
        <f t="shared" si="1"/>
        <v>0.49999999645992604</v>
      </c>
      <c r="K18" s="18">
        <f t="shared" si="2"/>
        <v>1.7172211959447664E-8</v>
      </c>
      <c r="L18" s="18">
        <f>B18-F$6*I18*(F$5-H18)</f>
        <v>158699995.23076385</v>
      </c>
      <c r="M18" s="18">
        <f>C18-F$6*J18*(F$5-H18)</f>
        <v>158699998.43398497</v>
      </c>
      <c r="N18" s="18">
        <f>D18-(F$6*K18*(F$5-H18))+((1-F$6)*H18)</f>
        <v>5.4504600607348683</v>
      </c>
      <c r="O18" s="1">
        <f>P$5*L18*N18</f>
        <v>1.057442525237277</v>
      </c>
      <c r="P18" s="1">
        <f>P$6*M18*N18</f>
        <v>0.2643606366452082</v>
      </c>
      <c r="Q18" s="1">
        <f t="shared" si="3"/>
        <v>-1.057442525237277</v>
      </c>
      <c r="R18" s="1">
        <f>-P18-T18*J18</f>
        <v>-0.2643606366452082</v>
      </c>
      <c r="S18" s="1">
        <f>O18+P18-T18*K18</f>
        <v>1.3218031618824853</v>
      </c>
      <c r="T18">
        <f>IF(A18&lt;D$4,F$4,0)</f>
        <v>0</v>
      </c>
      <c r="U18" s="5">
        <f>S11+T11</f>
        <v>0.35895175710598137</v>
      </c>
      <c r="V18" s="5">
        <f>L$6*SUM(U11:U17)</f>
        <v>5.2583939073842782E-2</v>
      </c>
      <c r="W18" s="1">
        <f>H$5+((H$6-H$5)*(LOG(V18+J$5)-LOG(J$5))/(LOG(J$6)-LOG(J$5)))</f>
        <v>4.0000849475963409E-3</v>
      </c>
      <c r="X18" s="1">
        <f t="shared" si="5"/>
        <v>0</v>
      </c>
      <c r="Y18" s="1">
        <f t="shared" si="6"/>
        <v>0</v>
      </c>
    </row>
    <row r="19" spans="1:25" x14ac:dyDescent="0.2">
      <c r="A19">
        <v>10</v>
      </c>
      <c r="B19" s="1">
        <f>B18+Q18</f>
        <v>163599994.03972638</v>
      </c>
      <c r="C19" s="1">
        <f>C18+R18</f>
        <v>163599998.13493159</v>
      </c>
      <c r="D19" s="5">
        <f>D18+S18-S12</f>
        <v>6.4971562035015156</v>
      </c>
      <c r="E19" s="1">
        <f>E18+U18</f>
        <v>0.88479114784440915</v>
      </c>
      <c r="F19" s="1">
        <f>F18+X18</f>
        <v>0</v>
      </c>
      <c r="G19" s="3">
        <f t="shared" si="4"/>
        <v>0</v>
      </c>
      <c r="H19" s="1">
        <f>SUM(T12:T18)</f>
        <v>0</v>
      </c>
      <c r="I19" s="1">
        <f t="shared" si="0"/>
        <v>0.49999998381362859</v>
      </c>
      <c r="J19" s="1">
        <f t="shared" si="1"/>
        <v>0.49999999632953701</v>
      </c>
      <c r="K19" s="18">
        <f t="shared" si="2"/>
        <v>1.9856834443383503E-8</v>
      </c>
      <c r="L19" s="18">
        <f>B19-F$6*I19*(F$5-H19)</f>
        <v>158699994.19835281</v>
      </c>
      <c r="M19" s="18">
        <f>C19-F$6*J19*(F$5-H19)</f>
        <v>158699998.17090213</v>
      </c>
      <c r="N19" s="18">
        <f>D19-(F$6*K19*(F$5-H19))+((1-F$6)*H19)</f>
        <v>6.3025592259563572</v>
      </c>
      <c r="O19" s="1">
        <f>P$5*L19*N19</f>
        <v>1.2227580838558056</v>
      </c>
      <c r="P19" s="1">
        <f>P$6*M19*N19</f>
        <v>0.30568952861591575</v>
      </c>
      <c r="Q19" s="1">
        <f t="shared" si="3"/>
        <v>-1.2227580838558056</v>
      </c>
      <c r="R19" s="1">
        <f>-P19-T19*J19</f>
        <v>-0.30568952861591575</v>
      </c>
      <c r="S19" s="1">
        <f>O19+P19-T19*K19</f>
        <v>1.5284476124717215</v>
      </c>
      <c r="T19">
        <f>IF(A19&lt;D$4,F$4,0)</f>
        <v>0</v>
      </c>
      <c r="U19" s="5">
        <f>S12+T12</f>
        <v>0.44339469631842476</v>
      </c>
      <c r="V19" s="5">
        <f>L$6*SUM(U12:U18)</f>
        <v>8.8479114784440926E-2</v>
      </c>
      <c r="W19" s="1">
        <f>H$5+((H$6-H$5)*(LOG(V19+J$5)-LOG(J$5))/(LOG(J$6)-LOG(J$5)))</f>
        <v>4.0001429347966315E-3</v>
      </c>
      <c r="X19" s="1">
        <f t="shared" si="5"/>
        <v>0</v>
      </c>
      <c r="Y19" s="1">
        <f t="shared" si="6"/>
        <v>0</v>
      </c>
    </row>
    <row r="20" spans="1:25" x14ac:dyDescent="0.2">
      <c r="A20">
        <v>11</v>
      </c>
      <c r="B20" s="1">
        <f>B19+Q19</f>
        <v>163599992.81696829</v>
      </c>
      <c r="C20" s="1">
        <f>C19+R19</f>
        <v>163599997.82924205</v>
      </c>
      <c r="D20" s="5">
        <f>D19+S19-S13</f>
        <v>7.4779010879423042</v>
      </c>
      <c r="E20" s="1">
        <f>E19+U19</f>
        <v>1.3281858441628338</v>
      </c>
      <c r="F20" s="1">
        <f>F19+X19</f>
        <v>0</v>
      </c>
      <c r="G20" s="3">
        <f t="shared" si="4"/>
        <v>0</v>
      </c>
      <c r="H20" s="1">
        <f>SUM(T13:T19)</f>
        <v>0</v>
      </c>
      <c r="I20" s="1">
        <f t="shared" si="0"/>
        <v>0.49999998091354692</v>
      </c>
      <c r="J20" s="1">
        <f t="shared" si="1"/>
        <v>0.49999999623223207</v>
      </c>
      <c r="K20" s="18">
        <f t="shared" si="2"/>
        <v>2.2854221059945834E-8</v>
      </c>
      <c r="L20" s="18">
        <f>B20-F$6*I20*(F$5-H20)</f>
        <v>158699993.00401554</v>
      </c>
      <c r="M20" s="18">
        <f>C20-F$6*J20*(F$5-H20)</f>
        <v>158699997.86616617</v>
      </c>
      <c r="N20" s="18">
        <f>D20-(F$6*K20*(F$5-H20))+((1-F$6)*H20)</f>
        <v>7.2539297215548348</v>
      </c>
      <c r="O20" s="1">
        <f>P$5*L20*N20</f>
        <v>1.4073332470200157</v>
      </c>
      <c r="P20" s="1">
        <f>P$6*M20*N20</f>
        <v>0.35183332253425176</v>
      </c>
      <c r="Q20" s="1">
        <f t="shared" si="3"/>
        <v>-1.4073332470200157</v>
      </c>
      <c r="R20" s="1">
        <f>-P20-T20*J20</f>
        <v>-0.35183332253425176</v>
      </c>
      <c r="S20" s="1">
        <f>O20+P20-T20*K20</f>
        <v>1.7591665695542675</v>
      </c>
      <c r="T20">
        <f>IF(A20&lt;D$4,F$4,0)</f>
        <v>0</v>
      </c>
      <c r="U20" s="5">
        <f>S13+T13</f>
        <v>0.54770272803093323</v>
      </c>
      <c r="V20" s="5">
        <f>L$6*SUM(U13:U19)</f>
        <v>0.13281858441628339</v>
      </c>
      <c r="W20" s="1">
        <f>H$5+((H$6-H$5)*(LOG(V20+J$5)-LOG(J$5))/(LOG(J$6)-LOG(J$5)))</f>
        <v>4.0002145631238828E-3</v>
      </c>
      <c r="X20" s="1">
        <f t="shared" si="5"/>
        <v>0</v>
      </c>
      <c r="Y20" s="1">
        <f t="shared" si="6"/>
        <v>0</v>
      </c>
    </row>
    <row r="21" spans="1:25" x14ac:dyDescent="0.2">
      <c r="A21">
        <v>12</v>
      </c>
      <c r="B21" s="1">
        <f t="shared" ref="B21:C84" si="7">B20+Q20</f>
        <v>163599991.40963504</v>
      </c>
      <c r="C21" s="1">
        <f t="shared" si="7"/>
        <v>163599997.47740874</v>
      </c>
      <c r="D21" s="5">
        <f t="shared" ref="D21:D84" si="8">D20+S20-S14</f>
        <v>8.5605185680556115</v>
      </c>
      <c r="E21" s="1">
        <f t="shared" ref="E21:E84" si="9">E20+U20</f>
        <v>1.875888572193767</v>
      </c>
      <c r="F21" s="1">
        <f t="shared" ref="F21:G84" si="10">F20+X20</f>
        <v>0</v>
      </c>
      <c r="G21" s="3">
        <f t="shared" si="4"/>
        <v>0</v>
      </c>
      <c r="H21" s="1">
        <f t="shared" ref="H21:H84" si="11">SUM(T14:T20)</f>
        <v>0</v>
      </c>
      <c r="I21" s="1">
        <f t="shared" si="0"/>
        <v>0.49999997764625248</v>
      </c>
      <c r="J21" s="1">
        <f t="shared" si="1"/>
        <v>0.49999999619079327</v>
      </c>
      <c r="K21" s="18">
        <f t="shared" si="2"/>
        <v>2.6162954262942915E-8</v>
      </c>
      <c r="L21" s="18">
        <f>B21-F$6*I21*(F$5-H21)</f>
        <v>158699991.62870178</v>
      </c>
      <c r="M21" s="18">
        <f>C21-F$6*J21*(F$5-H21)</f>
        <v>158699997.51473898</v>
      </c>
      <c r="N21" s="18">
        <f>D21-(F$6*K21*(F$5-H21))+((1-F$6)*H21)</f>
        <v>8.3041216162787705</v>
      </c>
      <c r="O21" s="1">
        <f>P$5*L21*N21</f>
        <v>1.6110807224781938</v>
      </c>
      <c r="P21" s="1">
        <f>P$6*M21*N21</f>
        <v>0.4027701955579252</v>
      </c>
      <c r="Q21" s="1">
        <f t="shared" si="3"/>
        <v>-1.6110807224781938</v>
      </c>
      <c r="R21" s="1">
        <f t="shared" ref="R21:R84" si="12">-P21-T21*J21</f>
        <v>-0.4027701955579252</v>
      </c>
      <c r="S21" s="1">
        <f t="shared" ref="S21:S84" si="13">O21+P21-T21*K21</f>
        <v>2.0138509180361188</v>
      </c>
      <c r="T21">
        <f>IF(A21&lt;D$4,F$4,0)</f>
        <v>0</v>
      </c>
      <c r="U21" s="5">
        <f t="shared" ref="U21:U84" si="14">S14+T14</f>
        <v>0.67654908944096082</v>
      </c>
      <c r="V21" s="5">
        <f>L$6*SUM(U14:U20)</f>
        <v>0.18758885721937671</v>
      </c>
      <c r="W21" s="1">
        <f>H$5+((H$6-H$5)*(LOG(V21+J$5)-LOG(J$5))/(LOG(J$6)-LOG(J$5)))</f>
        <v>4.000303041484487E-3</v>
      </c>
      <c r="X21" s="1">
        <f t="shared" si="5"/>
        <v>0</v>
      </c>
      <c r="Y21" s="1">
        <f t="shared" si="6"/>
        <v>0</v>
      </c>
    </row>
    <row r="22" spans="1:25" x14ac:dyDescent="0.2">
      <c r="A22">
        <v>13</v>
      </c>
      <c r="B22" s="1">
        <f t="shared" si="7"/>
        <v>163599989.7985543</v>
      </c>
      <c r="C22" s="1">
        <f t="shared" si="7"/>
        <v>163599997.07463855</v>
      </c>
      <c r="D22" s="5">
        <f t="shared" si="8"/>
        <v>9.738663095463771</v>
      </c>
      <c r="E22" s="1">
        <f t="shared" si="9"/>
        <v>2.5524376616347277</v>
      </c>
      <c r="F22" s="1">
        <f t="shared" si="10"/>
        <v>0</v>
      </c>
      <c r="G22" s="3">
        <f t="shared" si="4"/>
        <v>0</v>
      </c>
      <c r="H22" s="1">
        <f t="shared" si="11"/>
        <v>0</v>
      </c>
      <c r="I22" s="1">
        <f t="shared" si="0"/>
        <v>0.49999997399946899</v>
      </c>
      <c r="J22" s="1">
        <f t="shared" si="1"/>
        <v>0.49999999623689051</v>
      </c>
      <c r="K22" s="18">
        <f t="shared" si="2"/>
        <v>2.9763640575511228E-8</v>
      </c>
      <c r="L22" s="18">
        <f>B22-F$6*I22*(F$5-H22)</f>
        <v>158699990.05335951</v>
      </c>
      <c r="M22" s="18">
        <f>C22-F$6*J22*(F$5-H22)</f>
        <v>158699997.11151701</v>
      </c>
      <c r="N22" s="18">
        <f>D22-(F$6*K22*(F$5-H22))+((1-F$6)*H22)</f>
        <v>9.4469794178237603</v>
      </c>
      <c r="O22" s="1">
        <f>P$5*L22*N22</f>
        <v>1.8328062831820573</v>
      </c>
      <c r="P22" s="1">
        <f>P$6*M22*N22</f>
        <v>0.45820159117395831</v>
      </c>
      <c r="Q22" s="1">
        <f t="shared" si="3"/>
        <v>-1.8328062831820573</v>
      </c>
      <c r="R22" s="1">
        <f t="shared" si="12"/>
        <v>-0.45820159117395831</v>
      </c>
      <c r="S22" s="1">
        <f t="shared" si="13"/>
        <v>2.2910078743560156</v>
      </c>
      <c r="T22">
        <f>IF(A22&lt;D$4,F$4,0)</f>
        <v>0</v>
      </c>
      <c r="U22" s="5">
        <f t="shared" si="14"/>
        <v>0.83570639062795815</v>
      </c>
      <c r="V22" s="5">
        <f>L$6*SUM(U15:U21)</f>
        <v>0.25524376616347277</v>
      </c>
      <c r="W22" s="1">
        <f>H$5+((H$6-H$5)*(LOG(V22+J$5)-LOG(J$5))/(LOG(J$6)-LOG(J$5)))</f>
        <v>4.0004123335964977E-3</v>
      </c>
      <c r="X22" s="1">
        <f t="shared" si="5"/>
        <v>0</v>
      </c>
      <c r="Y22" s="1">
        <f t="shared" si="6"/>
        <v>0</v>
      </c>
    </row>
    <row r="23" spans="1:25" x14ac:dyDescent="0.2">
      <c r="A23">
        <v>14</v>
      </c>
      <c r="B23" s="1">
        <f t="shared" si="7"/>
        <v>163599987.96574801</v>
      </c>
      <c r="C23" s="1">
        <f t="shared" si="7"/>
        <v>163599996.61643696</v>
      </c>
      <c r="D23" s="5">
        <f t="shared" si="8"/>
        <v>11.052707687063782</v>
      </c>
      <c r="E23" s="1">
        <f t="shared" si="9"/>
        <v>3.3881440522626858</v>
      </c>
      <c r="F23" s="1">
        <f t="shared" si="10"/>
        <v>0</v>
      </c>
      <c r="G23" s="3">
        <f t="shared" si="4"/>
        <v>0</v>
      </c>
      <c r="H23" s="1">
        <f t="shared" si="11"/>
        <v>0</v>
      </c>
      <c r="I23" s="1">
        <f t="shared" si="0"/>
        <v>0.49999996989089718</v>
      </c>
      <c r="J23" s="1">
        <f t="shared" si="1"/>
        <v>0.49999999632943343</v>
      </c>
      <c r="K23" s="18">
        <f t="shared" si="2"/>
        <v>3.3779669420891399E-8</v>
      </c>
      <c r="L23" s="18">
        <f>B23-F$6*I23*(F$5-H23)</f>
        <v>158699988.26081723</v>
      </c>
      <c r="M23" s="18">
        <f>C23-F$6*J23*(F$5-H23)</f>
        <v>158699996.65240851</v>
      </c>
      <c r="N23" s="18">
        <f>D23-(F$6*K23*(F$5-H23))+((1-F$6)*H23)</f>
        <v>10.721666926739045</v>
      </c>
      <c r="O23" s="1">
        <f>P$5*L23*N23</f>
        <v>2.0801080872981408</v>
      </c>
      <c r="P23" s="1">
        <f>P$6*M23*N23</f>
        <v>0.52002704932204324</v>
      </c>
      <c r="Q23" s="1">
        <f t="shared" si="3"/>
        <v>-2.0801080872981408</v>
      </c>
      <c r="R23" s="1">
        <f t="shared" si="12"/>
        <v>-0.52002704932204324</v>
      </c>
      <c r="S23" s="1">
        <f t="shared" si="13"/>
        <v>2.6001351366201839</v>
      </c>
      <c r="T23">
        <f>IF(A23&lt;D$4,F$4,0)</f>
        <v>0</v>
      </c>
      <c r="U23" s="5">
        <f t="shared" si="14"/>
        <v>0.97696328275600552</v>
      </c>
      <c r="V23" s="5">
        <f>L$6*SUM(U16:U22)</f>
        <v>0.3388144052262686</v>
      </c>
      <c r="W23" s="1">
        <f>H$5+((H$6-H$5)*(LOG(V23+J$5)-LOG(J$5))/(LOG(J$6)-LOG(J$5)))</f>
        <v>4.0005473355161775E-3</v>
      </c>
      <c r="X23" s="1">
        <f t="shared" si="5"/>
        <v>9.4112362501850167E-4</v>
      </c>
      <c r="Y23" s="1">
        <f t="shared" si="6"/>
        <v>0.23430759263522083</v>
      </c>
    </row>
    <row r="24" spans="1:25" x14ac:dyDescent="0.2">
      <c r="A24">
        <v>15</v>
      </c>
      <c r="B24" s="1">
        <f t="shared" si="7"/>
        <v>163599985.88563994</v>
      </c>
      <c r="C24" s="1">
        <f t="shared" si="7"/>
        <v>163599996.09640992</v>
      </c>
      <c r="D24" s="5">
        <f t="shared" si="8"/>
        <v>12.514411272920793</v>
      </c>
      <c r="E24" s="1">
        <f t="shared" si="9"/>
        <v>4.3651073350186911</v>
      </c>
      <c r="F24" s="1">
        <f t="shared" si="10"/>
        <v>9.4112362501850167E-4</v>
      </c>
      <c r="G24" s="1">
        <f t="shared" si="4"/>
        <v>0.23430759263522083</v>
      </c>
      <c r="H24" s="1">
        <f t="shared" si="11"/>
        <v>0</v>
      </c>
      <c r="I24" s="1">
        <f t="shared" si="0"/>
        <v>0.49999996527325552</v>
      </c>
      <c r="J24" s="1">
        <f t="shared" si="1"/>
        <v>0.49999999647976573</v>
      </c>
      <c r="K24" s="18">
        <f t="shared" si="2"/>
        <v>3.8246978861291349E-8</v>
      </c>
      <c r="L24" s="18">
        <f>B24-F$6*I24*(F$5-H24)</f>
        <v>158699986.22596204</v>
      </c>
      <c r="M24" s="18">
        <f>C24-F$6*J24*(F$5-H24)</f>
        <v>158699996.13090822</v>
      </c>
      <c r="N24" s="18">
        <f>D24-(F$6*K24*(F$5-H24))+((1-F$6)*H24)</f>
        <v>12.139590880080137</v>
      </c>
      <c r="O24" s="1">
        <f>P$5*L24*N24</f>
        <v>2.3551991509260786</v>
      </c>
      <c r="P24" s="1">
        <f>P$6*M24*N24</f>
        <v>0.58879982448029533</v>
      </c>
      <c r="Q24" s="1">
        <f t="shared" si="3"/>
        <v>-2.3551991509260786</v>
      </c>
      <c r="R24" s="1">
        <f t="shared" si="12"/>
        <v>-0.58879982448029533</v>
      </c>
      <c r="S24" s="1">
        <f t="shared" si="13"/>
        <v>2.943998975406374</v>
      </c>
      <c r="T24">
        <f>IF(A24&lt;D$4,F$4,0)</f>
        <v>0</v>
      </c>
      <c r="U24" s="5">
        <f t="shared" si="14"/>
        <v>1.138431550763173</v>
      </c>
      <c r="V24" s="5">
        <f>L$6*SUM(U17:U23)</f>
        <v>0.41298586187584524</v>
      </c>
      <c r="W24" s="1">
        <f>H$5+((H$6-H$5)*(LOG(V24+J$5)-LOG(J$5))/(LOG(J$6)-LOG(J$5)))</f>
        <v>4.000667152836858E-3</v>
      </c>
      <c r="X24" s="1">
        <f t="shared" si="5"/>
        <v>1.1625565663055965E-3</v>
      </c>
      <c r="Y24" s="1">
        <f t="shared" si="6"/>
        <v>0.28942811791188289</v>
      </c>
    </row>
    <row r="25" spans="1:25" x14ac:dyDescent="0.2">
      <c r="A25">
        <v>16</v>
      </c>
      <c r="B25" s="1">
        <f t="shared" si="7"/>
        <v>163599983.53044078</v>
      </c>
      <c r="C25" s="1">
        <f t="shared" si="7"/>
        <v>163599995.50761008</v>
      </c>
      <c r="D25" s="5">
        <f t="shared" si="8"/>
        <v>14.13660708644468</v>
      </c>
      <c r="E25" s="1">
        <f t="shared" si="9"/>
        <v>5.5035388857818646</v>
      </c>
      <c r="F25" s="1">
        <f t="shared" si="10"/>
        <v>2.1036801913240982E-3</v>
      </c>
      <c r="G25" s="1">
        <f t="shared" si="4"/>
        <v>0.52373571054710366</v>
      </c>
      <c r="H25" s="1">
        <f t="shared" si="11"/>
        <v>0</v>
      </c>
      <c r="I25" s="1">
        <f t="shared" si="0"/>
        <v>0.49999996009508407</v>
      </c>
      <c r="J25" s="1">
        <f t="shared" si="1"/>
        <v>0.49999999670012552</v>
      </c>
      <c r="K25" s="18">
        <f t="shared" si="2"/>
        <v>4.3204790285244957E-8</v>
      </c>
      <c r="L25" s="18">
        <f>B25-F$6*I25*(F$5-H25)</f>
        <v>158699983.92150897</v>
      </c>
      <c r="M25" s="18">
        <f>C25-F$6*J25*(F$5-H25)</f>
        <v>158699995.53994885</v>
      </c>
      <c r="N25" s="18">
        <f>D25-(F$6*K25*(F$5-H25))+((1-F$6)*H25)</f>
        <v>13.713200141649279</v>
      </c>
      <c r="O25" s="1">
        <f>P$5*L25*N25</f>
        <v>2.6604946723620726</v>
      </c>
      <c r="P25" s="1">
        <f>P$6*M25*N25</f>
        <v>0.66512371678428073</v>
      </c>
      <c r="Q25" s="1">
        <f t="shared" si="3"/>
        <v>-2.6604946723620726</v>
      </c>
      <c r="R25" s="1">
        <f t="shared" si="12"/>
        <v>-0.66512371678428073</v>
      </c>
      <c r="S25" s="1">
        <f t="shared" si="13"/>
        <v>3.3256183891463533</v>
      </c>
      <c r="T25">
        <f>IF(A25&lt;D$4,F$4,0)</f>
        <v>0</v>
      </c>
      <c r="U25" s="5">
        <f t="shared" si="14"/>
        <v>1.3218031618824853</v>
      </c>
      <c r="V25" s="5">
        <f>L$6*SUM(U18:U24)</f>
        <v>0.49776994950434372</v>
      </c>
      <c r="W25" s="1">
        <f>H$5+((H$6-H$5)*(LOG(V25+J$5)-LOG(J$5))/(LOG(J$6)-LOG(J$5)))</f>
        <v>4.000804112820419E-3</v>
      </c>
      <c r="X25" s="1">
        <f t="shared" si="5"/>
        <v>1.4360956661337264E-3</v>
      </c>
      <c r="Y25" s="1">
        <f t="shared" si="6"/>
        <v>0.35751566143984764</v>
      </c>
    </row>
    <row r="26" spans="1:25" x14ac:dyDescent="0.2">
      <c r="A26">
        <v>17</v>
      </c>
      <c r="B26" s="1">
        <f t="shared" si="7"/>
        <v>163599980.86994609</v>
      </c>
      <c r="C26" s="1">
        <f t="shared" si="7"/>
        <v>163599994.84248635</v>
      </c>
      <c r="D26" s="5">
        <f t="shared" si="8"/>
        <v>15.933777863119312</v>
      </c>
      <c r="E26" s="1">
        <f t="shared" si="9"/>
        <v>6.8253420476643498</v>
      </c>
      <c r="F26" s="1">
        <f t="shared" si="10"/>
        <v>3.5397758574578246E-3</v>
      </c>
      <c r="G26" s="1">
        <f t="shared" si="4"/>
        <v>0.88125137198695125</v>
      </c>
      <c r="H26" s="1">
        <f t="shared" si="11"/>
        <v>0</v>
      </c>
      <c r="I26" s="1">
        <f t="shared" si="0"/>
        <v>0.49999995429963495</v>
      </c>
      <c r="J26" s="1">
        <f t="shared" si="1"/>
        <v>0.49999999700299869</v>
      </c>
      <c r="K26" s="18">
        <f t="shared" si="2"/>
        <v>4.869736635063224E-8</v>
      </c>
      <c r="L26" s="18">
        <f>B26-F$6*I26*(F$5-H26)</f>
        <v>158699981.31780967</v>
      </c>
      <c r="M26" s="18">
        <f>C26-F$6*J26*(F$5-H26)</f>
        <v>158699994.87185696</v>
      </c>
      <c r="N26" s="18">
        <f>D26-(F$6*K26*(F$5-H26))+((1-F$6)*H26)</f>
        <v>15.456543672883116</v>
      </c>
      <c r="O26" s="1">
        <f>P$5*L26*N26</f>
        <v>2.9987202837707336</v>
      </c>
      <c r="P26" s="1">
        <f>P$6*M26*N26</f>
        <v>0.74968013497041075</v>
      </c>
      <c r="Q26" s="1">
        <f t="shared" si="3"/>
        <v>-2.9987202837707336</v>
      </c>
      <c r="R26" s="1">
        <f t="shared" si="12"/>
        <v>-0.74968013497041075</v>
      </c>
      <c r="S26" s="1">
        <f t="shared" si="13"/>
        <v>3.7484004187411442</v>
      </c>
      <c r="T26">
        <f>IF(A26&lt;D$4,F$4,0)</f>
        <v>0</v>
      </c>
      <c r="U26" s="5">
        <f t="shared" si="14"/>
        <v>1.5284476124717215</v>
      </c>
      <c r="V26" s="5">
        <f>L$6*SUM(U19:U25)</f>
        <v>0.59405508998199419</v>
      </c>
      <c r="W26" s="1">
        <f>H$5+((H$6-H$5)*(LOG(V26+J$5)-LOG(J$5))/(LOG(J$6)-LOG(J$5)))</f>
        <v>4.0009596501652273E-3</v>
      </c>
      <c r="X26" s="1">
        <f t="shared" si="5"/>
        <v>1.7740042890672819E-3</v>
      </c>
      <c r="Y26" s="1">
        <f t="shared" si="6"/>
        <v>0.4416206920293575</v>
      </c>
    </row>
    <row r="27" spans="1:25" x14ac:dyDescent="0.2">
      <c r="A27">
        <v>18</v>
      </c>
      <c r="B27" s="1">
        <f t="shared" si="7"/>
        <v>163599977.8712258</v>
      </c>
      <c r="C27" s="1">
        <f t="shared" si="7"/>
        <v>163599994.09280622</v>
      </c>
      <c r="D27" s="5">
        <f t="shared" si="8"/>
        <v>17.923011712306188</v>
      </c>
      <c r="E27" s="1">
        <f t="shared" si="9"/>
        <v>8.353789660136071</v>
      </c>
      <c r="F27" s="1">
        <f t="shared" si="10"/>
        <v>5.3137801465251069E-3</v>
      </c>
      <c r="G27" s="1">
        <f t="shared" si="4"/>
        <v>1.3228720640163087</v>
      </c>
      <c r="H27" s="1">
        <f t="shared" si="11"/>
        <v>0</v>
      </c>
      <c r="I27" s="1">
        <f t="shared" si="0"/>
        <v>0.49999994782305435</v>
      </c>
      <c r="J27" s="1">
        <f t="shared" si="1"/>
        <v>0.49999999740001316</v>
      </c>
      <c r="K27" s="18">
        <f t="shared" si="2"/>
        <v>5.4776932354104241E-8</v>
      </c>
      <c r="L27" s="18">
        <f>B27-F$6*I27*(F$5-H27)</f>
        <v>158699978.38255987</v>
      </c>
      <c r="M27" s="18">
        <f>C27-F$6*J27*(F$5-H27)</f>
        <v>158699994.1182861</v>
      </c>
      <c r="N27" s="18">
        <f>D27-(F$6*K27*(F$5-H27))+((1-F$6)*H27)</f>
        <v>17.386197775235967</v>
      </c>
      <c r="O27" s="1">
        <f>P$5*L27*N27</f>
        <v>3.3730919450915144</v>
      </c>
      <c r="P27" s="1">
        <f>P$6*M27*N27</f>
        <v>0.84327306988670758</v>
      </c>
      <c r="Q27" s="1">
        <f t="shared" si="3"/>
        <v>-3.3730919450915144</v>
      </c>
      <c r="R27" s="1">
        <f t="shared" si="12"/>
        <v>-0.84327306988670758</v>
      </c>
      <c r="S27" s="1">
        <f t="shared" si="13"/>
        <v>4.2163650149782219</v>
      </c>
      <c r="T27">
        <f>IF(A27&lt;D$4,F$4,0)</f>
        <v>0</v>
      </c>
      <c r="U27" s="5">
        <f t="shared" si="14"/>
        <v>1.7591665695542675</v>
      </c>
      <c r="V27" s="5">
        <f>L$6*SUM(U20:U26)</f>
        <v>0.70256038159732381</v>
      </c>
      <c r="W27" s="1">
        <f>H$5+((H$6-H$5)*(LOG(V27+J$5)-LOG(J$5))/(LOG(J$6)-LOG(J$5)))</f>
        <v>4.0011349259354411E-3</v>
      </c>
      <c r="X27" s="1">
        <f t="shared" si="5"/>
        <v>2.1914325141546872E-3</v>
      </c>
      <c r="Y27" s="1">
        <f t="shared" si="6"/>
        <v>0.54551129551677857</v>
      </c>
    </row>
    <row r="28" spans="1:25" x14ac:dyDescent="0.2">
      <c r="A28">
        <v>19</v>
      </c>
      <c r="B28" s="1">
        <f t="shared" si="7"/>
        <v>163599974.49813387</v>
      </c>
      <c r="C28" s="1">
        <f t="shared" si="7"/>
        <v>163599993.24953315</v>
      </c>
      <c r="D28" s="5">
        <f t="shared" si="8"/>
        <v>20.125525809248291</v>
      </c>
      <c r="E28" s="1">
        <f t="shared" si="9"/>
        <v>10.112956229690338</v>
      </c>
      <c r="F28" s="1">
        <f t="shared" si="10"/>
        <v>7.5052126606797945E-3</v>
      </c>
      <c r="G28" s="1">
        <f t="shared" si="4"/>
        <v>1.8683833595330874</v>
      </c>
      <c r="H28" s="1">
        <f t="shared" si="11"/>
        <v>0</v>
      </c>
      <c r="I28" s="1">
        <f t="shared" si="0"/>
        <v>0.49999994059149366</v>
      </c>
      <c r="J28" s="1">
        <f t="shared" si="1"/>
        <v>0.4999999979001733</v>
      </c>
      <c r="K28" s="18">
        <f t="shared" si="2"/>
        <v>6.1508332992506062E-8</v>
      </c>
      <c r="L28" s="18">
        <f>B28-F$6*I28*(F$5-H28)</f>
        <v>158699975.08033723</v>
      </c>
      <c r="M28" s="18">
        <f>C28-F$6*J28*(F$5-H28)</f>
        <v>158699993.27011144</v>
      </c>
      <c r="N28" s="18">
        <f>D28-(F$6*K28*(F$5-H28))+((1-F$6)*H28)</f>
        <v>19.522744145921731</v>
      </c>
      <c r="O28" s="1">
        <f>P$5*L28*N28</f>
        <v>3.7876027010483844</v>
      </c>
      <c r="P28" s="1">
        <f>P$6*M28*N28</f>
        <v>0.94690078379336384</v>
      </c>
      <c r="Q28" s="1">
        <f t="shared" si="3"/>
        <v>-3.7876027010483844</v>
      </c>
      <c r="R28" s="1">
        <f t="shared" si="12"/>
        <v>-0.94690078379336384</v>
      </c>
      <c r="S28" s="1">
        <f t="shared" si="13"/>
        <v>4.7345034848417482</v>
      </c>
      <c r="T28">
        <f>IF(A28&lt;D$4,F$4,0)</f>
        <v>0</v>
      </c>
      <c r="U28" s="5">
        <f t="shared" si="14"/>
        <v>2.0138509180361188</v>
      </c>
      <c r="V28" s="5">
        <f>L$6*SUM(U21:U27)</f>
        <v>0.82370676574965707</v>
      </c>
      <c r="W28" s="1">
        <f>H$5+((H$6-H$5)*(LOG(V28+J$5)-LOG(J$5))/(LOG(J$6)-LOG(J$5)))</f>
        <v>4.001330619451164E-3</v>
      </c>
      <c r="X28" s="1">
        <f t="shared" si="5"/>
        <v>2.7070965871419206E-3</v>
      </c>
      <c r="Y28" s="1">
        <f t="shared" si="6"/>
        <v>0.67384199285381885</v>
      </c>
    </row>
    <row r="29" spans="1:25" x14ac:dyDescent="0.2">
      <c r="A29">
        <v>20</v>
      </c>
      <c r="B29" s="1">
        <f t="shared" si="7"/>
        <v>163599970.71053118</v>
      </c>
      <c r="C29" s="1">
        <f t="shared" si="7"/>
        <v>163599992.30263236</v>
      </c>
      <c r="D29" s="5">
        <f t="shared" si="8"/>
        <v>22.569021419734025</v>
      </c>
      <c r="E29" s="1">
        <f t="shared" si="9"/>
        <v>12.126807147726456</v>
      </c>
      <c r="F29" s="1">
        <f t="shared" si="10"/>
        <v>1.0212309247821716E-2</v>
      </c>
      <c r="G29" s="1">
        <f t="shared" si="4"/>
        <v>2.5422253523869065</v>
      </c>
      <c r="H29" s="1">
        <f t="shared" si="11"/>
        <v>0</v>
      </c>
      <c r="I29" s="1">
        <f t="shared" si="0"/>
        <v>0.49999993251661895</v>
      </c>
      <c r="J29" s="1">
        <f t="shared" si="1"/>
        <v>0.49999999850715116</v>
      </c>
      <c r="K29" s="18">
        <f t="shared" si="2"/>
        <v>6.8976229872312188E-8</v>
      </c>
      <c r="L29" s="18">
        <f>B29-F$6*I29*(F$5-H29)</f>
        <v>158699971.37186831</v>
      </c>
      <c r="M29" s="18">
        <f>C29-F$6*J29*(F$5-H29)</f>
        <v>158699992.31726229</v>
      </c>
      <c r="N29" s="18">
        <f>D29-(F$6*K29*(F$5-H29))+((1-F$6)*H29)</f>
        <v>21.893054366985364</v>
      </c>
      <c r="O29" s="1">
        <f>P$5*L29*N29</f>
        <v>4.2474658939894061</v>
      </c>
      <c r="P29" s="1">
        <f>P$6*M29*N29</f>
        <v>1.0618666136436379</v>
      </c>
      <c r="Q29" s="1">
        <f t="shared" si="3"/>
        <v>-4.2474658939894061</v>
      </c>
      <c r="R29" s="1">
        <f t="shared" si="12"/>
        <v>-1.0618666136436379</v>
      </c>
      <c r="S29" s="1">
        <f t="shared" si="13"/>
        <v>5.3093325076330444</v>
      </c>
      <c r="T29">
        <f>IF(A29&lt;D$4,F$4,0)</f>
        <v>0</v>
      </c>
      <c r="U29" s="5">
        <f t="shared" si="14"/>
        <v>2.2910078743560156</v>
      </c>
      <c r="V29" s="5">
        <f>L$6*SUM(U22:U28)</f>
        <v>0.95743694860917294</v>
      </c>
      <c r="W29" s="1">
        <f>H$5+((H$6-H$5)*(LOG(V29+J$5)-LOG(J$5))/(LOG(J$6)-LOG(J$5)))</f>
        <v>4.0015466374226866E-3</v>
      </c>
      <c r="X29" s="1">
        <f t="shared" si="5"/>
        <v>3.3441180972899561E-3</v>
      </c>
      <c r="Y29" s="1">
        <f t="shared" si="6"/>
        <v>0.83236227253066819</v>
      </c>
    </row>
    <row r="30" spans="1:25" x14ac:dyDescent="0.2">
      <c r="A30">
        <v>21</v>
      </c>
      <c r="B30" s="1">
        <f t="shared" si="7"/>
        <v>163599966.46306527</v>
      </c>
      <c r="C30" s="1">
        <f t="shared" si="7"/>
        <v>163599991.24076575</v>
      </c>
      <c r="D30" s="5">
        <f t="shared" si="8"/>
        <v>25.278218790746884</v>
      </c>
      <c r="E30" s="1">
        <f t="shared" si="9"/>
        <v>14.417815022082472</v>
      </c>
      <c r="F30" s="1">
        <f t="shared" si="10"/>
        <v>1.3556427345111671E-2</v>
      </c>
      <c r="G30" s="1">
        <f t="shared" si="4"/>
        <v>3.3745876249175746</v>
      </c>
      <c r="H30" s="1">
        <f t="shared" si="11"/>
        <v>0</v>
      </c>
      <c r="I30" s="1">
        <f t="shared" si="0"/>
        <v>0.49999992350867684</v>
      </c>
      <c r="J30" s="1">
        <f t="shared" si="1"/>
        <v>0.49999999923514921</v>
      </c>
      <c r="K30" s="18">
        <f t="shared" si="2"/>
        <v>7.7256173916529955E-8</v>
      </c>
      <c r="L30" s="18">
        <f>B30-F$6*I30*(F$5-H30)</f>
        <v>158699967.21268022</v>
      </c>
      <c r="M30" s="18">
        <f>C30-F$6*J30*(F$5-H30)</f>
        <v>158699991.24826127</v>
      </c>
      <c r="N30" s="18">
        <f>D30-(F$6*K30*(F$5-H30))+((1-F$6)*H30)</f>
        <v>24.521108286364889</v>
      </c>
      <c r="O30" s="1">
        <f>P$5*L30*N30</f>
        <v>4.7573338399323832</v>
      </c>
      <c r="P30" s="1">
        <f>P$6*M30*N30</f>
        <v>1.1893336401111783</v>
      </c>
      <c r="Q30" s="1">
        <f t="shared" si="3"/>
        <v>-4.7573338399323832</v>
      </c>
      <c r="R30" s="1">
        <f t="shared" si="12"/>
        <v>-1.1893336401111783</v>
      </c>
      <c r="S30" s="1">
        <f t="shared" si="13"/>
        <v>5.9466674800435619</v>
      </c>
      <c r="T30">
        <f>IF(A30&lt;D$4,F$4,0)</f>
        <v>0</v>
      </c>
      <c r="U30" s="5">
        <f t="shared" si="14"/>
        <v>2.6001351366201839</v>
      </c>
      <c r="V30" s="5">
        <f>L$6*SUM(U23:U29)</f>
        <v>1.1029670969819787</v>
      </c>
      <c r="W30" s="1">
        <f>H$5+((H$6-H$5)*(LOG(V30+J$5)-LOG(J$5))/(LOG(J$6)-LOG(J$5)))</f>
        <v>4.0017817129147405E-3</v>
      </c>
      <c r="X30" s="1">
        <f t="shared" si="5"/>
        <v>3.9095937991221359E-3</v>
      </c>
      <c r="Y30" s="1">
        <f t="shared" si="6"/>
        <v>0.97305368895688338</v>
      </c>
    </row>
    <row r="31" spans="1:25" x14ac:dyDescent="0.2">
      <c r="A31">
        <v>22</v>
      </c>
      <c r="B31" s="1">
        <f t="shared" si="7"/>
        <v>163599961.70573142</v>
      </c>
      <c r="C31" s="1">
        <f t="shared" si="7"/>
        <v>163599990.0514321</v>
      </c>
      <c r="D31" s="5">
        <f t="shared" si="8"/>
        <v>28.280887295384073</v>
      </c>
      <c r="E31" s="1">
        <f t="shared" si="9"/>
        <v>17.017950158702657</v>
      </c>
      <c r="F31" s="1">
        <f t="shared" si="10"/>
        <v>1.7466021144233807E-2</v>
      </c>
      <c r="G31" s="1">
        <f t="shared" si="4"/>
        <v>4.3476413138744583</v>
      </c>
      <c r="H31" s="1">
        <f t="shared" si="11"/>
        <v>0</v>
      </c>
      <c r="I31" s="1">
        <f t="shared" si="0"/>
        <v>0.49999991346792261</v>
      </c>
      <c r="J31" s="1">
        <f t="shared" si="1"/>
        <v>0.50000000009904244</v>
      </c>
      <c r="K31" s="18">
        <f t="shared" si="2"/>
        <v>8.6433034904510758E-8</v>
      </c>
      <c r="L31" s="18">
        <f>B31-F$6*I31*(F$5-H31)</f>
        <v>158699962.55374578</v>
      </c>
      <c r="M31" s="18">
        <f>C31-F$6*J31*(F$5-H31)</f>
        <v>158699990.0504615</v>
      </c>
      <c r="N31" s="18">
        <f>D31-(F$6*K31*(F$5-H31))+((1-F$6)*H31)</f>
        <v>27.433843553319868</v>
      </c>
      <c r="O31" s="1">
        <f>P$5*L31*N31</f>
        <v>5.322432695131031</v>
      </c>
      <c r="P31" s="1">
        <f>P$6*M31*N31</f>
        <v>1.3306084043269502</v>
      </c>
      <c r="Q31" s="1">
        <f t="shared" si="3"/>
        <v>-5.322432695131031</v>
      </c>
      <c r="R31" s="1">
        <f t="shared" si="12"/>
        <v>-1.3306084043269502</v>
      </c>
      <c r="S31" s="1">
        <f t="shared" si="13"/>
        <v>6.6530410994579814</v>
      </c>
      <c r="T31">
        <f>IF(A31&lt;D$4,F$4,0)</f>
        <v>0</v>
      </c>
      <c r="U31" s="5">
        <f t="shared" si="14"/>
        <v>2.943998975406374</v>
      </c>
      <c r="V31" s="5">
        <f>L$6*SUM(U24:U30)</f>
        <v>1.2652842823683965</v>
      </c>
      <c r="W31" s="1">
        <f>H$5+((H$6-H$5)*(LOG(V31+J$5)-LOG(J$5))/(LOG(J$6)-LOG(J$5)))</f>
        <v>4.0020439005465942E-3</v>
      </c>
      <c r="X31" s="1">
        <f t="shared" si="5"/>
        <v>4.5560530439215574E-3</v>
      </c>
      <c r="Y31" s="1">
        <f t="shared" si="6"/>
        <v>1.1338754977192516</v>
      </c>
    </row>
    <row r="32" spans="1:25" x14ac:dyDescent="0.2">
      <c r="A32">
        <v>23</v>
      </c>
      <c r="B32" s="1">
        <f t="shared" si="7"/>
        <v>163599956.38329872</v>
      </c>
      <c r="C32" s="1">
        <f t="shared" si="7"/>
        <v>163599988.72082371</v>
      </c>
      <c r="D32" s="5">
        <f t="shared" si="8"/>
        <v>31.608310005695703</v>
      </c>
      <c r="E32" s="1">
        <f t="shared" si="9"/>
        <v>19.96194913410903</v>
      </c>
      <c r="F32" s="1">
        <f t="shared" si="10"/>
        <v>2.2022074188155365E-2</v>
      </c>
      <c r="G32" s="1">
        <f t="shared" si="4"/>
        <v>5.4815168115937096</v>
      </c>
      <c r="H32" s="1">
        <f t="shared" si="11"/>
        <v>0</v>
      </c>
      <c r="I32" s="1">
        <f t="shared" si="0"/>
        <v>0.49999990228325264</v>
      </c>
      <c r="J32" s="1">
        <f t="shared" si="1"/>
        <v>0.50000000111432619</v>
      </c>
      <c r="K32" s="18">
        <f t="shared" si="2"/>
        <v>9.660242131824915E-8</v>
      </c>
      <c r="L32" s="18">
        <f>B32-F$6*I32*(F$5-H32)</f>
        <v>158699957.34092286</v>
      </c>
      <c r="M32" s="18">
        <f>C32-F$6*J32*(F$5-H32)</f>
        <v>158699988.7099033</v>
      </c>
      <c r="N32" s="18">
        <f>D32-(F$6*K32*(F$5-H32))+((1-F$6)*H32)</f>
        <v>30.661606276776862</v>
      </c>
      <c r="O32" s="1">
        <f>P$5*L32*N32</f>
        <v>5.94864988768785</v>
      </c>
      <c r="P32" s="1">
        <f>P$6*M32*N32</f>
        <v>1.4871627658777471</v>
      </c>
      <c r="Q32" s="1">
        <f t="shared" si="3"/>
        <v>-5.94864988768785</v>
      </c>
      <c r="R32" s="1">
        <f t="shared" si="12"/>
        <v>-1.4871627658777471</v>
      </c>
      <c r="S32" s="1">
        <f t="shared" si="13"/>
        <v>7.4358126535655966</v>
      </c>
      <c r="T32">
        <f>IF(A32&lt;D$4,F$4,0)</f>
        <v>0</v>
      </c>
      <c r="U32" s="5">
        <f t="shared" si="14"/>
        <v>3.3256183891463533</v>
      </c>
      <c r="V32" s="5">
        <f>L$6*SUM(U25:U31)</f>
        <v>1.4458410248327167</v>
      </c>
      <c r="W32" s="1">
        <f>H$5+((H$6-H$5)*(LOG(V32+J$5)-LOG(J$5))/(LOG(J$6)-LOG(J$5)))</f>
        <v>4.0023355451629314E-3</v>
      </c>
      <c r="X32" s="1">
        <f t="shared" si="5"/>
        <v>5.2902997785110231E-3</v>
      </c>
      <c r="Y32" s="1">
        <f t="shared" si="6"/>
        <v>1.3165128621039741</v>
      </c>
    </row>
    <row r="33" spans="1:25" x14ac:dyDescent="0.2">
      <c r="A33">
        <v>24</v>
      </c>
      <c r="B33" s="1">
        <f t="shared" si="7"/>
        <v>163599950.43464884</v>
      </c>
      <c r="C33" s="1">
        <f t="shared" si="7"/>
        <v>163599987.23366094</v>
      </c>
      <c r="D33" s="5">
        <f t="shared" si="8"/>
        <v>35.295722240520156</v>
      </c>
      <c r="E33" s="1">
        <f t="shared" si="9"/>
        <v>23.287567523255383</v>
      </c>
      <c r="F33" s="1">
        <f t="shared" si="10"/>
        <v>2.7312373966666387E-2</v>
      </c>
      <c r="G33" s="1">
        <f t="shared" si="4"/>
        <v>6.798029673697684</v>
      </c>
      <c r="H33" s="1">
        <f t="shared" si="11"/>
        <v>0</v>
      </c>
      <c r="I33" s="1">
        <f t="shared" si="0"/>
        <v>0.49999988983077576</v>
      </c>
      <c r="J33" s="1">
        <f t="shared" si="1"/>
        <v>0.50000000229720343</v>
      </c>
      <c r="K33" s="18">
        <f t="shared" si="2"/>
        <v>1.0787202065080883E-7</v>
      </c>
      <c r="L33" s="18">
        <f>B33-F$6*I33*(F$5-H33)</f>
        <v>158699951.51430723</v>
      </c>
      <c r="M33" s="18">
        <f>C33-F$6*J33*(F$5-H33)</f>
        <v>158699987.21114835</v>
      </c>
      <c r="N33" s="18">
        <f>D33-(F$6*K33*(F$5-H33))+((1-F$6)*H33)</f>
        <v>34.238576438142232</v>
      </c>
      <c r="O33" s="1">
        <f>P$5*L33*N33</f>
        <v>6.6426166511639053</v>
      </c>
      <c r="P33" s="1">
        <f>P$6*M33*N33</f>
        <v>1.6606545363267415</v>
      </c>
      <c r="Q33" s="1">
        <f t="shared" si="3"/>
        <v>-6.6426166511639053</v>
      </c>
      <c r="R33" s="1">
        <f t="shared" si="12"/>
        <v>-1.6606545363267415</v>
      </c>
      <c r="S33" s="1">
        <f t="shared" si="13"/>
        <v>8.3032711874906475</v>
      </c>
      <c r="T33">
        <f>IF(A33&lt;D$4,F$4,0)</f>
        <v>0</v>
      </c>
      <c r="U33" s="5">
        <f t="shared" si="14"/>
        <v>3.7484004187411442</v>
      </c>
      <c r="V33" s="5">
        <f>L$6*SUM(U26:U32)</f>
        <v>1.6462225475591035</v>
      </c>
      <c r="W33" s="1">
        <f>H$5+((H$6-H$5)*(LOG(V33+J$5)-LOG(J$5))/(LOG(J$6)-LOG(J$5)))</f>
        <v>4.0026592056288356E-3</v>
      </c>
      <c r="X33" s="1">
        <f t="shared" si="5"/>
        <v>6.1178549063813509E-3</v>
      </c>
      <c r="Y33" s="1">
        <f t="shared" si="6"/>
        <v>1.5223297575653401</v>
      </c>
    </row>
    <row r="34" spans="1:25" x14ac:dyDescent="0.2">
      <c r="A34">
        <v>25</v>
      </c>
      <c r="B34" s="1">
        <f t="shared" si="7"/>
        <v>163599943.79203218</v>
      </c>
      <c r="C34" s="1">
        <f t="shared" si="7"/>
        <v>163599985.57300639</v>
      </c>
      <c r="D34" s="5">
        <f t="shared" si="8"/>
        <v>39.382628413032577</v>
      </c>
      <c r="E34" s="1">
        <f t="shared" si="9"/>
        <v>27.035967941996528</v>
      </c>
      <c r="F34" s="1">
        <f t="shared" si="10"/>
        <v>3.3430228873047738E-2</v>
      </c>
      <c r="G34" s="1">
        <f t="shared" si="4"/>
        <v>8.3203594312630234</v>
      </c>
      <c r="H34" s="1">
        <f t="shared" si="11"/>
        <v>0</v>
      </c>
      <c r="I34" s="1">
        <f t="shared" si="0"/>
        <v>0.49999987597247797</v>
      </c>
      <c r="J34" s="1">
        <f t="shared" si="1"/>
        <v>0.50000000366495412</v>
      </c>
      <c r="K34" s="18">
        <f t="shared" si="2"/>
        <v>1.2036256777091573E-7</v>
      </c>
      <c r="L34" s="18">
        <f>B34-F$6*I34*(F$5-H34)</f>
        <v>158699945.0075019</v>
      </c>
      <c r="M34" s="18">
        <f>C34-F$6*J34*(F$5-H34)</f>
        <v>158699985.53708985</v>
      </c>
      <c r="N34" s="18">
        <f>D34-(F$6*K34*(F$5-H34))+((1-F$6)*H34)</f>
        <v>38.203075248877603</v>
      </c>
      <c r="O34" s="1">
        <f>P$5*L34*N34</f>
        <v>7.4117676541740005</v>
      </c>
      <c r="P34" s="1">
        <f>P$6*M34*N34</f>
        <v>1.8529423867571002</v>
      </c>
      <c r="Q34" s="1">
        <f t="shared" si="3"/>
        <v>-7.4117676541740005</v>
      </c>
      <c r="R34" s="1">
        <f t="shared" si="12"/>
        <v>-1.8529423867571002</v>
      </c>
      <c r="S34" s="1">
        <f t="shared" si="13"/>
        <v>9.2647100409311012</v>
      </c>
      <c r="T34">
        <f>IF(A34&lt;D$4,F$4,0)</f>
        <v>0</v>
      </c>
      <c r="U34" s="5">
        <f t="shared" si="14"/>
        <v>4.2163650149782219</v>
      </c>
      <c r="V34" s="5">
        <f>L$6*SUM(U27:U33)</f>
        <v>1.868217828186046</v>
      </c>
      <c r="W34" s="1">
        <f>H$5+((H$6-H$5)*(LOG(V34+J$5)-LOG(J$5))/(LOG(J$6)-LOG(J$5)))</f>
        <v>4.0030177695214728E-3</v>
      </c>
      <c r="X34" s="1">
        <f t="shared" si="5"/>
        <v>7.041975037473865E-3</v>
      </c>
      <c r="Y34" s="1">
        <f t="shared" si="6"/>
        <v>1.7521245945167936</v>
      </c>
    </row>
    <row r="35" spans="1:25" x14ac:dyDescent="0.2">
      <c r="A35">
        <v>26</v>
      </c>
      <c r="B35" s="1">
        <f t="shared" si="7"/>
        <v>163599936.38026452</v>
      </c>
      <c r="C35" s="1">
        <f t="shared" si="7"/>
        <v>163599983.72006401</v>
      </c>
      <c r="D35" s="5">
        <f t="shared" si="8"/>
        <v>43.912834969121931</v>
      </c>
      <c r="E35" s="1">
        <f t="shared" si="9"/>
        <v>31.252332956974751</v>
      </c>
      <c r="F35" s="1">
        <f t="shared" si="10"/>
        <v>4.0472203910521601E-2</v>
      </c>
      <c r="G35" s="1">
        <f t="shared" si="4"/>
        <v>10.072484025779817</v>
      </c>
      <c r="H35" s="1">
        <f t="shared" si="11"/>
        <v>0</v>
      </c>
      <c r="I35" s="1">
        <f t="shared" si="0"/>
        <v>0.49999986055524986</v>
      </c>
      <c r="J35" s="1">
        <f t="shared" si="1"/>
        <v>0.50000000523680455</v>
      </c>
      <c r="K35" s="18">
        <f t="shared" si="2"/>
        <v>1.3420794559548083E-7</v>
      </c>
      <c r="L35" s="18">
        <f>B35-F$6*I35*(F$5-H35)</f>
        <v>158699937.74682307</v>
      </c>
      <c r="M35" s="18">
        <f>C35-F$6*J35*(F$5-H35)</f>
        <v>158699983.66874334</v>
      </c>
      <c r="N35" s="18">
        <f>D35-(F$6*K35*(F$5-H35))+((1-F$6)*H35)</f>
        <v>42.597597102286223</v>
      </c>
      <c r="O35" s="1">
        <f>P$5*L35*N35</f>
        <v>8.264347198407183</v>
      </c>
      <c r="P35" s="1">
        <f>P$6*M35*N35</f>
        <v>2.066087397451263</v>
      </c>
      <c r="Q35" s="1">
        <f t="shared" si="3"/>
        <v>-8.264347198407183</v>
      </c>
      <c r="R35" s="1">
        <f t="shared" si="12"/>
        <v>-2.066087397451263</v>
      </c>
      <c r="S35" s="1">
        <f t="shared" si="13"/>
        <v>10.330434595858446</v>
      </c>
      <c r="T35">
        <f>IF(A35&lt;D$4,F$4,0)</f>
        <v>0</v>
      </c>
      <c r="U35" s="5">
        <f t="shared" si="14"/>
        <v>4.7345034848417482</v>
      </c>
      <c r="V35" s="5">
        <f>L$6*SUM(U28:U34)</f>
        <v>2.1139376727284414</v>
      </c>
      <c r="W35" s="1">
        <f>H$5+((H$6-H$5)*(LOG(V35+J$5)-LOG(J$5))/(LOG(J$6)-LOG(J$5)))</f>
        <v>4.0034146437419446E-3</v>
      </c>
      <c r="X35" s="1">
        <f t="shared" si="5"/>
        <v>8.0622802555789571E-3</v>
      </c>
      <c r="Y35" s="1">
        <f t="shared" si="6"/>
        <v>2.0057886377805398</v>
      </c>
    </row>
    <row r="36" spans="1:25" x14ac:dyDescent="0.2">
      <c r="A36">
        <v>27</v>
      </c>
      <c r="B36" s="1">
        <f t="shared" si="7"/>
        <v>163599928.11591733</v>
      </c>
      <c r="C36" s="1">
        <f t="shared" si="7"/>
        <v>163599981.65397662</v>
      </c>
      <c r="D36" s="5">
        <f t="shared" si="8"/>
        <v>48.933937057347336</v>
      </c>
      <c r="E36" s="1">
        <f t="shared" si="9"/>
        <v>35.9868364418165</v>
      </c>
      <c r="F36" s="1">
        <f t="shared" si="10"/>
        <v>4.853448416610056E-2</v>
      </c>
      <c r="G36" s="1">
        <f t="shared" si="4"/>
        <v>12.078272663560357</v>
      </c>
      <c r="H36" s="1">
        <f t="shared" si="11"/>
        <v>0</v>
      </c>
      <c r="I36" s="1">
        <f t="shared" si="0"/>
        <v>0.49999984341074372</v>
      </c>
      <c r="J36" s="1">
        <f t="shared" si="1"/>
        <v>0.50000000703563996</v>
      </c>
      <c r="K36" s="18">
        <f t="shared" si="2"/>
        <v>1.4955361623881035E-7</v>
      </c>
      <c r="L36" s="18">
        <f>B36-F$6*I36*(F$5-H36)</f>
        <v>158699929.65049204</v>
      </c>
      <c r="M36" s="18">
        <f>C36-F$6*J36*(F$5-H36)</f>
        <v>158699981.58502734</v>
      </c>
      <c r="N36" s="18">
        <f>D36-(F$6*K36*(F$5-H36))+((1-F$6)*H36)</f>
        <v>47.468311618206997</v>
      </c>
      <c r="O36" s="1">
        <f>P$5*L36*N36</f>
        <v>9.2093126093362905</v>
      </c>
      <c r="P36" s="1">
        <f>P$6*M36*N36</f>
        <v>2.3023289057707181</v>
      </c>
      <c r="Q36" s="1">
        <f t="shared" si="3"/>
        <v>-9.2093126093362905</v>
      </c>
      <c r="R36" s="1">
        <f t="shared" si="12"/>
        <v>-2.3023289057707181</v>
      </c>
      <c r="S36" s="1">
        <f t="shared" si="13"/>
        <v>11.511641515107009</v>
      </c>
      <c r="T36">
        <f>IF(A36&lt;D$4,F$4,0)</f>
        <v>0</v>
      </c>
      <c r="U36" s="5">
        <f t="shared" si="14"/>
        <v>5.3093325076330444</v>
      </c>
      <c r="V36" s="5">
        <f>L$6*SUM(U29:U35)</f>
        <v>2.3860029294090044</v>
      </c>
      <c r="W36" s="1">
        <f>H$5+((H$6-H$5)*(LOG(V36+J$5)-LOG(J$5))/(LOG(J$6)-LOG(J$5)))</f>
        <v>4.0038540583609466E-3</v>
      </c>
      <c r="X36" s="1">
        <f t="shared" si="5"/>
        <v>9.1728611754772187E-3</v>
      </c>
      <c r="Y36" s="1">
        <f t="shared" si="6"/>
        <v>2.2818350131805385</v>
      </c>
    </row>
    <row r="37" spans="1:25" x14ac:dyDescent="0.2">
      <c r="A37">
        <v>28</v>
      </c>
      <c r="B37" s="1">
        <f t="shared" si="7"/>
        <v>163599918.90660471</v>
      </c>
      <c r="C37" s="1">
        <f t="shared" si="7"/>
        <v>163599979.3516477</v>
      </c>
      <c r="D37" s="5">
        <f t="shared" si="8"/>
        <v>54.498911092410779</v>
      </c>
      <c r="E37" s="1">
        <f t="shared" si="9"/>
        <v>41.296168949449545</v>
      </c>
      <c r="F37" s="1">
        <f t="shared" si="10"/>
        <v>5.770734534157778E-2</v>
      </c>
      <c r="G37" s="1">
        <f t="shared" si="4"/>
        <v>14.360107676740895</v>
      </c>
      <c r="H37" s="1">
        <f t="shared" si="11"/>
        <v>0</v>
      </c>
      <c r="I37" s="1">
        <f t="shared" si="0"/>
        <v>0.49999982435212309</v>
      </c>
      <c r="J37" s="1">
        <f t="shared" si="1"/>
        <v>0.50000000908638875</v>
      </c>
      <c r="K37" s="18">
        <f t="shared" si="2"/>
        <v>1.6656148826787269E-7</v>
      </c>
      <c r="L37" s="18">
        <f>B37-F$6*I37*(F$5-H37)</f>
        <v>158699920.62795389</v>
      </c>
      <c r="M37" s="18">
        <f>C37-F$6*J37*(F$5-H37)</f>
        <v>158699979.26260111</v>
      </c>
      <c r="N37" s="18">
        <f>D37-(F$6*K37*(F$5-H37))+((1-F$6)*H37)</f>
        <v>52.866608507385628</v>
      </c>
      <c r="O37" s="1">
        <f>P$5*L37*N37</f>
        <v>10.256633953534488</v>
      </c>
      <c r="P37" s="1">
        <f>P$6*M37*N37</f>
        <v>2.5641594357598261</v>
      </c>
      <c r="Q37" s="1">
        <f t="shared" si="3"/>
        <v>-10.256633953534488</v>
      </c>
      <c r="R37" s="1">
        <f t="shared" si="12"/>
        <v>-2.5641594357598261</v>
      </c>
      <c r="S37" s="1">
        <f t="shared" si="13"/>
        <v>12.820793389294314</v>
      </c>
      <c r="T37">
        <f>IF(A37&lt;D$4,F$4,0)</f>
        <v>0</v>
      </c>
      <c r="U37" s="5">
        <f t="shared" si="14"/>
        <v>5.9466674800435619</v>
      </c>
      <c r="V37" s="5">
        <f>L$6*SUM(U30:U36)</f>
        <v>2.6878353927367074</v>
      </c>
      <c r="W37" s="1">
        <f>H$5+((H$6-H$5)*(LOG(V37+J$5)-LOG(J$5))/(LOG(J$6)-LOG(J$5)))</f>
        <v>4.004341536231801E-3</v>
      </c>
      <c r="X37" s="1">
        <f t="shared" si="5"/>
        <v>1.0411829127383952E-2</v>
      </c>
      <c r="Y37" s="1">
        <f t="shared" si="6"/>
        <v>2.5897233074927999</v>
      </c>
    </row>
    <row r="38" spans="1:25" x14ac:dyDescent="0.2">
      <c r="A38">
        <v>29</v>
      </c>
      <c r="B38" s="1">
        <f t="shared" si="7"/>
        <v>163599908.64997074</v>
      </c>
      <c r="C38" s="1">
        <f t="shared" si="7"/>
        <v>163599976.78748828</v>
      </c>
      <c r="D38" s="5">
        <f t="shared" si="8"/>
        <v>60.666663382247108</v>
      </c>
      <c r="E38" s="1">
        <f t="shared" si="9"/>
        <v>47.24283642949311</v>
      </c>
      <c r="F38" s="1">
        <f t="shared" si="10"/>
        <v>6.8119174468961735E-2</v>
      </c>
      <c r="G38" s="1">
        <f t="shared" si="4"/>
        <v>16.949830984233696</v>
      </c>
      <c r="H38" s="1">
        <f t="shared" si="11"/>
        <v>0</v>
      </c>
      <c r="I38" s="1">
        <f t="shared" si="0"/>
        <v>0.49999980317206277</v>
      </c>
      <c r="J38" s="1">
        <f t="shared" si="1"/>
        <v>0.50000001141634387</v>
      </c>
      <c r="K38" s="18">
        <f t="shared" si="2"/>
        <v>1.8541159344488891E-7</v>
      </c>
      <c r="L38" s="18">
        <f>B38-F$6*I38*(F$5-H38)</f>
        <v>158699910.57888451</v>
      </c>
      <c r="M38" s="18">
        <f>C38-F$6*J38*(F$5-H38)</f>
        <v>158699976.6756081</v>
      </c>
      <c r="N38" s="18">
        <f>D38-(F$6*K38*(F$5-H38))+((1-F$6)*H38)</f>
        <v>58.849629766487197</v>
      </c>
      <c r="O38" s="1">
        <f>P$5*L38*N38</f>
        <v>11.41739728794863</v>
      </c>
      <c r="P38" s="1">
        <f>P$6*M38*N38</f>
        <v>2.8543505107914702</v>
      </c>
      <c r="Q38" s="1">
        <f t="shared" si="3"/>
        <v>-11.41739728794863</v>
      </c>
      <c r="R38" s="1">
        <f t="shared" si="12"/>
        <v>-2.8543505107914702</v>
      </c>
      <c r="S38" s="1">
        <f t="shared" si="13"/>
        <v>14.271747798740099</v>
      </c>
      <c r="T38">
        <f>IF(A38&lt;D$4,F$4,0)</f>
        <v>0</v>
      </c>
      <c r="U38" s="5">
        <f t="shared" si="14"/>
        <v>6.6530410994579814</v>
      </c>
      <c r="V38" s="5">
        <f>L$6*SUM(U31:U37)</f>
        <v>3.0224886270790452</v>
      </c>
      <c r="W38" s="1">
        <f>H$5+((H$6-H$5)*(LOG(V38+J$5)-LOG(J$5))/(LOG(J$6)-LOG(J$5)))</f>
        <v>4.0048820044576274E-3</v>
      </c>
      <c r="X38" s="1">
        <f t="shared" si="5"/>
        <v>1.179036851774668E-2</v>
      </c>
      <c r="Y38" s="1">
        <f t="shared" si="6"/>
        <v>2.9322086068886275</v>
      </c>
    </row>
    <row r="39" spans="1:25" x14ac:dyDescent="0.2">
      <c r="A39">
        <v>30</v>
      </c>
      <c r="B39" s="1">
        <f t="shared" si="7"/>
        <v>163599897.23257345</v>
      </c>
      <c r="C39" s="1">
        <f t="shared" si="7"/>
        <v>163599973.93313777</v>
      </c>
      <c r="D39" s="5">
        <f t="shared" si="8"/>
        <v>67.502598527421611</v>
      </c>
      <c r="E39" s="1">
        <f t="shared" si="9"/>
        <v>53.89587752895109</v>
      </c>
      <c r="F39" s="1">
        <f t="shared" si="10"/>
        <v>7.9909542986708409E-2</v>
      </c>
      <c r="G39" s="1">
        <f t="shared" si="4"/>
        <v>19.882039591122322</v>
      </c>
      <c r="H39" s="1">
        <f t="shared" si="11"/>
        <v>0</v>
      </c>
      <c r="I39" s="1">
        <f t="shared" si="0"/>
        <v>0.49999977964060227</v>
      </c>
      <c r="J39" s="1">
        <f t="shared" si="1"/>
        <v>0.50000001405557382</v>
      </c>
      <c r="K39" s="18">
        <f t="shared" si="2"/>
        <v>2.0630382390092861E-7</v>
      </c>
      <c r="L39" s="18">
        <f>B39-F$6*I39*(F$5-H39)</f>
        <v>158699899.39209554</v>
      </c>
      <c r="M39" s="18">
        <f>C39-F$6*J39*(F$5-H39)</f>
        <v>158699973.79539314</v>
      </c>
      <c r="N39" s="18">
        <f>D39-(F$6*K39*(F$5-H39))+((1-F$6)*H39)</f>
        <v>65.480821053192514</v>
      </c>
      <c r="O39" s="1">
        <f>P$5*L39*N39</f>
        <v>12.703911629894211</v>
      </c>
      <c r="P39" s="1">
        <f>P$6*M39*N39</f>
        <v>3.1759793964677505</v>
      </c>
      <c r="Q39" s="1">
        <f t="shared" si="3"/>
        <v>-12.703911629894211</v>
      </c>
      <c r="R39" s="1">
        <f t="shared" si="12"/>
        <v>-3.1759793964677505</v>
      </c>
      <c r="S39" s="1">
        <f t="shared" si="13"/>
        <v>15.879891026361962</v>
      </c>
      <c r="T39">
        <f>IF(A39&lt;D$4,F$4,0)</f>
        <v>0</v>
      </c>
      <c r="U39" s="5">
        <f t="shared" si="14"/>
        <v>7.4358126535655966</v>
      </c>
      <c r="V39" s="5">
        <f>L$6*SUM(U32:U38)</f>
        <v>3.3933928394842057</v>
      </c>
      <c r="W39" s="1">
        <f>H$5+((H$6-H$5)*(LOG(V39+J$5)-LOG(J$5))/(LOG(J$6)-LOG(J$5)))</f>
        <v>4.0054809972401677E-3</v>
      </c>
      <c r="X39" s="1">
        <f t="shared" si="5"/>
        <v>1.3320701261798176E-2</v>
      </c>
      <c r="Y39" s="1">
        <f t="shared" si="6"/>
        <v>3.3122976878845551</v>
      </c>
    </row>
    <row r="40" spans="1:25" x14ac:dyDescent="0.2">
      <c r="A40">
        <v>31</v>
      </c>
      <c r="B40" s="1">
        <f t="shared" si="7"/>
        <v>163599884.52866182</v>
      </c>
      <c r="C40" s="1">
        <f t="shared" si="7"/>
        <v>163599970.75715837</v>
      </c>
      <c r="D40" s="5">
        <f t="shared" si="8"/>
        <v>75.07921836629292</v>
      </c>
      <c r="E40" s="1">
        <f t="shared" si="9"/>
        <v>61.331690182516688</v>
      </c>
      <c r="F40" s="1">
        <f t="shared" si="10"/>
        <v>9.323024424850658E-2</v>
      </c>
      <c r="G40" s="1">
        <f t="shared" si="4"/>
        <v>23.194337279006877</v>
      </c>
      <c r="H40" s="1">
        <f t="shared" si="11"/>
        <v>0</v>
      </c>
      <c r="I40" s="1">
        <f t="shared" si="0"/>
        <v>0.49999975350282816</v>
      </c>
      <c r="J40" s="1">
        <f t="shared" si="1"/>
        <v>0.50000001703740915</v>
      </c>
      <c r="K40" s="18">
        <f t="shared" si="2"/>
        <v>2.294597626672208E-7</v>
      </c>
      <c r="L40" s="18">
        <f>B40-F$6*I40*(F$5-H40)</f>
        <v>158699886.94433409</v>
      </c>
      <c r="M40" s="18">
        <f>C40-F$6*J40*(F$5-H40)</f>
        <v>158699970.59019175</v>
      </c>
      <c r="N40" s="18">
        <f>D40-(F$6*K40*(F$5-H40))+((1-F$6)*H40)</f>
        <v>72.830512692154159</v>
      </c>
      <c r="O40" s="1">
        <f>P$5*L40*N40</f>
        <v>14.129821675235643</v>
      </c>
      <c r="P40" s="1">
        <f>P$6*M40*N40</f>
        <v>3.532457280658146</v>
      </c>
      <c r="Q40" s="1">
        <f t="shared" si="3"/>
        <v>-14.129821675235643</v>
      </c>
      <c r="R40" s="1">
        <f t="shared" si="12"/>
        <v>-3.532457280658146</v>
      </c>
      <c r="S40" s="1">
        <f t="shared" si="13"/>
        <v>17.66227895589379</v>
      </c>
      <c r="T40">
        <f>IF(A40&lt;D$4,F$4,0)</f>
        <v>0</v>
      </c>
      <c r="U40" s="5">
        <f t="shared" si="14"/>
        <v>8.3032711874906475</v>
      </c>
      <c r="V40" s="5">
        <f>L$6*SUM(U33:U39)</f>
        <v>3.8044122659261301</v>
      </c>
      <c r="W40" s="1">
        <f>H$5+((H$6-H$5)*(LOG(V40+J$5)-LOG(J$5))/(LOG(J$6)-LOG(J$5)))</f>
        <v>4.006144748256656E-3</v>
      </c>
      <c r="X40" s="1">
        <f t="shared" si="5"/>
        <v>1.5016634651902885E-2</v>
      </c>
      <c r="Y40" s="1">
        <f t="shared" si="6"/>
        <v>3.7333837840892414</v>
      </c>
    </row>
    <row r="41" spans="1:25" x14ac:dyDescent="0.2">
      <c r="A41">
        <v>32</v>
      </c>
      <c r="B41" s="1">
        <f t="shared" si="7"/>
        <v>163599870.39884013</v>
      </c>
      <c r="C41" s="1">
        <f t="shared" si="7"/>
        <v>163599967.22470108</v>
      </c>
      <c r="D41" s="5">
        <f t="shared" si="8"/>
        <v>83.476787281255611</v>
      </c>
      <c r="E41" s="1">
        <f t="shared" si="9"/>
        <v>69.634961370007332</v>
      </c>
      <c r="F41" s="1">
        <f t="shared" si="10"/>
        <v>0.10824687890040946</v>
      </c>
      <c r="G41" s="1">
        <f t="shared" si="4"/>
        <v>26.927721063096119</v>
      </c>
      <c r="H41" s="1">
        <f t="shared" si="11"/>
        <v>0</v>
      </c>
      <c r="I41" s="1">
        <f t="shared" si="0"/>
        <v>0.49999972447632685</v>
      </c>
      <c r="J41" s="1">
        <f t="shared" si="1"/>
        <v>0.50000002039895608</v>
      </c>
      <c r="K41" s="18">
        <f t="shared" si="2"/>
        <v>2.5512471702479211E-7</v>
      </c>
      <c r="L41" s="18">
        <f>B41-F$6*I41*(F$5-H41)</f>
        <v>158699873.09897211</v>
      </c>
      <c r="M41" s="18">
        <f>C41-F$6*J41*(F$5-H41)</f>
        <v>158699967.0247913</v>
      </c>
      <c r="N41" s="18">
        <f>D41-(F$6*K41*(F$5-H41))+((1-F$6)*H41)</f>
        <v>80.976565054412646</v>
      </c>
      <c r="O41" s="1">
        <f>P$5*L41*N41</f>
        <v>15.710233005043946</v>
      </c>
      <c r="P41" s="1">
        <f>P$6*M41*N41</f>
        <v>3.9275605757689962</v>
      </c>
      <c r="Q41" s="1">
        <f t="shared" si="3"/>
        <v>-15.710233005043946</v>
      </c>
      <c r="R41" s="1">
        <f t="shared" si="12"/>
        <v>-3.9275605757689962</v>
      </c>
      <c r="S41" s="1">
        <f t="shared" si="13"/>
        <v>19.637793580812943</v>
      </c>
      <c r="T41">
        <f>IF(A41&lt;D$4,F$4,0)</f>
        <v>0</v>
      </c>
      <c r="U41" s="5">
        <f t="shared" si="14"/>
        <v>9.2647100409311012</v>
      </c>
      <c r="V41" s="5">
        <f>L$6*SUM(U34:U40)</f>
        <v>4.2598993428010798</v>
      </c>
      <c r="W41" s="1">
        <f>H$5+((H$6-H$5)*(LOG(V41+J$5)-LOG(J$5))/(LOG(J$6)-LOG(J$5)))</f>
        <v>4.0068802777659136E-3</v>
      </c>
      <c r="X41" s="1">
        <f t="shared" si="5"/>
        <v>1.6894469822378418E-2</v>
      </c>
      <c r="Y41" s="1">
        <f t="shared" si="6"/>
        <v>4.1994705451558429</v>
      </c>
    </row>
    <row r="42" spans="1:25" x14ac:dyDescent="0.2">
      <c r="A42">
        <v>33</v>
      </c>
      <c r="B42" s="1">
        <f t="shared" si="7"/>
        <v>163599854.68860713</v>
      </c>
      <c r="C42" s="1">
        <f t="shared" si="7"/>
        <v>163599963.29714051</v>
      </c>
      <c r="D42" s="5">
        <f t="shared" si="8"/>
        <v>92.784146266210101</v>
      </c>
      <c r="E42" s="1">
        <f t="shared" si="9"/>
        <v>78.899671410938438</v>
      </c>
      <c r="F42" s="1">
        <f t="shared" si="10"/>
        <v>0.12514134872278787</v>
      </c>
      <c r="G42" s="1">
        <f t="shared" si="4"/>
        <v>31.127191608251962</v>
      </c>
      <c r="H42" s="1">
        <f t="shared" si="11"/>
        <v>0</v>
      </c>
      <c r="I42" s="1">
        <f t="shared" si="0"/>
        <v>0.49999969224826629</v>
      </c>
      <c r="J42" s="1">
        <f t="shared" si="1"/>
        <v>0.50000002418152723</v>
      </c>
      <c r="K42" s="18">
        <f t="shared" si="2"/>
        <v>2.8357020650736469E-7</v>
      </c>
      <c r="L42" s="18">
        <f>B42-F$6*I42*(F$5-H42)</f>
        <v>158699857.70457411</v>
      </c>
      <c r="M42" s="18">
        <f>C42-F$6*J42*(F$5-H42)</f>
        <v>158699963.06016153</v>
      </c>
      <c r="N42" s="18">
        <f>D42-(F$6*K42*(F$5-H42))+((1-F$6)*H42)</f>
        <v>90.005158242437929</v>
      </c>
      <c r="O42" s="1">
        <f>P$5*L42*N42</f>
        <v>17.461865288206084</v>
      </c>
      <c r="P42" s="1">
        <f>P$6*M42*N42</f>
        <v>4.3654692201402483</v>
      </c>
      <c r="Q42" s="1">
        <f t="shared" si="3"/>
        <v>-17.461865288206084</v>
      </c>
      <c r="R42" s="1">
        <f t="shared" si="12"/>
        <v>-4.3654692201402483</v>
      </c>
      <c r="S42" s="1">
        <f t="shared" si="13"/>
        <v>21.827334508346333</v>
      </c>
      <c r="T42">
        <f>IF(A42&lt;D$4,F$4,0)</f>
        <v>0</v>
      </c>
      <c r="U42" s="5">
        <f t="shared" si="14"/>
        <v>10.330434595858446</v>
      </c>
      <c r="V42" s="5">
        <f>L$6*SUM(U35:U41)</f>
        <v>4.7647338453963677</v>
      </c>
      <c r="W42" s="1">
        <f>H$5+((H$6-H$5)*(LOG(V42+J$5)-LOG(J$5))/(LOG(J$6)-LOG(J$5)))</f>
        <v>4.0076954553449904E-3</v>
      </c>
      <c r="X42" s="1">
        <f t="shared" si="5"/>
        <v>1.8974448099515293E-2</v>
      </c>
      <c r="Y42" s="1">
        <f t="shared" si="6"/>
        <v>4.7155290367422333</v>
      </c>
    </row>
    <row r="43" spans="1:25" x14ac:dyDescent="0.2">
      <c r="A43">
        <v>34</v>
      </c>
      <c r="B43" s="1">
        <f t="shared" si="7"/>
        <v>163599837.22674185</v>
      </c>
      <c r="C43" s="1">
        <f t="shared" si="7"/>
        <v>163599958.93167129</v>
      </c>
      <c r="D43" s="5">
        <f t="shared" si="8"/>
        <v>103.09983925944942</v>
      </c>
      <c r="E43" s="1">
        <f t="shared" si="9"/>
        <v>89.230106006796888</v>
      </c>
      <c r="F43" s="1">
        <f t="shared" si="10"/>
        <v>0.14411579682230316</v>
      </c>
      <c r="G43" s="1">
        <f t="shared" si="4"/>
        <v>35.842720644994195</v>
      </c>
      <c r="H43" s="1">
        <f t="shared" si="11"/>
        <v>0</v>
      </c>
      <c r="I43" s="1">
        <f t="shared" si="0"/>
        <v>0.49999965647182465</v>
      </c>
      <c r="J43" s="1">
        <f t="shared" si="1"/>
        <v>0.50000002843076996</v>
      </c>
      <c r="K43" s="18">
        <f t="shared" si="2"/>
        <v>3.1509740526562558E-7</v>
      </c>
      <c r="L43" s="18">
        <f>B43-F$6*I43*(F$5-H43)</f>
        <v>158699840.59331796</v>
      </c>
      <c r="M43" s="18">
        <f>C43-F$6*J43*(F$5-H43)</f>
        <v>158699958.65304974</v>
      </c>
      <c r="N43" s="18">
        <f>D43-(F$6*K43*(F$5-H43))+((1-F$6)*H43)</f>
        <v>100.01188468784629</v>
      </c>
      <c r="O43" s="1">
        <f>P$5*L43*N43</f>
        <v>19.403264251098413</v>
      </c>
      <c r="P43" s="1">
        <f>P$6*M43*N43</f>
        <v>4.8508196713859366</v>
      </c>
      <c r="Q43" s="1">
        <f t="shared" si="3"/>
        <v>-19.403264251098413</v>
      </c>
      <c r="R43" s="1">
        <f t="shared" si="12"/>
        <v>-4.8508196713859366</v>
      </c>
      <c r="S43" s="1">
        <f t="shared" si="13"/>
        <v>24.254083922484348</v>
      </c>
      <c r="T43">
        <f>IF(A43&lt;D$4,F$4,0)</f>
        <v>0</v>
      </c>
      <c r="U43" s="5">
        <f t="shared" si="14"/>
        <v>11.511641515107009</v>
      </c>
      <c r="V43" s="5">
        <f>L$6*SUM(U36:U42)</f>
        <v>5.3243269564980382</v>
      </c>
      <c r="W43" s="1">
        <f>H$5+((H$6-H$5)*(LOG(V43+J$5)-LOG(J$5))/(LOG(J$6)-LOG(J$5)))</f>
        <v>4.0085990058939666E-3</v>
      </c>
      <c r="X43" s="1">
        <f t="shared" si="5"/>
        <v>2.1282985012058341E-2</v>
      </c>
      <c r="Y43" s="1">
        <f t="shared" si="6"/>
        <v>5.2880495226209856</v>
      </c>
    </row>
    <row r="44" spans="1:25" x14ac:dyDescent="0.2">
      <c r="A44">
        <v>35</v>
      </c>
      <c r="B44" s="1">
        <f t="shared" si="7"/>
        <v>163599817.8234776</v>
      </c>
      <c r="C44" s="1">
        <f t="shared" si="7"/>
        <v>163599954.08085161</v>
      </c>
      <c r="D44" s="5">
        <f t="shared" si="8"/>
        <v>114.53312979263946</v>
      </c>
      <c r="E44" s="1">
        <f t="shared" si="9"/>
        <v>100.7417475219039</v>
      </c>
      <c r="F44" s="1">
        <f t="shared" si="10"/>
        <v>0.16539878183436149</v>
      </c>
      <c r="G44" s="1">
        <f t="shared" si="4"/>
        <v>41.130770167615182</v>
      </c>
      <c r="H44" s="1">
        <f t="shared" si="11"/>
        <v>0</v>
      </c>
      <c r="I44" s="1">
        <f t="shared" si="0"/>
        <v>0.49999961676254456</v>
      </c>
      <c r="J44" s="1">
        <f t="shared" si="1"/>
        <v>0.50000003319720621</v>
      </c>
      <c r="K44" s="18">
        <f t="shared" si="2"/>
        <v>3.5004024921790836E-7</v>
      </c>
      <c r="L44" s="18">
        <f>B44-F$6*I44*(F$5-H44)</f>
        <v>158699821.57920465</v>
      </c>
      <c r="M44" s="18">
        <f>C44-F$6*J44*(F$5-H44)</f>
        <v>158699953.755519</v>
      </c>
      <c r="N44" s="18">
        <f>D44-(F$6*K44*(F$5-H44))+((1-F$6)*H44)</f>
        <v>111.10273535030396</v>
      </c>
      <c r="O44" s="1">
        <f>P$5*L44*N44</f>
        <v>21.554993003734516</v>
      </c>
      <c r="P44" s="1">
        <f>P$6*M44*N44</f>
        <v>5.3887527390601795</v>
      </c>
      <c r="Q44" s="1">
        <f t="shared" si="3"/>
        <v>-21.554993003734516</v>
      </c>
      <c r="R44" s="1">
        <f t="shared" si="12"/>
        <v>-5.3887527390601795</v>
      </c>
      <c r="S44" s="1">
        <f t="shared" si="13"/>
        <v>26.943745742794697</v>
      </c>
      <c r="T44">
        <f>IF(A44&lt;D$4,F$4,0)</f>
        <v>0</v>
      </c>
      <c r="U44" s="5">
        <f t="shared" si="14"/>
        <v>12.820793389294314</v>
      </c>
      <c r="V44" s="5">
        <f>L$6*SUM(U37:U43)</f>
        <v>5.9445578572454352</v>
      </c>
      <c r="W44" s="1">
        <f>H$5+((H$6-H$5)*(LOG(V44+J$5)-LOG(J$5))/(LOG(J$6)-LOG(J$5)))</f>
        <v>4.0096004065887786E-3</v>
      </c>
      <c r="X44" s="1">
        <f t="shared" si="5"/>
        <v>2.3843760345830932E-2</v>
      </c>
      <c r="Y44" s="1">
        <f t="shared" si="6"/>
        <v>5.9228237196977309</v>
      </c>
    </row>
    <row r="45" spans="1:25" x14ac:dyDescent="0.2">
      <c r="A45">
        <v>36</v>
      </c>
      <c r="B45" s="1">
        <f t="shared" si="7"/>
        <v>163599796.26848459</v>
      </c>
      <c r="C45" s="1">
        <f t="shared" si="7"/>
        <v>163599948.69209889</v>
      </c>
      <c r="D45" s="5">
        <f t="shared" si="8"/>
        <v>127.20512773669405</v>
      </c>
      <c r="E45" s="1">
        <f t="shared" si="9"/>
        <v>113.56254091119821</v>
      </c>
      <c r="F45" s="1">
        <f t="shared" si="10"/>
        <v>0.18924254218019243</v>
      </c>
      <c r="G45" s="1">
        <f t="shared" si="4"/>
        <v>47.053593887312914</v>
      </c>
      <c r="H45" s="1">
        <f t="shared" si="11"/>
        <v>0</v>
      </c>
      <c r="I45" s="1">
        <f t="shared" si="0"/>
        <v>0.49999957269429823</v>
      </c>
      <c r="J45" s="1">
        <f t="shared" si="1"/>
        <v>0.50000003853682218</v>
      </c>
      <c r="K45" s="18">
        <f t="shared" si="2"/>
        <v>3.8876887969036464E-7</v>
      </c>
      <c r="L45" s="18">
        <f>B45-F$6*I45*(F$5-H45)</f>
        <v>158699800.45608047</v>
      </c>
      <c r="M45" s="18">
        <f>C45-F$6*J45*(F$5-H45)</f>
        <v>158699948.31443802</v>
      </c>
      <c r="N45" s="18">
        <f>D45-(F$6*K45*(F$5-H45))+((1-F$6)*H45)</f>
        <v>123.39519271572848</v>
      </c>
      <c r="O45" s="1">
        <f>P$5*L45*N45</f>
        <v>23.939844084628003</v>
      </c>
      <c r="P45" s="1">
        <f>P$6*M45*N45</f>
        <v>5.9849665972604615</v>
      </c>
      <c r="Q45" s="1">
        <f t="shared" si="3"/>
        <v>-23.939844084628003</v>
      </c>
      <c r="R45" s="1">
        <f t="shared" si="12"/>
        <v>-5.9849665972604615</v>
      </c>
      <c r="S45" s="1">
        <f t="shared" si="13"/>
        <v>29.924810681888466</v>
      </c>
      <c r="T45">
        <f>IF(A45&lt;D$4,F$4,0)</f>
        <v>0</v>
      </c>
      <c r="U45" s="5">
        <f t="shared" si="14"/>
        <v>14.271747798740099</v>
      </c>
      <c r="V45" s="5">
        <f>L$6*SUM(U38:U44)</f>
        <v>6.6319704481705104</v>
      </c>
      <c r="W45" s="1">
        <f>H$5+((H$6-H$5)*(LOG(V45+J$5)-LOG(J$5))/(LOG(J$6)-LOG(J$5)))</f>
        <v>4.0107102037081751E-3</v>
      </c>
      <c r="X45" s="1">
        <f t="shared" si="5"/>
        <v>2.6683419823285981E-2</v>
      </c>
      <c r="Y45" s="1">
        <f t="shared" si="6"/>
        <v>6.6263576796346957</v>
      </c>
    </row>
    <row r="46" spans="1:25" x14ac:dyDescent="0.2">
      <c r="A46">
        <v>37</v>
      </c>
      <c r="B46" s="1">
        <f t="shared" si="7"/>
        <v>163599772.32864052</v>
      </c>
      <c r="C46" s="1">
        <f t="shared" si="7"/>
        <v>163599942.70713228</v>
      </c>
      <c r="D46" s="5">
        <f t="shared" si="8"/>
        <v>141.25004739222055</v>
      </c>
      <c r="E46" s="1">
        <f t="shared" si="9"/>
        <v>127.83428870993831</v>
      </c>
      <c r="F46" s="1">
        <f t="shared" si="10"/>
        <v>0.21592596200347841</v>
      </c>
      <c r="G46" s="1">
        <f t="shared" si="4"/>
        <v>53.679951566947608</v>
      </c>
      <c r="H46" s="1">
        <f t="shared" si="11"/>
        <v>0</v>
      </c>
      <c r="I46" s="1">
        <f t="shared" si="0"/>
        <v>0.4999995237948105</v>
      </c>
      <c r="J46" s="1">
        <f t="shared" si="1"/>
        <v>0.5000000445117011</v>
      </c>
      <c r="K46" s="18">
        <f t="shared" si="2"/>
        <v>4.3169348848623526E-7</v>
      </c>
      <c r="L46" s="18">
        <f>B46-F$6*I46*(F$5-H46)</f>
        <v>158699776.99545139</v>
      </c>
      <c r="M46" s="18">
        <f>C46-F$6*J46*(F$5-H46)</f>
        <v>158699942.27091759</v>
      </c>
      <c r="N46" s="18">
        <f>D46-(F$6*K46*(F$5-H46))+((1-F$6)*H46)</f>
        <v>137.01945120505545</v>
      </c>
      <c r="O46" s="1">
        <f>P$5*L46*N46</f>
        <v>26.583076222837938</v>
      </c>
      <c r="P46" s="1">
        <f>P$6*M46*N46</f>
        <v>6.6457759768444715</v>
      </c>
      <c r="Q46" s="1">
        <f t="shared" si="3"/>
        <v>-26.583076222837938</v>
      </c>
      <c r="R46" s="1">
        <f t="shared" si="12"/>
        <v>-6.6457759768444715</v>
      </c>
      <c r="S46" s="1">
        <f t="shared" si="13"/>
        <v>33.228852199682407</v>
      </c>
      <c r="T46">
        <f>IF(A46&lt;D$4,F$4,0)</f>
        <v>0</v>
      </c>
      <c r="U46" s="5">
        <f t="shared" si="14"/>
        <v>15.879891026361962</v>
      </c>
      <c r="V46" s="5">
        <f>L$6*SUM(U39:U45)</f>
        <v>7.393841118098722</v>
      </c>
      <c r="W46" s="1">
        <f>H$5+((H$6-H$5)*(LOG(V46+J$5)-LOG(J$5))/(LOG(J$6)-LOG(J$5)))</f>
        <v>4.0119401210227277E-3</v>
      </c>
      <c r="X46" s="1">
        <f t="shared" si="5"/>
        <v>2.9832035117248291E-2</v>
      </c>
      <c r="Y46" s="1">
        <f t="shared" si="6"/>
        <v>7.405980618448349</v>
      </c>
    </row>
    <row r="47" spans="1:25" x14ac:dyDescent="0.2">
      <c r="A47">
        <v>38</v>
      </c>
      <c r="B47" s="1">
        <f t="shared" si="7"/>
        <v>163599745.74556431</v>
      </c>
      <c r="C47" s="1">
        <f t="shared" si="7"/>
        <v>163599936.06135631</v>
      </c>
      <c r="D47" s="5">
        <f t="shared" si="8"/>
        <v>156.81662063600919</v>
      </c>
      <c r="E47" s="1">
        <f t="shared" si="9"/>
        <v>143.71417973630028</v>
      </c>
      <c r="F47" s="1">
        <f t="shared" si="10"/>
        <v>0.24575799712072671</v>
      </c>
      <c r="G47" s="1">
        <f t="shared" si="4"/>
        <v>61.085932185395954</v>
      </c>
      <c r="H47" s="1">
        <f t="shared" si="11"/>
        <v>0</v>
      </c>
      <c r="I47" s="1">
        <f t="shared" si="0"/>
        <v>0.49999946954067254</v>
      </c>
      <c r="J47" s="1">
        <f t="shared" si="1"/>
        <v>0.50000005119069046</v>
      </c>
      <c r="K47" s="18">
        <f t="shared" si="2"/>
        <v>4.7926863685417042E-7</v>
      </c>
      <c r="L47" s="18">
        <f>B47-F$6*I47*(F$5-H47)</f>
        <v>158699750.94406572</v>
      </c>
      <c r="M47" s="18">
        <f>C47-F$6*J47*(F$5-H47)</f>
        <v>158699935.55968755</v>
      </c>
      <c r="N47" s="18">
        <f>D47-(F$6*K47*(F$5-H47))+((1-F$6)*H47)</f>
        <v>152.11978799483833</v>
      </c>
      <c r="O47" s="1">
        <f>P$5*L47*N47</f>
        <v>29.512680279272523</v>
      </c>
      <c r="P47" s="1">
        <f>P$6*M47*N47</f>
        <v>7.3781786528527435</v>
      </c>
      <c r="Q47" s="1">
        <f t="shared" si="3"/>
        <v>-29.512680279272523</v>
      </c>
      <c r="R47" s="1">
        <f t="shared" si="12"/>
        <v>-7.3781786528527435</v>
      </c>
      <c r="S47" s="1">
        <f t="shared" si="13"/>
        <v>36.890858932125269</v>
      </c>
      <c r="T47">
        <f>IF(A47&lt;D$4,F$4,0)</f>
        <v>0</v>
      </c>
      <c r="U47" s="5">
        <f t="shared" si="14"/>
        <v>17.66227895589379</v>
      </c>
      <c r="V47" s="5">
        <f>L$6*SUM(U40:U46)</f>
        <v>8.2382489553783582</v>
      </c>
      <c r="W47" s="1">
        <f>H$5+((H$6-H$5)*(LOG(V47+J$5)-LOG(J$5))/(LOG(J$6)-LOG(J$5)))</f>
        <v>4.0133031718864887E-3</v>
      </c>
      <c r="X47" s="1">
        <f t="shared" si="5"/>
        <v>3.332354459378991E-2</v>
      </c>
      <c r="Y47" s="1">
        <f t="shared" si="6"/>
        <v>8.2699476428968577</v>
      </c>
    </row>
    <row r="48" spans="1:25" x14ac:dyDescent="0.2">
      <c r="A48">
        <v>39</v>
      </c>
      <c r="B48" s="1">
        <f t="shared" si="7"/>
        <v>163599716.23288402</v>
      </c>
      <c r="C48" s="1">
        <f t="shared" si="7"/>
        <v>163599928.68317765</v>
      </c>
      <c r="D48" s="5">
        <f t="shared" si="8"/>
        <v>174.06968598732152</v>
      </c>
      <c r="E48" s="1">
        <f t="shared" si="9"/>
        <v>161.37645869219406</v>
      </c>
      <c r="F48" s="1">
        <f t="shared" si="10"/>
        <v>0.2790815417145166</v>
      </c>
      <c r="G48" s="1">
        <f t="shared" si="4"/>
        <v>69.355879828292814</v>
      </c>
      <c r="H48" s="1">
        <f t="shared" si="11"/>
        <v>0</v>
      </c>
      <c r="I48" s="1">
        <f t="shared" si="0"/>
        <v>0.49999940935178266</v>
      </c>
      <c r="J48" s="1">
        <f t="shared" si="1"/>
        <v>0.50000005865010533</v>
      </c>
      <c r="K48" s="18">
        <f t="shared" si="2"/>
        <v>5.3199811212274469E-7</v>
      </c>
      <c r="L48" s="18">
        <f>B48-F$6*I48*(F$5-H48)</f>
        <v>158699722.02123654</v>
      </c>
      <c r="M48" s="18">
        <f>C48-F$6*J48*(F$5-H48)</f>
        <v>158699928.1084066</v>
      </c>
      <c r="N48" s="18">
        <f>D48-(F$6*K48*(F$5-H48))+((1-F$6)*H48)</f>
        <v>168.85610448851861</v>
      </c>
      <c r="O48" s="1">
        <f>P$5*L48*N48</f>
        <v>32.759678293296794</v>
      </c>
      <c r="P48" s="1">
        <f>P$6*M48*N48</f>
        <v>8.1899302087388435</v>
      </c>
      <c r="Q48" s="1">
        <f t="shared" si="3"/>
        <v>-32.759678293296794</v>
      </c>
      <c r="R48" s="1">
        <f t="shared" si="12"/>
        <v>-8.1899302087388435</v>
      </c>
      <c r="S48" s="1">
        <f t="shared" si="13"/>
        <v>40.949608502035638</v>
      </c>
      <c r="T48">
        <f>IF(A48&lt;D$4,F$4,0)</f>
        <v>0</v>
      </c>
      <c r="U48" s="5">
        <f t="shared" si="14"/>
        <v>19.637793580812943</v>
      </c>
      <c r="V48" s="5">
        <f>L$6*SUM(U41:U47)</f>
        <v>9.1741497322186714</v>
      </c>
      <c r="W48" s="1">
        <f>H$5+((H$6-H$5)*(LOG(V48+J$5)-LOG(J$5))/(LOG(J$6)-LOG(J$5)))</f>
        <v>4.0148137771291786E-3</v>
      </c>
      <c r="X48" s="1">
        <f t="shared" si="5"/>
        <v>3.719608551343722E-2</v>
      </c>
      <c r="Y48" s="1">
        <f t="shared" si="6"/>
        <v>9.2275139554176633</v>
      </c>
    </row>
    <row r="49" spans="1:25" x14ac:dyDescent="0.2">
      <c r="A49">
        <v>40</v>
      </c>
      <c r="B49" s="1">
        <f t="shared" si="7"/>
        <v>163599683.47320572</v>
      </c>
      <c r="C49" s="1">
        <f t="shared" si="7"/>
        <v>163599920.49324745</v>
      </c>
      <c r="D49" s="5">
        <f t="shared" si="8"/>
        <v>193.19195998101083</v>
      </c>
      <c r="E49" s="1">
        <f t="shared" si="9"/>
        <v>181.014252273007</v>
      </c>
      <c r="F49" s="1">
        <f t="shared" si="10"/>
        <v>0.31627762722795383</v>
      </c>
      <c r="G49" s="1">
        <f t="shared" si="4"/>
        <v>78.583393783710477</v>
      </c>
      <c r="H49" s="1">
        <f t="shared" si="11"/>
        <v>0</v>
      </c>
      <c r="I49" s="1">
        <f t="shared" si="0"/>
        <v>0.49999934258516437</v>
      </c>
      <c r="J49" s="1">
        <f t="shared" si="1"/>
        <v>0.50000006697449406</v>
      </c>
      <c r="K49" s="18">
        <f t="shared" si="2"/>
        <v>5.9044034152465348E-7</v>
      </c>
      <c r="L49" s="18">
        <f>B49-F$6*I49*(F$5-H49)</f>
        <v>158699689.91587111</v>
      </c>
      <c r="M49" s="18">
        <f>C49-F$6*J49*(F$5-H49)</f>
        <v>158699919.8368974</v>
      </c>
      <c r="N49" s="18">
        <f>D49-(F$6*K49*(F$5-H49))+((1-F$6)*H49)</f>
        <v>187.40564463406923</v>
      </c>
      <c r="O49" s="1">
        <f>P$5*L49*N49</f>
        <v>36.358456836076677</v>
      </c>
      <c r="P49" s="1">
        <f>P$6*M49*N49</f>
        <v>9.0896273778755727</v>
      </c>
      <c r="Q49" s="1">
        <f t="shared" si="3"/>
        <v>-36.358456836076677</v>
      </c>
      <c r="R49" s="1">
        <f t="shared" si="12"/>
        <v>-9.0896273778755727</v>
      </c>
      <c r="S49" s="1">
        <f t="shared" si="13"/>
        <v>45.448084213952249</v>
      </c>
      <c r="T49">
        <f>IF(A49&lt;D$4,F$4,0)</f>
        <v>0</v>
      </c>
      <c r="U49" s="5">
        <f t="shared" si="14"/>
        <v>21.827334508346333</v>
      </c>
      <c r="V49" s="5">
        <f>L$6*SUM(U42:U48)</f>
        <v>10.211458086206855</v>
      </c>
      <c r="W49" s="1">
        <f>H$5+((H$6-H$5)*(LOG(V49+J$5)-LOG(J$5))/(LOG(J$6)-LOG(J$5)))</f>
        <v>4.0164878958276803E-3</v>
      </c>
      <c r="X49" s="1">
        <f t="shared" si="5"/>
        <v>4.1492065512904963E-2</v>
      </c>
      <c r="Y49" s="1">
        <f t="shared" si="6"/>
        <v>10.28894253034554</v>
      </c>
    </row>
    <row r="50" spans="1:25" x14ac:dyDescent="0.2">
      <c r="A50">
        <v>41</v>
      </c>
      <c r="B50" s="1">
        <f t="shared" si="7"/>
        <v>163599647.11474887</v>
      </c>
      <c r="C50" s="1">
        <f t="shared" si="7"/>
        <v>163599911.40362006</v>
      </c>
      <c r="D50" s="5">
        <f t="shared" si="8"/>
        <v>214.38596027247874</v>
      </c>
      <c r="E50" s="1">
        <f t="shared" si="9"/>
        <v>202.84158678135333</v>
      </c>
      <c r="F50" s="1">
        <f t="shared" si="10"/>
        <v>0.35776969274085879</v>
      </c>
      <c r="G50" s="1">
        <f t="shared" si="4"/>
        <v>88.872336314056014</v>
      </c>
      <c r="H50" s="1">
        <f t="shared" si="11"/>
        <v>0</v>
      </c>
      <c r="I50" s="1">
        <f t="shared" si="0"/>
        <v>0.49999926852817278</v>
      </c>
      <c r="J50" s="1">
        <f t="shared" si="1"/>
        <v>0.50000007625755738</v>
      </c>
      <c r="K50" s="18">
        <f t="shared" si="2"/>
        <v>6.5521426977017982E-7</v>
      </c>
      <c r="L50" s="18">
        <f>B50-F$6*I50*(F$5-H50)</f>
        <v>158699654.28317279</v>
      </c>
      <c r="M50" s="18">
        <f>C50-F$6*J50*(F$5-H50)</f>
        <v>158699910.65629601</v>
      </c>
      <c r="N50" s="18">
        <f>D50-(F$6*K50*(F$5-H50))+((1-F$6)*H50)</f>
        <v>207.96486042873099</v>
      </c>
      <c r="O50" s="1">
        <f>P$5*L50*N50</f>
        <v>40.34712891575537</v>
      </c>
      <c r="P50" s="1">
        <f>P$6*M50*N50</f>
        <v>10.086798523743484</v>
      </c>
      <c r="Q50" s="1">
        <f t="shared" si="3"/>
        <v>-40.34712891575537</v>
      </c>
      <c r="R50" s="1">
        <f t="shared" si="12"/>
        <v>-10.086798523743484</v>
      </c>
      <c r="S50" s="1">
        <f t="shared" si="13"/>
        <v>50.433927439498852</v>
      </c>
      <c r="T50">
        <f>IF(A50&lt;D$4,F$4,0)</f>
        <v>0</v>
      </c>
      <c r="U50" s="5">
        <f t="shared" si="14"/>
        <v>24.254083922484348</v>
      </c>
      <c r="V50" s="5">
        <f>L$6*SUM(U43:U49)</f>
        <v>11.361148077455645</v>
      </c>
      <c r="W50" s="1">
        <f>H$5+((H$6-H$5)*(LOG(V50+J$5)-LOG(J$5))/(LOG(J$6)-LOG(J$5)))</f>
        <v>4.0183431853025057E-3</v>
      </c>
      <c r="X50" s="1">
        <f t="shared" si="5"/>
        <v>4.6257726233875661E-2</v>
      </c>
      <c r="Y50" s="1">
        <f t="shared" si="6"/>
        <v>11.465383788873133</v>
      </c>
    </row>
    <row r="51" spans="1:25" x14ac:dyDescent="0.2">
      <c r="A51">
        <v>42</v>
      </c>
      <c r="B51" s="1">
        <f t="shared" si="7"/>
        <v>163599606.76761994</v>
      </c>
      <c r="C51" s="1">
        <f t="shared" si="7"/>
        <v>163599901.31682155</v>
      </c>
      <c r="D51" s="5">
        <f t="shared" si="8"/>
        <v>237.87614196918287</v>
      </c>
      <c r="E51" s="1">
        <f t="shared" si="9"/>
        <v>227.09567070383767</v>
      </c>
      <c r="F51" s="1">
        <f t="shared" si="10"/>
        <v>0.40402741897473443</v>
      </c>
      <c r="G51" s="1">
        <f t="shared" si="4"/>
        <v>100.33772010292915</v>
      </c>
      <c r="H51" s="1">
        <f t="shared" si="11"/>
        <v>0</v>
      </c>
      <c r="I51" s="1">
        <f t="shared" si="0"/>
        <v>0.49999918639095819</v>
      </c>
      <c r="J51" s="1">
        <f t="shared" si="1"/>
        <v>0.50000008660315354</v>
      </c>
      <c r="K51" s="18">
        <f t="shared" si="2"/>
        <v>7.2700588831703719E-7</v>
      </c>
      <c r="L51" s="18">
        <f>B51-F$6*I51*(F$5-H51)</f>
        <v>158699614.74098855</v>
      </c>
      <c r="M51" s="18">
        <f>C51-F$6*J51*(F$5-H51)</f>
        <v>158699900.46811065</v>
      </c>
      <c r="N51" s="18">
        <f>D51-(F$6*K51*(F$5-H51))+((1-F$6)*H51)</f>
        <v>230.75148426367591</v>
      </c>
      <c r="O51" s="1">
        <f>P$5*L51*N51</f>
        <v>44.767936006792972</v>
      </c>
      <c r="P51" s="1">
        <f>P$6*M51*N51</f>
        <v>11.192004152052009</v>
      </c>
      <c r="Q51" s="1">
        <f t="shared" si="3"/>
        <v>-44.767936006792972</v>
      </c>
      <c r="R51" s="1">
        <f t="shared" si="12"/>
        <v>-11.192004152052009</v>
      </c>
      <c r="S51" s="1">
        <f t="shared" si="13"/>
        <v>55.959940158844979</v>
      </c>
      <c r="T51">
        <f>IF(A51&lt;D$4,F$4,0)</f>
        <v>0</v>
      </c>
      <c r="U51" s="5">
        <f t="shared" si="14"/>
        <v>26.943745742794697</v>
      </c>
      <c r="V51" s="5">
        <f>L$6*SUM(U44:U50)</f>
        <v>12.63539231819338</v>
      </c>
      <c r="W51" s="1">
        <f>H$5+((H$6-H$5)*(LOG(V51+J$5)-LOG(J$5))/(LOG(J$6)-LOG(J$5)))</f>
        <v>4.0203992228169446E-3</v>
      </c>
      <c r="X51" s="1">
        <f t="shared" si="5"/>
        <v>5.154470777821548E-2</v>
      </c>
      <c r="Y51" s="1">
        <f t="shared" si="6"/>
        <v>12.769248681516098</v>
      </c>
    </row>
    <row r="52" spans="1:25" x14ac:dyDescent="0.2">
      <c r="A52">
        <v>43</v>
      </c>
      <c r="B52" s="1">
        <f t="shared" si="7"/>
        <v>163599561.99968392</v>
      </c>
      <c r="C52" s="1">
        <f t="shared" si="7"/>
        <v>163599890.1248174</v>
      </c>
      <c r="D52" s="5">
        <f t="shared" si="8"/>
        <v>263.91127144613938</v>
      </c>
      <c r="E52" s="1">
        <f t="shared" si="9"/>
        <v>254.03941644663237</v>
      </c>
      <c r="F52" s="1">
        <f t="shared" si="10"/>
        <v>0.45557212675294989</v>
      </c>
      <c r="G52" s="1">
        <f t="shared" si="4"/>
        <v>113.10696878444526</v>
      </c>
      <c r="H52" s="1">
        <f t="shared" si="11"/>
        <v>0</v>
      </c>
      <c r="I52" s="1">
        <f t="shared" si="0"/>
        <v>0.49999909529810699</v>
      </c>
      <c r="J52" s="1">
        <f t="shared" si="1"/>
        <v>0.50000009812640245</v>
      </c>
      <c r="K52" s="18">
        <f t="shared" si="2"/>
        <v>8.0657549047898904E-7</v>
      </c>
      <c r="L52" s="18">
        <f>B52-F$6*I52*(F$5-H52)</f>
        <v>158699570.86576247</v>
      </c>
      <c r="M52" s="18">
        <f>C52-F$6*J52*(F$5-H52)</f>
        <v>158699889.16317865</v>
      </c>
      <c r="N52" s="18">
        <f>D52-(F$6*K52*(F$5-H52))+((1-F$6)*H52)</f>
        <v>256.00683163944529</v>
      </c>
      <c r="O52" s="1">
        <f>P$5*L52*N52</f>
        <v>49.667694767583711</v>
      </c>
      <c r="P52" s="1">
        <f>P$6*M52*N52</f>
        <v>12.416948596025827</v>
      </c>
      <c r="Q52" s="1">
        <f t="shared" si="3"/>
        <v>-49.667694767583711</v>
      </c>
      <c r="R52" s="1">
        <f t="shared" si="12"/>
        <v>-12.416948596025827</v>
      </c>
      <c r="S52" s="1">
        <f t="shared" si="13"/>
        <v>62.084643363609537</v>
      </c>
      <c r="T52">
        <f>IF(A52&lt;D$4,F$4,0)</f>
        <v>0</v>
      </c>
      <c r="U52" s="5">
        <f t="shared" si="14"/>
        <v>29.924810681888466</v>
      </c>
      <c r="V52" s="5">
        <f>L$6*SUM(U45:U51)</f>
        <v>14.047687553543419</v>
      </c>
      <c r="W52" s="1">
        <f>H$5+((H$6-H$5)*(LOG(V52+J$5)-LOG(J$5))/(LOG(J$6)-LOG(J$5)))</f>
        <v>4.0226777047308402E-3</v>
      </c>
      <c r="X52" s="1">
        <f t="shared" si="5"/>
        <v>5.7410641677533243E-2</v>
      </c>
      <c r="Y52" s="1">
        <f t="shared" si="6"/>
        <v>14.214337157062566</v>
      </c>
    </row>
    <row r="53" spans="1:25" x14ac:dyDescent="0.2">
      <c r="A53">
        <v>44</v>
      </c>
      <c r="B53" s="1">
        <f t="shared" si="7"/>
        <v>163599512.33198914</v>
      </c>
      <c r="C53" s="1">
        <f t="shared" si="7"/>
        <v>163599877.70786881</v>
      </c>
      <c r="D53" s="5">
        <f t="shared" si="8"/>
        <v>292.76706261006649</v>
      </c>
      <c r="E53" s="1">
        <f t="shared" si="9"/>
        <v>283.96422712852086</v>
      </c>
      <c r="F53" s="1">
        <f t="shared" si="10"/>
        <v>0.51298276843048318</v>
      </c>
      <c r="G53" s="1">
        <f t="shared" si="4"/>
        <v>127.32130594150783</v>
      </c>
      <c r="H53" s="1">
        <f t="shared" si="11"/>
        <v>0</v>
      </c>
      <c r="I53" s="1">
        <f t="shared" si="0"/>
        <v>0.49999899427936995</v>
      </c>
      <c r="J53" s="1">
        <f t="shared" si="1"/>
        <v>0.50000011095490138</v>
      </c>
      <c r="K53" s="18">
        <f t="shared" si="2"/>
        <v>8.9476572867837204E-7</v>
      </c>
      <c r="L53" s="18">
        <f>B53-F$6*I53*(F$5-H53)</f>
        <v>158699522.18805131</v>
      </c>
      <c r="M53" s="18">
        <f>C53-F$6*J53*(F$5-H53)</f>
        <v>158699876.62051079</v>
      </c>
      <c r="N53" s="18">
        <f>D53-(F$6*K53*(F$5-H53))+((1-F$6)*H53)</f>
        <v>283.99835846901846</v>
      </c>
      <c r="O53" s="1">
        <f>P$5*L53*N53</f>
        <v>55.098293143305803</v>
      </c>
      <c r="P53" s="1">
        <f>P$6*M53*N53</f>
        <v>13.774604049346218</v>
      </c>
      <c r="Q53" s="1">
        <f t="shared" si="3"/>
        <v>-55.098293143305803</v>
      </c>
      <c r="R53" s="1">
        <f t="shared" si="12"/>
        <v>-13.774604049346218</v>
      </c>
      <c r="S53" s="1">
        <f t="shared" si="13"/>
        <v>68.872897192652019</v>
      </c>
      <c r="T53">
        <f>IF(A53&lt;D$4,F$4,0)</f>
        <v>0</v>
      </c>
      <c r="U53" s="5">
        <f t="shared" si="14"/>
        <v>33.228852199682407</v>
      </c>
      <c r="V53" s="5">
        <f>L$6*SUM(U46:U52)</f>
        <v>15.612993841858254</v>
      </c>
      <c r="W53" s="1">
        <f>H$5+((H$6-H$5)*(LOG(V53+J$5)-LOG(J$5))/(LOG(J$6)-LOG(J$5)))</f>
        <v>4.0252026667797949E-3</v>
      </c>
      <c r="X53" s="1">
        <f t="shared" si="5"/>
        <v>6.3919779707484706E-2</v>
      </c>
      <c r="Y53" s="1">
        <f t="shared" si="6"/>
        <v>15.815971246654478</v>
      </c>
    </row>
    <row r="54" spans="1:25" x14ac:dyDescent="0.2">
      <c r="A54">
        <v>45</v>
      </c>
      <c r="B54" s="1">
        <f t="shared" si="7"/>
        <v>163599457.23369598</v>
      </c>
      <c r="C54" s="1">
        <f t="shared" si="7"/>
        <v>163599863.93326476</v>
      </c>
      <c r="D54" s="5">
        <f t="shared" si="8"/>
        <v>324.74910087059322</v>
      </c>
      <c r="E54" s="1">
        <f t="shared" si="9"/>
        <v>317.19307932820328</v>
      </c>
      <c r="F54" s="1">
        <f t="shared" si="10"/>
        <v>0.57690254813796793</v>
      </c>
      <c r="G54" s="1">
        <f t="shared" si="4"/>
        <v>143.1372771881623</v>
      </c>
      <c r="H54" s="1">
        <f t="shared" si="11"/>
        <v>0</v>
      </c>
      <c r="I54" s="1">
        <f t="shared" si="0"/>
        <v>0.49999888225938088</v>
      </c>
      <c r="J54" s="1">
        <f t="shared" si="1"/>
        <v>0.5000001252300682</v>
      </c>
      <c r="K54" s="18">
        <f t="shared" si="2"/>
        <v>9.9251055104718235E-7</v>
      </c>
      <c r="L54" s="18">
        <f>B54-F$6*I54*(F$5-H54)</f>
        <v>158699468.18755406</v>
      </c>
      <c r="M54" s="18">
        <f>C54-F$6*J54*(F$5-H54)</f>
        <v>158699862.7060101</v>
      </c>
      <c r="N54" s="18">
        <f>D54-(F$6*K54*(F$5-H54))+((1-F$6)*H54)</f>
        <v>315.02249747033085</v>
      </c>
      <c r="O54" s="1">
        <f>P$5*L54*N54</f>
        <v>61.11724060593717</v>
      </c>
      <c r="P54" s="1">
        <f>P$6*M54*N54</f>
        <v>15.279348135038486</v>
      </c>
      <c r="Q54" s="1">
        <f t="shared" si="3"/>
        <v>-61.11724060593717</v>
      </c>
      <c r="R54" s="1">
        <f t="shared" si="12"/>
        <v>-15.279348135038486</v>
      </c>
      <c r="S54" s="1">
        <f t="shared" si="13"/>
        <v>76.396588740975659</v>
      </c>
      <c r="T54">
        <f>IF(A54&lt;D$4,F$4,0)</f>
        <v>0</v>
      </c>
      <c r="U54" s="5">
        <f t="shared" si="14"/>
        <v>36.890858932125269</v>
      </c>
      <c r="V54" s="5">
        <f>L$6*SUM(U47:U53)</f>
        <v>17.347889959190297</v>
      </c>
      <c r="W54" s="1">
        <f>H$5+((H$6-H$5)*(LOG(V54+J$5)-LOG(J$5))/(LOG(J$6)-LOG(J$5)))</f>
        <v>4.0280007295261247E-3</v>
      </c>
      <c r="X54" s="1">
        <f t="shared" si="5"/>
        <v>7.1143672519434112E-2</v>
      </c>
      <c r="Y54" s="1">
        <f t="shared" si="6"/>
        <v>17.591135283374356</v>
      </c>
    </row>
    <row r="55" spans="1:25" x14ac:dyDescent="0.2">
      <c r="A55">
        <v>46</v>
      </c>
      <c r="B55" s="1">
        <f t="shared" si="7"/>
        <v>163599396.11645538</v>
      </c>
      <c r="C55" s="1">
        <f t="shared" si="7"/>
        <v>163599848.65391663</v>
      </c>
      <c r="D55" s="5">
        <f t="shared" si="8"/>
        <v>360.19608110953322</v>
      </c>
      <c r="E55" s="1">
        <f t="shared" si="9"/>
        <v>354.08393826032852</v>
      </c>
      <c r="F55" s="1">
        <f t="shared" si="10"/>
        <v>0.64804622065740203</v>
      </c>
      <c r="G55" s="1">
        <f t="shared" si="4"/>
        <v>160.72841247153667</v>
      </c>
      <c r="H55" s="1">
        <f t="shared" si="11"/>
        <v>0</v>
      </c>
      <c r="I55" s="1">
        <f t="shared" si="0"/>
        <v>0.49999875804626587</v>
      </c>
      <c r="J55" s="1">
        <f t="shared" si="1"/>
        <v>0.50000014110863633</v>
      </c>
      <c r="K55" s="18">
        <f t="shared" si="2"/>
        <v>1.100845097739232E-6</v>
      </c>
      <c r="L55" s="18">
        <f>B55-F$6*I55*(F$5-H55)</f>
        <v>158699408.28760198</v>
      </c>
      <c r="M55" s="18">
        <f>C55-F$6*J55*(F$5-H55)</f>
        <v>158699847.271052</v>
      </c>
      <c r="N55" s="18">
        <f>D55-(F$6*K55*(F$5-H55))+((1-F$6)*H55)</f>
        <v>349.40779915168878</v>
      </c>
      <c r="O55" s="1">
        <f>P$5*L55*N55</f>
        <v>67.788277477318204</v>
      </c>
      <c r="P55" s="1">
        <f>P$6*M55*N55</f>
        <v>16.947116247153861</v>
      </c>
      <c r="Q55" s="1">
        <f t="shared" si="3"/>
        <v>-67.788277477318204</v>
      </c>
      <c r="R55" s="1">
        <f t="shared" si="12"/>
        <v>-16.947116247153861</v>
      </c>
      <c r="S55" s="1">
        <f t="shared" si="13"/>
        <v>84.735393724472061</v>
      </c>
      <c r="T55">
        <f>IF(A55&lt;D$4,F$4,0)</f>
        <v>0</v>
      </c>
      <c r="U55" s="5">
        <f t="shared" si="14"/>
        <v>40.949608502035638</v>
      </c>
      <c r="V55" s="5">
        <f>L$6*SUM(U48:U54)</f>
        <v>19.270747956813448</v>
      </c>
      <c r="W55" s="1">
        <f>H$5+((H$6-H$5)*(LOG(V55+J$5)-LOG(J$5))/(LOG(J$6)-LOG(J$5)))</f>
        <v>4.0311013734728816E-3</v>
      </c>
      <c r="X55" s="1">
        <f t="shared" si="5"/>
        <v>7.9161936675591987E-2</v>
      </c>
      <c r="Y55" s="1">
        <f t="shared" si="6"/>
        <v>19.558631644137353</v>
      </c>
    </row>
    <row r="56" spans="1:25" x14ac:dyDescent="0.2">
      <c r="A56">
        <v>47</v>
      </c>
      <c r="B56" s="1">
        <f t="shared" si="7"/>
        <v>163599328.3281779</v>
      </c>
      <c r="C56" s="1">
        <f t="shared" si="7"/>
        <v>163599831.70680037</v>
      </c>
      <c r="D56" s="5">
        <f t="shared" si="8"/>
        <v>399.483390620053</v>
      </c>
      <c r="E56" s="1">
        <f t="shared" si="9"/>
        <v>395.03354676236415</v>
      </c>
      <c r="F56" s="1">
        <f t="shared" si="10"/>
        <v>0.72720815733299404</v>
      </c>
      <c r="G56" s="1">
        <f t="shared" si="4"/>
        <v>180.28704411567404</v>
      </c>
      <c r="H56" s="1">
        <f t="shared" si="11"/>
        <v>0</v>
      </c>
      <c r="I56" s="1">
        <f t="shared" si="0"/>
        <v>0.49999862031902725</v>
      </c>
      <c r="J56" s="1">
        <f t="shared" si="1"/>
        <v>0.50000015876432102</v>
      </c>
      <c r="K56" s="18">
        <f t="shared" si="2"/>
        <v>1.2209166516241171E-6</v>
      </c>
      <c r="L56" s="18">
        <f>B56-F$6*I56*(F$5-H56)</f>
        <v>158699341.84905145</v>
      </c>
      <c r="M56" s="18">
        <f>C56-F$6*J56*(F$5-H56)</f>
        <v>158699830.15091002</v>
      </c>
      <c r="N56" s="18">
        <f>D56-(F$6*K56*(F$5-H56))+((1-F$6)*H56)</f>
        <v>387.51840743413663</v>
      </c>
      <c r="O56" s="1">
        <f>P$5*L56*N56</f>
        <v>75.18204916160154</v>
      </c>
      <c r="P56" s="1">
        <f>P$6*M56*N56</f>
        <v>18.795570122294816</v>
      </c>
      <c r="Q56" s="1">
        <f t="shared" si="3"/>
        <v>-75.18204916160154</v>
      </c>
      <c r="R56" s="1">
        <f t="shared" si="12"/>
        <v>-18.795570122294816</v>
      </c>
      <c r="S56" s="1">
        <f t="shared" si="13"/>
        <v>93.97761928389636</v>
      </c>
      <c r="T56">
        <f>IF(A56&lt;D$4,F$4,0)</f>
        <v>0</v>
      </c>
      <c r="U56" s="5">
        <f t="shared" si="14"/>
        <v>45.448084213952249</v>
      </c>
      <c r="V56" s="5">
        <f>L$6*SUM(U49:U55)</f>
        <v>21.401929448935714</v>
      </c>
      <c r="W56" s="1">
        <f>H$5+((H$6-H$5)*(LOG(V56+J$5)-LOG(J$5))/(LOG(J$6)-LOG(J$5)))</f>
        <v>4.0345372477092857E-3</v>
      </c>
      <c r="X56" s="1">
        <f t="shared" si="5"/>
        <v>8.8063194092133534E-2</v>
      </c>
      <c r="Y56" s="1">
        <f t="shared" si="6"/>
        <v>21.7392713142542</v>
      </c>
    </row>
    <row r="57" spans="1:25" x14ac:dyDescent="0.2">
      <c r="A57">
        <v>48</v>
      </c>
      <c r="B57" s="1">
        <f t="shared" si="7"/>
        <v>163599253.14612874</v>
      </c>
      <c r="C57" s="1">
        <f t="shared" si="7"/>
        <v>163599812.91123024</v>
      </c>
      <c r="D57" s="5">
        <f t="shared" si="8"/>
        <v>443.02708246445053</v>
      </c>
      <c r="E57" s="1">
        <f t="shared" si="9"/>
        <v>440.48163097631641</v>
      </c>
      <c r="F57" s="1">
        <f t="shared" si="10"/>
        <v>0.81527135142512752</v>
      </c>
      <c r="G57" s="1">
        <f t="shared" si="4"/>
        <v>202.02631542992825</v>
      </c>
      <c r="H57" s="1">
        <f t="shared" si="11"/>
        <v>0</v>
      </c>
      <c r="I57" s="1">
        <f t="shared" si="0"/>
        <v>0.49999846761355671</v>
      </c>
      <c r="J57" s="1">
        <f t="shared" si="1"/>
        <v>0.50000017838966104</v>
      </c>
      <c r="K57" s="18">
        <f t="shared" si="2"/>
        <v>1.353996782281593E-6</v>
      </c>
      <c r="L57" s="18">
        <f>B57-F$6*I57*(F$5-H57)</f>
        <v>158699268.1635159</v>
      </c>
      <c r="M57" s="18">
        <f>C57-F$6*J57*(F$5-H57)</f>
        <v>158699811.16301155</v>
      </c>
      <c r="N57" s="18">
        <f>D57-(F$6*K57*(F$5-H57))+((1-F$6)*H57)</f>
        <v>429.75791399809094</v>
      </c>
      <c r="O57" s="1">
        <f>P$5*L57*N57</f>
        <v>83.376853837379272</v>
      </c>
      <c r="P57" s="1">
        <f>P$6*M57*N57</f>
        <v>20.844284779127996</v>
      </c>
      <c r="Q57" s="1">
        <f t="shared" si="3"/>
        <v>-83.376853837379272</v>
      </c>
      <c r="R57" s="1">
        <f t="shared" si="12"/>
        <v>-20.844284779127996</v>
      </c>
      <c r="S57" s="1">
        <f t="shared" si="13"/>
        <v>104.22113861650726</v>
      </c>
      <c r="T57">
        <f>IF(A57&lt;D$4,F$4,0)</f>
        <v>0</v>
      </c>
      <c r="U57" s="5">
        <f t="shared" si="14"/>
        <v>50.433927439498852</v>
      </c>
      <c r="V57" s="5">
        <f>L$6*SUM(U50:U56)</f>
        <v>23.76400441949631</v>
      </c>
      <c r="W57" s="1">
        <f>H$5+((H$6-H$5)*(LOG(V57+J$5)-LOG(J$5))/(LOG(J$6)-LOG(J$5)))</f>
        <v>4.0383445130051923E-3</v>
      </c>
      <c r="X57" s="1">
        <f t="shared" si="5"/>
        <v>9.7946346726332123E-2</v>
      </c>
      <c r="Y57" s="1">
        <f t="shared" si="6"/>
        <v>24.156137575758017</v>
      </c>
    </row>
    <row r="58" spans="1:25" x14ac:dyDescent="0.2">
      <c r="A58">
        <v>49</v>
      </c>
      <c r="B58" s="1">
        <f t="shared" si="7"/>
        <v>163599169.76927492</v>
      </c>
      <c r="C58" s="1">
        <f t="shared" si="7"/>
        <v>163599792.06694546</v>
      </c>
      <c r="D58" s="5">
        <f t="shared" si="8"/>
        <v>491.28828092211285</v>
      </c>
      <c r="E58" s="1">
        <f t="shared" si="9"/>
        <v>490.91555841581527</v>
      </c>
      <c r="F58" s="1">
        <f t="shared" si="10"/>
        <v>0.9132176981514597</v>
      </c>
      <c r="G58" s="1">
        <f t="shared" si="4"/>
        <v>226.18245300568626</v>
      </c>
      <c r="H58" s="1">
        <f t="shared" si="11"/>
        <v>0</v>
      </c>
      <c r="I58" s="1">
        <f t="shared" si="0"/>
        <v>0.49999829830713222</v>
      </c>
      <c r="J58" s="1">
        <f t="shared" si="1"/>
        <v>0.50000020019805713</v>
      </c>
      <c r="K58" s="18">
        <f t="shared" si="2"/>
        <v>1.5014948106749275E-6</v>
      </c>
      <c r="L58" s="18">
        <f>B58-F$6*I58*(F$5-H58)</f>
        <v>158699186.44586504</v>
      </c>
      <c r="M58" s="18">
        <f>C58-F$6*J58*(F$5-H58)</f>
        <v>158699790.10500449</v>
      </c>
      <c r="N58" s="18">
        <f>D58-(F$6*K58*(F$5-H58))+((1-F$6)*H58)</f>
        <v>476.57363177749858</v>
      </c>
      <c r="O58" s="1">
        <f>P$5*L58*N58</f>
        <v>92.459471448215496</v>
      </c>
      <c r="P58" s="1">
        <f>P$6*M58*N58</f>
        <v>23.114955786267949</v>
      </c>
      <c r="Q58" s="1">
        <f t="shared" si="3"/>
        <v>-92.459471448215496</v>
      </c>
      <c r="R58" s="1">
        <f t="shared" si="12"/>
        <v>-23.114955786267949</v>
      </c>
      <c r="S58" s="1">
        <f t="shared" si="13"/>
        <v>115.57442723448344</v>
      </c>
      <c r="T58">
        <f>IF(A58&lt;D$4,F$4,0)</f>
        <v>0</v>
      </c>
      <c r="U58" s="5">
        <f t="shared" si="14"/>
        <v>55.959940158844979</v>
      </c>
      <c r="V58" s="5">
        <f>L$6*SUM(U51:U57)</f>
        <v>26.381988771197758</v>
      </c>
      <c r="W58" s="1">
        <f>H$5+((H$6-H$5)*(LOG(V58+J$5)-LOG(J$5))/(LOG(J$6)-LOG(J$5)))</f>
        <v>4.0425632128377725E-3</v>
      </c>
      <c r="X58" s="1">
        <f t="shared" si="5"/>
        <v>0.10892179535587618</v>
      </c>
      <c r="Y58" s="1">
        <f t="shared" si="6"/>
        <v>26.834823947438821</v>
      </c>
    </row>
    <row r="59" spans="1:25" x14ac:dyDescent="0.2">
      <c r="A59">
        <v>50</v>
      </c>
      <c r="B59" s="1">
        <f t="shared" si="7"/>
        <v>163599077.30980349</v>
      </c>
      <c r="C59" s="1">
        <f t="shared" si="7"/>
        <v>163599768.95198968</v>
      </c>
      <c r="D59" s="5">
        <f t="shared" si="8"/>
        <v>544.7780647929867</v>
      </c>
      <c r="E59" s="1">
        <f t="shared" si="9"/>
        <v>546.87549857466024</v>
      </c>
      <c r="F59" s="1">
        <f t="shared" si="10"/>
        <v>1.0221394935073358</v>
      </c>
      <c r="G59" s="1">
        <f t="shared" si="4"/>
        <v>253.01727695312508</v>
      </c>
      <c r="H59" s="1">
        <f t="shared" si="11"/>
        <v>0</v>
      </c>
      <c r="I59" s="1">
        <f t="shared" si="0"/>
        <v>0.49999811060123456</v>
      </c>
      <c r="J59" s="1">
        <f t="shared" si="1"/>
        <v>0.50000022442603109</v>
      </c>
      <c r="K59" s="18">
        <f t="shared" si="2"/>
        <v>1.6649727343979815E-6</v>
      </c>
      <c r="L59" s="18">
        <f>B59-F$6*I59*(F$5-H59)</f>
        <v>158699095.8259114</v>
      </c>
      <c r="M59" s="18">
        <f>C59-F$6*J59*(F$5-H59)</f>
        <v>158699766.75261459</v>
      </c>
      <c r="N59" s="18">
        <f>D59-(F$6*K59*(F$5-H59))+((1-F$6)*H59)</f>
        <v>528.46133199588644</v>
      </c>
      <c r="O59" s="1">
        <f>P$5*L59*N59</f>
        <v>102.5260825998826</v>
      </c>
      <c r="P59" s="1">
        <f>P$6*M59*N59</f>
        <v>25.631629011467972</v>
      </c>
      <c r="Q59" s="1">
        <f t="shared" si="3"/>
        <v>-102.5260825998826</v>
      </c>
      <c r="R59" s="1">
        <f t="shared" si="12"/>
        <v>-25.631629011467972</v>
      </c>
      <c r="S59" s="1">
        <f t="shared" si="13"/>
        <v>128.15771161135058</v>
      </c>
      <c r="T59">
        <f>IF(A59&lt;D$4,F$4,0)</f>
        <v>0</v>
      </c>
      <c r="U59" s="5">
        <f t="shared" si="14"/>
        <v>62.084643363609537</v>
      </c>
      <c r="V59" s="5">
        <f>L$6*SUM(U52:U58)</f>
        <v>29.28360821280279</v>
      </c>
      <c r="W59" s="1">
        <f>H$5+((H$6-H$5)*(LOG(V59+J$5)-LOG(J$5))/(LOG(J$6)-LOG(J$5)))</f>
        <v>4.0472376840761095E-3</v>
      </c>
      <c r="X59" s="1">
        <f t="shared" si="5"/>
        <v>0.12111282148058231</v>
      </c>
      <c r="Y59" s="1">
        <f t="shared" si="6"/>
        <v>29.803697860407883</v>
      </c>
    </row>
    <row r="60" spans="1:25" x14ac:dyDescent="0.2">
      <c r="A60">
        <v>51</v>
      </c>
      <c r="B60" s="1">
        <f t="shared" si="7"/>
        <v>163598974.78372088</v>
      </c>
      <c r="C60" s="1">
        <f t="shared" si="7"/>
        <v>163599743.32036066</v>
      </c>
      <c r="D60" s="5">
        <f t="shared" si="8"/>
        <v>604.0628792116853</v>
      </c>
      <c r="E60" s="1">
        <f t="shared" si="9"/>
        <v>608.96014193826977</v>
      </c>
      <c r="F60" s="1">
        <f t="shared" si="10"/>
        <v>1.1432523149879181</v>
      </c>
      <c r="G60" s="1">
        <f t="shared" si="4"/>
        <v>282.82097481353298</v>
      </c>
      <c r="H60" s="1">
        <f t="shared" si="11"/>
        <v>0</v>
      </c>
      <c r="I60" s="1">
        <f t="shared" si="0"/>
        <v>0.49999790250250237</v>
      </c>
      <c r="J60" s="1">
        <f t="shared" si="1"/>
        <v>0.50000025133572945</v>
      </c>
      <c r="K60" s="18">
        <f t="shared" si="2"/>
        <v>1.846161768340855E-6</v>
      </c>
      <c r="L60" s="18">
        <f>B60-F$6*I60*(F$5-H60)</f>
        <v>158698995.33919635</v>
      </c>
      <c r="M60" s="18">
        <f>C60-F$6*J60*(F$5-H60)</f>
        <v>158699740.85727051</v>
      </c>
      <c r="N60" s="18">
        <f>D60-(F$6*K60*(F$5-H60))+((1-F$6)*H60)</f>
        <v>585.97049388194489</v>
      </c>
      <c r="O60" s="1">
        <f>P$5*L60*N60</f>
        <v>113.68328689178162</v>
      </c>
      <c r="P60" s="1">
        <f>P$6*M60*N60</f>
        <v>28.420955235046293</v>
      </c>
      <c r="Q60" s="1">
        <f t="shared" si="3"/>
        <v>-113.68328689178162</v>
      </c>
      <c r="R60" s="1">
        <f t="shared" si="12"/>
        <v>-28.420955235046293</v>
      </c>
      <c r="S60" s="1">
        <f t="shared" si="13"/>
        <v>142.1042421268279</v>
      </c>
      <c r="T60">
        <f>IF(A60&lt;D$4,F$4,0)</f>
        <v>0</v>
      </c>
      <c r="U60" s="5">
        <f t="shared" si="14"/>
        <v>68.872897192652019</v>
      </c>
      <c r="V60" s="5">
        <f>L$6*SUM(U53:U59)</f>
        <v>32.4995914809749</v>
      </c>
      <c r="W60" s="1">
        <f>H$5+((H$6-H$5)*(LOG(V60+J$5)-LOG(J$5))/(LOG(J$6)-LOG(J$5)))</f>
        <v>4.0524170115085988E-3</v>
      </c>
      <c r="X60" s="1">
        <f t="shared" si="5"/>
        <v>0.13465716592689791</v>
      </c>
      <c r="Y60" s="1">
        <f t="shared" si="6"/>
        <v>33.094195033755511</v>
      </c>
    </row>
    <row r="61" spans="1:25" x14ac:dyDescent="0.2">
      <c r="A61">
        <v>52</v>
      </c>
      <c r="B61" s="1">
        <f t="shared" si="7"/>
        <v>163598861.10043398</v>
      </c>
      <c r="C61" s="1">
        <f t="shared" si="7"/>
        <v>163599714.89940542</v>
      </c>
      <c r="D61" s="5">
        <f t="shared" si="8"/>
        <v>669.77053259753757</v>
      </c>
      <c r="E61" s="1">
        <f t="shared" si="9"/>
        <v>677.83303913092175</v>
      </c>
      <c r="F61" s="1">
        <f t="shared" si="10"/>
        <v>1.2779094809148162</v>
      </c>
      <c r="G61" s="1">
        <f t="shared" si="4"/>
        <v>315.9151698472885</v>
      </c>
      <c r="H61" s="1">
        <f t="shared" si="11"/>
        <v>0</v>
      </c>
      <c r="I61" s="1">
        <f t="shared" si="0"/>
        <v>0.4999976718016258</v>
      </c>
      <c r="J61" s="1">
        <f t="shared" si="1"/>
        <v>0.50000028121770024</v>
      </c>
      <c r="K61" s="18">
        <f t="shared" si="2"/>
        <v>2.0469806738722789E-6</v>
      </c>
      <c r="L61" s="18">
        <f>B61-F$6*I61*(F$5-H61)</f>
        <v>158698883.91677803</v>
      </c>
      <c r="M61" s="18">
        <f>C61-F$6*J61*(F$5-H61)</f>
        <v>158699712.14347196</v>
      </c>
      <c r="N61" s="18">
        <f>D61-(F$6*K61*(F$5-H61))+((1-F$6)*H61)</f>
        <v>649.71012199358927</v>
      </c>
      <c r="O61" s="1">
        <f>P$5*L61*N61</f>
        <v>126.04923133229379</v>
      </c>
      <c r="P61" s="1">
        <f>P$6*M61*N61</f>
        <v>31.512472291284435</v>
      </c>
      <c r="Q61" s="1">
        <f t="shared" si="3"/>
        <v>-126.04923133229379</v>
      </c>
      <c r="R61" s="1">
        <f t="shared" si="12"/>
        <v>-31.512472291284435</v>
      </c>
      <c r="S61" s="1">
        <f t="shared" si="13"/>
        <v>157.56170362357821</v>
      </c>
      <c r="T61">
        <f>IF(A61&lt;D$4,F$4,0)</f>
        <v>0</v>
      </c>
      <c r="U61" s="5">
        <f t="shared" si="14"/>
        <v>76.396588740975659</v>
      </c>
      <c r="V61" s="5">
        <f>L$6*SUM(U54:U60)</f>
        <v>36.063995980271862</v>
      </c>
      <c r="W61" s="1">
        <f>H$5+((H$6-H$5)*(LOG(V61+J$5)-LOG(J$5))/(LOG(J$6)-LOG(J$5)))</f>
        <v>4.0581555303914919E-3</v>
      </c>
      <c r="X61" s="1">
        <f t="shared" si="5"/>
        <v>0.14970884319629654</v>
      </c>
      <c r="Y61" s="1">
        <f t="shared" si="6"/>
        <v>36.741150088928975</v>
      </c>
    </row>
    <row r="62" spans="1:25" x14ac:dyDescent="0.2">
      <c r="A62">
        <v>53</v>
      </c>
      <c r="B62" s="1">
        <f t="shared" si="7"/>
        <v>163598735.05120265</v>
      </c>
      <c r="C62" s="1">
        <f t="shared" si="7"/>
        <v>163599683.38693312</v>
      </c>
      <c r="D62" s="5">
        <f t="shared" si="8"/>
        <v>742.59684249664372</v>
      </c>
      <c r="E62" s="1">
        <f t="shared" si="9"/>
        <v>754.22962787189738</v>
      </c>
      <c r="F62" s="1">
        <f t="shared" si="10"/>
        <v>1.4276183241111127</v>
      </c>
      <c r="G62" s="1">
        <f t="shared" si="4"/>
        <v>352.65631993621747</v>
      </c>
      <c r="H62" s="1">
        <f t="shared" si="11"/>
        <v>0</v>
      </c>
      <c r="I62" s="1">
        <f t="shared" si="0"/>
        <v>0.49999741604995629</v>
      </c>
      <c r="J62" s="1">
        <f t="shared" si="1"/>
        <v>0.50000031439397241</v>
      </c>
      <c r="K62" s="18">
        <f t="shared" si="2"/>
        <v>2.2695560714388832E-6</v>
      </c>
      <c r="L62" s="18">
        <f>B62-F$6*I62*(F$5-H62)</f>
        <v>158698760.37391308</v>
      </c>
      <c r="M62" s="18">
        <f>C62-F$6*J62*(F$5-H62)</f>
        <v>158699680.3058722</v>
      </c>
      <c r="N62" s="18">
        <f>D62-(F$6*K62*(F$5-H62))+((1-F$6)*H62)</f>
        <v>720.35519299654266</v>
      </c>
      <c r="O62" s="1">
        <f>P$5*L62*N62</f>
        <v>139.75486082819344</v>
      </c>
      <c r="P62" s="1">
        <f>P$6*M62*N62</f>
        <v>34.938917736927323</v>
      </c>
      <c r="Q62" s="1">
        <f t="shared" si="3"/>
        <v>-139.75486082819344</v>
      </c>
      <c r="R62" s="1">
        <f t="shared" si="12"/>
        <v>-34.938917736927323</v>
      </c>
      <c r="S62" s="1">
        <f t="shared" si="13"/>
        <v>174.69377856512077</v>
      </c>
      <c r="T62">
        <f>IF(A62&lt;D$4,F$4,0)</f>
        <v>0</v>
      </c>
      <c r="U62" s="5">
        <f t="shared" si="14"/>
        <v>84.735393724472061</v>
      </c>
      <c r="V62" s="5">
        <f>L$6*SUM(U55:U61)</f>
        <v>40.014568961156897</v>
      </c>
      <c r="W62" s="1">
        <f>H$5+((H$6-H$5)*(LOG(V62+J$5)-LOG(J$5))/(LOG(J$6)-LOG(J$5)))</f>
        <v>4.0645133810779024E-3</v>
      </c>
      <c r="X62" s="1">
        <f t="shared" si="5"/>
        <v>0.16644023170642527</v>
      </c>
      <c r="Y62" s="1">
        <f t="shared" si="6"/>
        <v>40.783168270329213</v>
      </c>
    </row>
    <row r="63" spans="1:25" x14ac:dyDescent="0.2">
      <c r="A63">
        <v>54</v>
      </c>
      <c r="B63" s="1">
        <f t="shared" si="7"/>
        <v>163598595.29634184</v>
      </c>
      <c r="C63" s="1">
        <f t="shared" si="7"/>
        <v>163599648.44801539</v>
      </c>
      <c r="D63" s="5">
        <f t="shared" si="8"/>
        <v>823.31300177786807</v>
      </c>
      <c r="E63" s="1">
        <f t="shared" si="9"/>
        <v>838.96502159636941</v>
      </c>
      <c r="F63" s="1">
        <f t="shared" si="10"/>
        <v>1.594058555817538</v>
      </c>
      <c r="G63" s="1">
        <f t="shared" si="4"/>
        <v>393.43948820654668</v>
      </c>
      <c r="H63" s="1">
        <f t="shared" si="11"/>
        <v>0</v>
      </c>
      <c r="I63" s="1">
        <f t="shared" si="0"/>
        <v>0.49999713253357936</v>
      </c>
      <c r="J63" s="1">
        <f t="shared" si="1"/>
        <v>0.50000035122146569</v>
      </c>
      <c r="K63" s="18">
        <f t="shared" si="2"/>
        <v>2.5162449550430376E-6</v>
      </c>
      <c r="L63" s="18">
        <f>B63-F$6*I63*(F$5-H63)</f>
        <v>158698623.39751276</v>
      </c>
      <c r="M63" s="18">
        <f>C63-F$6*J63*(F$5-H63)</f>
        <v>158699645.00604504</v>
      </c>
      <c r="N63" s="18">
        <f>D63-(F$6*K63*(F$5-H63))+((1-F$6)*H63)</f>
        <v>798.65380121844635</v>
      </c>
      <c r="O63" s="1">
        <f>P$5*L63*N63</f>
        <v>154.94530418650152</v>
      </c>
      <c r="P63" s="1">
        <f>P$6*M63*N63</f>
        <v>38.736575408342269</v>
      </c>
      <c r="Q63" s="1">
        <f t="shared" si="3"/>
        <v>-154.94530418650152</v>
      </c>
      <c r="R63" s="1">
        <f t="shared" si="12"/>
        <v>-38.736575408342269</v>
      </c>
      <c r="S63" s="1">
        <f t="shared" si="13"/>
        <v>193.68187959484379</v>
      </c>
      <c r="T63">
        <f>IF(A63&lt;D$4,F$4,0)</f>
        <v>0</v>
      </c>
      <c r="U63" s="5">
        <f t="shared" si="14"/>
        <v>93.97761928389636</v>
      </c>
      <c r="V63" s="5">
        <f>L$6*SUM(U56:U62)</f>
        <v>44.39314748340054</v>
      </c>
      <c r="W63" s="1">
        <f>H$5+((H$6-H$5)*(LOG(V63+J$5)-LOG(J$5))/(LOG(J$6)-LOG(J$5)))</f>
        <v>4.0715571197739425E-3</v>
      </c>
      <c r="X63" s="1">
        <f t="shared" si="5"/>
        <v>0.18504447086140299</v>
      </c>
      <c r="Y63" s="1">
        <f t="shared" si="6"/>
        <v>45.26303974309085</v>
      </c>
    </row>
    <row r="64" spans="1:25" x14ac:dyDescent="0.2">
      <c r="A64">
        <v>55</v>
      </c>
      <c r="B64" s="1">
        <f t="shared" si="7"/>
        <v>163598440.35103765</v>
      </c>
      <c r="C64" s="1">
        <f t="shared" si="7"/>
        <v>163599609.71144</v>
      </c>
      <c r="D64" s="5">
        <f t="shared" si="8"/>
        <v>912.77374275620468</v>
      </c>
      <c r="E64" s="1">
        <f t="shared" si="9"/>
        <v>932.9426408802658</v>
      </c>
      <c r="F64" s="1">
        <f t="shared" si="10"/>
        <v>1.7791030266789409</v>
      </c>
      <c r="G64" s="1">
        <f t="shared" si="4"/>
        <v>438.70252794963756</v>
      </c>
      <c r="H64" s="1">
        <f t="shared" si="11"/>
        <v>0</v>
      </c>
      <c r="I64" s="1">
        <f t="shared" si="0"/>
        <v>0.4999968182445827</v>
      </c>
      <c r="J64" s="1">
        <f t="shared" si="1"/>
        <v>0.50000039209577163</v>
      </c>
      <c r="K64" s="18">
        <f t="shared" si="2"/>
        <v>2.7896596457522819E-6</v>
      </c>
      <c r="L64" s="18">
        <f>B64-F$6*I64*(F$5-H64)</f>
        <v>158698471.53224075</v>
      </c>
      <c r="M64" s="18">
        <f>C64-F$6*J64*(F$5-H64)</f>
        <v>158699605.86890143</v>
      </c>
      <c r="N64" s="18">
        <f>D64-(F$6*K64*(F$5-H64))+((1-F$6)*H64)</f>
        <v>885.43507822783226</v>
      </c>
      <c r="O64" s="1">
        <f>P$5*L64*N64</f>
        <v>171.78141021489856</v>
      </c>
      <c r="P64" s="1">
        <f>P$6*M64*N64</f>
        <v>42.945659516276564</v>
      </c>
      <c r="Q64" s="1">
        <f t="shared" si="3"/>
        <v>-171.78141021489856</v>
      </c>
      <c r="R64" s="1">
        <f t="shared" si="12"/>
        <v>-42.945659516276564</v>
      </c>
      <c r="S64" s="1">
        <f t="shared" si="13"/>
        <v>214.72706973117511</v>
      </c>
      <c r="T64">
        <f>IF(A64&lt;D$4,F$4,0)</f>
        <v>0</v>
      </c>
      <c r="U64" s="5">
        <f t="shared" si="14"/>
        <v>104.22113861650726</v>
      </c>
      <c r="V64" s="5">
        <f>L$6*SUM(U57:U63)</f>
        <v>49.24610099039495</v>
      </c>
      <c r="W64" s="1">
        <f>H$5+((H$6-H$5)*(LOG(V64+J$5)-LOG(J$5))/(LOG(J$6)-LOG(J$5)))</f>
        <v>4.0793603901369355E-3</v>
      </c>
      <c r="X64" s="1">
        <f t="shared" si="5"/>
        <v>0.20573816591573194</v>
      </c>
      <c r="Y64" s="1">
        <f t="shared" si="6"/>
        <v>50.228189273583119</v>
      </c>
    </row>
    <row r="65" spans="1:25" x14ac:dyDescent="0.2">
      <c r="A65">
        <v>56</v>
      </c>
      <c r="B65" s="1">
        <f t="shared" si="7"/>
        <v>163598268.56962743</v>
      </c>
      <c r="C65" s="1">
        <f t="shared" si="7"/>
        <v>163599566.76578048</v>
      </c>
      <c r="D65" s="5">
        <f t="shared" si="8"/>
        <v>1011.9263852528964</v>
      </c>
      <c r="E65" s="1">
        <f t="shared" si="9"/>
        <v>1037.163779496773</v>
      </c>
      <c r="F65" s="1">
        <f t="shared" si="10"/>
        <v>1.984841192594673</v>
      </c>
      <c r="G65" s="1">
        <f t="shared" si="4"/>
        <v>488.93071722322065</v>
      </c>
      <c r="H65" s="1">
        <f t="shared" si="11"/>
        <v>0</v>
      </c>
      <c r="I65" s="1">
        <f t="shared" si="0"/>
        <v>0.49999646984921003</v>
      </c>
      <c r="J65" s="1">
        <f t="shared" si="1"/>
        <v>0.50000043745534284</v>
      </c>
      <c r="K65" s="18">
        <f t="shared" si="2"/>
        <v>3.0926954471916274E-6</v>
      </c>
      <c r="L65" s="18">
        <f>B65-F$6*I65*(F$5-H65)</f>
        <v>158698303.16510516</v>
      </c>
      <c r="M65" s="18">
        <f>C65-F$6*J65*(F$5-H65)</f>
        <v>158699562.47871813</v>
      </c>
      <c r="N65" s="18">
        <f>D65-(F$6*K65*(F$5-H65))+((1-F$6)*H65)</f>
        <v>981.61796987041839</v>
      </c>
      <c r="O65" s="1">
        <f>P$5*L65*N65</f>
        <v>190.44145009145566</v>
      </c>
      <c r="P65" s="1">
        <f>P$6*M65*N65</f>
        <v>47.610740323863979</v>
      </c>
      <c r="Q65" s="1">
        <f t="shared" si="3"/>
        <v>-190.44145009145566</v>
      </c>
      <c r="R65" s="1">
        <f t="shared" si="12"/>
        <v>-47.610740323863979</v>
      </c>
      <c r="S65" s="1">
        <f t="shared" si="13"/>
        <v>238.05219041531964</v>
      </c>
      <c r="T65">
        <f>IF(A65&lt;D$4,F$4,0)</f>
        <v>0</v>
      </c>
      <c r="U65" s="5">
        <f t="shared" si="14"/>
        <v>115.57442723448344</v>
      </c>
      <c r="V65" s="5">
        <f>L$6*SUM(U58:U64)</f>
        <v>54.624822108095785</v>
      </c>
      <c r="W65" s="1">
        <f>H$5+((H$6-H$5)*(LOG(V65+J$5)-LOG(J$5))/(LOG(J$6)-LOG(J$5)))</f>
        <v>4.0880046629818544E-3</v>
      </c>
      <c r="X65" s="1">
        <f t="shared" si="5"/>
        <v>0.22876449630954382</v>
      </c>
      <c r="Y65" s="1">
        <f t="shared" si="6"/>
        <v>55.731175662535435</v>
      </c>
    </row>
    <row r="66" spans="1:25" x14ac:dyDescent="0.2">
      <c r="A66">
        <v>57</v>
      </c>
      <c r="B66" s="1">
        <f t="shared" si="7"/>
        <v>163598078.12817734</v>
      </c>
      <c r="C66" s="1">
        <f t="shared" si="7"/>
        <v>163599519.15504014</v>
      </c>
      <c r="D66" s="5">
        <f t="shared" si="8"/>
        <v>1121.8208640568655</v>
      </c>
      <c r="E66" s="1">
        <f t="shared" si="9"/>
        <v>1152.7382067312565</v>
      </c>
      <c r="F66" s="1">
        <f t="shared" si="10"/>
        <v>2.2136056889042166</v>
      </c>
      <c r="G66" s="1">
        <f t="shared" si="4"/>
        <v>544.66189288575606</v>
      </c>
      <c r="H66" s="1">
        <f t="shared" si="11"/>
        <v>0</v>
      </c>
      <c r="I66" s="1">
        <f t="shared" si="0"/>
        <v>0.49999608365256765</v>
      </c>
      <c r="J66" s="1">
        <f t="shared" si="1"/>
        <v>0.50000048778613737</v>
      </c>
      <c r="K66" s="18">
        <f t="shared" si="2"/>
        <v>3.428561294887024E-6</v>
      </c>
      <c r="L66" s="18">
        <f>B66-F$6*I66*(F$5-H66)</f>
        <v>158698116.50838217</v>
      </c>
      <c r="M66" s="18">
        <f>C66-F$6*J66*(F$5-H66)</f>
        <v>158699514.37473601</v>
      </c>
      <c r="N66" s="18">
        <f>D66-(F$6*K66*(F$5-H66))+((1-F$6)*H66)</f>
        <v>1088.2209633669727</v>
      </c>
      <c r="O66" s="1">
        <f>P$5*L66*N66</f>
        <v>211.12300395021484</v>
      </c>
      <c r="P66" s="1">
        <f>P$6*M66*N66</f>
        <v>52.781215898149746</v>
      </c>
      <c r="Q66" s="1">
        <f t="shared" si="3"/>
        <v>-211.12300395021484</v>
      </c>
      <c r="R66" s="1">
        <f t="shared" si="12"/>
        <v>-52.781215898149746</v>
      </c>
      <c r="S66" s="1">
        <f t="shared" si="13"/>
        <v>263.90421984836456</v>
      </c>
      <c r="T66">
        <f>IF(A66&lt;D$4,F$4,0)</f>
        <v>0</v>
      </c>
      <c r="U66" s="5">
        <f t="shared" si="14"/>
        <v>128.15771161135058</v>
      </c>
      <c r="V66" s="5">
        <f>L$6*SUM(U59:U65)</f>
        <v>60.586270815659638</v>
      </c>
      <c r="W66" s="1">
        <f>H$5+((H$6-H$5)*(LOG(V66+J$5)-LOG(J$5))/(LOG(J$6)-LOG(J$5)))</f>
        <v>4.0975800502131409E-3</v>
      </c>
      <c r="X66" s="1">
        <f t="shared" si="5"/>
        <v>0.25439679607132409</v>
      </c>
      <c r="Y66" s="1">
        <f t="shared" si="6"/>
        <v>61.830246567538218</v>
      </c>
    </row>
    <row r="67" spans="1:25" x14ac:dyDescent="0.2">
      <c r="A67">
        <v>58</v>
      </c>
      <c r="B67" s="1">
        <f t="shared" si="7"/>
        <v>163597867.00517339</v>
      </c>
      <c r="C67" s="1">
        <f t="shared" si="7"/>
        <v>163599466.37382424</v>
      </c>
      <c r="D67" s="5">
        <f t="shared" si="8"/>
        <v>1243.6208417784023</v>
      </c>
      <c r="E67" s="1">
        <f t="shared" si="9"/>
        <v>1280.895918342607</v>
      </c>
      <c r="F67" s="1">
        <f t="shared" si="10"/>
        <v>2.4680024849755409</v>
      </c>
      <c r="G67" s="1">
        <f t="shared" si="4"/>
        <v>606.49213945329427</v>
      </c>
      <c r="H67" s="1">
        <f t="shared" si="11"/>
        <v>0</v>
      </c>
      <c r="I67" s="1">
        <f t="shared" si="0"/>
        <v>0.49999565555950959</v>
      </c>
      <c r="J67" s="1">
        <f t="shared" si="1"/>
        <v>0.50000054362676682</v>
      </c>
      <c r="K67" s="18">
        <f t="shared" si="2"/>
        <v>3.8008137235236591E-6</v>
      </c>
      <c r="L67" s="18">
        <f>B67-F$6*I67*(F$5-H67)</f>
        <v>158697909.58069021</v>
      </c>
      <c r="M67" s="18">
        <f>C67-F$6*J67*(F$5-H67)</f>
        <v>158699461.04628193</v>
      </c>
      <c r="N67" s="18">
        <f>D67-(F$6*K67*(F$5-H67))+((1-F$6)*H67)</f>
        <v>1206.3728672878706</v>
      </c>
      <c r="O67" s="1">
        <f>P$5*L67*N67</f>
        <v>234.04505160568274</v>
      </c>
      <c r="P67" s="1">
        <f>P$6*M67*N67</f>
        <v>58.511834920367626</v>
      </c>
      <c r="Q67" s="1">
        <f t="shared" si="3"/>
        <v>-234.04505160568274</v>
      </c>
      <c r="R67" s="1">
        <f t="shared" si="12"/>
        <v>-58.511834920367626</v>
      </c>
      <c r="S67" s="1">
        <f t="shared" si="13"/>
        <v>292.55688652605039</v>
      </c>
      <c r="T67">
        <f>IF(A67&lt;D$4,F$4,0)</f>
        <v>0</v>
      </c>
      <c r="U67" s="5">
        <f t="shared" si="14"/>
        <v>142.1042421268279</v>
      </c>
      <c r="V67" s="5">
        <f>L$6*SUM(U60:U66)</f>
        <v>67.193577640433745</v>
      </c>
      <c r="W67" s="1">
        <f>H$5+((H$6-H$5)*(LOG(V67+J$5)-LOG(J$5))/(LOG(J$6)-LOG(J$5)))</f>
        <v>4.1081861994289081E-3</v>
      </c>
      <c r="X67" s="1">
        <f t="shared" si="5"/>
        <v>0.28294268576153903</v>
      </c>
      <c r="Y67" s="1">
        <f t="shared" si="6"/>
        <v>68.589954506890479</v>
      </c>
    </row>
    <row r="68" spans="1:25" x14ac:dyDescent="0.2">
      <c r="A68">
        <v>59</v>
      </c>
      <c r="B68" s="1">
        <f t="shared" si="7"/>
        <v>163597632.96012178</v>
      </c>
      <c r="C68" s="1">
        <f t="shared" si="7"/>
        <v>163599407.86198932</v>
      </c>
      <c r="D68" s="5">
        <f t="shared" si="8"/>
        <v>1378.6160246808745</v>
      </c>
      <c r="E68" s="1">
        <f t="shared" si="9"/>
        <v>1423.0001604694348</v>
      </c>
      <c r="F68" s="1">
        <f t="shared" si="10"/>
        <v>2.7509451707370798</v>
      </c>
      <c r="G68" s="1">
        <f t="shared" si="4"/>
        <v>675.08209396018469</v>
      </c>
      <c r="H68" s="1">
        <f t="shared" si="11"/>
        <v>0</v>
      </c>
      <c r="I68" s="1">
        <f t="shared" si="0"/>
        <v>0.49999518103128732</v>
      </c>
      <c r="J68" s="1">
        <f t="shared" si="1"/>
        <v>0.50000060557420101</v>
      </c>
      <c r="K68" s="18">
        <f t="shared" si="2"/>
        <v>4.2133945116490173E-6</v>
      </c>
      <c r="L68" s="18">
        <f>B68-F$6*I68*(F$5-H68)</f>
        <v>158697680.18601516</v>
      </c>
      <c r="M68" s="18">
        <f>C68-F$6*J68*(F$5-H68)</f>
        <v>158699401.92736214</v>
      </c>
      <c r="N68" s="18">
        <f>D68-(F$6*K68*(F$5-H68))+((1-F$6)*H68)</f>
        <v>1337.3247584667142</v>
      </c>
      <c r="O68" s="1">
        <f>P$5*L68*N68</f>
        <v>259.45028951588091</v>
      </c>
      <c r="P68" s="1">
        <f>P$6*M68*N68</f>
        <v>64.863276085367232</v>
      </c>
      <c r="Q68" s="1">
        <f t="shared" si="3"/>
        <v>-259.45028951588091</v>
      </c>
      <c r="R68" s="1">
        <f t="shared" si="12"/>
        <v>-64.863276085367232</v>
      </c>
      <c r="S68" s="1">
        <f t="shared" si="13"/>
        <v>324.31356560124811</v>
      </c>
      <c r="T68">
        <f>IF(A68&lt;D$4,F$4,0)</f>
        <v>0</v>
      </c>
      <c r="U68" s="5">
        <f t="shared" si="14"/>
        <v>157.56170362357821</v>
      </c>
      <c r="V68" s="5">
        <f>L$6*SUM(U61:U67)</f>
        <v>74.516712133851328</v>
      </c>
      <c r="W68" s="1">
        <f>H$5+((H$6-H$5)*(LOG(V68+J$5)-LOG(J$5))/(LOG(J$6)-LOG(J$5)))</f>
        <v>4.1199332760259904E-3</v>
      </c>
      <c r="X68" s="1">
        <f t="shared" si="5"/>
        <v>0.31474884812881815</v>
      </c>
      <c r="Y68" s="1">
        <f t="shared" si="6"/>
        <v>76.081839892846844</v>
      </c>
    </row>
    <row r="69" spans="1:25" x14ac:dyDescent="0.2">
      <c r="A69">
        <v>60</v>
      </c>
      <c r="B69" s="1">
        <f t="shared" si="7"/>
        <v>163597373.50983226</v>
      </c>
      <c r="C69" s="1">
        <f t="shared" si="7"/>
        <v>163599342.99871323</v>
      </c>
      <c r="D69" s="5">
        <f t="shared" si="8"/>
        <v>1528.235811717002</v>
      </c>
      <c r="E69" s="1">
        <f t="shared" si="9"/>
        <v>1580.5618640930131</v>
      </c>
      <c r="F69" s="1">
        <f t="shared" si="10"/>
        <v>3.0656940188658979</v>
      </c>
      <c r="G69" s="1">
        <f t="shared" si="4"/>
        <v>751.16393385303149</v>
      </c>
      <c r="H69" s="1">
        <f t="shared" si="11"/>
        <v>0</v>
      </c>
      <c r="I69" s="1">
        <f t="shared" si="0"/>
        <v>0.49999465503750573</v>
      </c>
      <c r="J69" s="1">
        <f t="shared" si="1"/>
        <v>0.50000067429009221</v>
      </c>
      <c r="K69" s="18">
        <f t="shared" si="2"/>
        <v>4.6706724020204496E-6</v>
      </c>
      <c r="L69" s="18">
        <f>B69-F$6*I69*(F$5-H69)</f>
        <v>158697425.89046469</v>
      </c>
      <c r="M69" s="18">
        <f>C69-F$6*J69*(F$5-H69)</f>
        <v>158699336.39067033</v>
      </c>
      <c r="N69" s="18">
        <f>D69-(F$6*K69*(F$5-H69))+((1-F$6)*H69)</f>
        <v>1482.4632221772015</v>
      </c>
      <c r="O69" s="1">
        <f>P$5*L69*N69</f>
        <v>287.607698455753</v>
      </c>
      <c r="P69" s="1">
        <f>P$6*M69*N69</f>
        <v>71.90279021488287</v>
      </c>
      <c r="Q69" s="1">
        <f t="shared" si="3"/>
        <v>-287.607698455753</v>
      </c>
      <c r="R69" s="1">
        <f t="shared" si="12"/>
        <v>-71.90279021488287</v>
      </c>
      <c r="S69" s="1">
        <f t="shared" si="13"/>
        <v>359.51048867063588</v>
      </c>
      <c r="T69">
        <f>IF(A69&lt;D$4,F$4,0)</f>
        <v>0</v>
      </c>
      <c r="U69" s="5">
        <f t="shared" si="14"/>
        <v>174.69377856512077</v>
      </c>
      <c r="V69" s="5">
        <f>L$6*SUM(U62:U68)</f>
        <v>82.633223622111586</v>
      </c>
      <c r="W69" s="1">
        <f>H$5+((H$6-H$5)*(LOG(V69+J$5)-LOG(J$5))/(LOG(J$6)-LOG(J$5)))</f>
        <v>4.1329430401046341E-3</v>
      </c>
      <c r="X69" s="1">
        <f t="shared" si="5"/>
        <v>0.35020655574408271</v>
      </c>
      <c r="Y69" s="1">
        <f t="shared" si="6"/>
        <v>84.385187168727981</v>
      </c>
    </row>
    <row r="70" spans="1:25" x14ac:dyDescent="0.2">
      <c r="A70">
        <v>61</v>
      </c>
      <c r="B70" s="1">
        <f t="shared" si="7"/>
        <v>163597085.90213379</v>
      </c>
      <c r="C70" s="1">
        <f t="shared" si="7"/>
        <v>163599271.09592301</v>
      </c>
      <c r="D70" s="5">
        <f t="shared" si="8"/>
        <v>1694.064420792794</v>
      </c>
      <c r="E70" s="1">
        <f t="shared" si="9"/>
        <v>1755.2556426581339</v>
      </c>
      <c r="F70" s="1">
        <f t="shared" si="10"/>
        <v>3.4159005746099806</v>
      </c>
      <c r="G70" s="1">
        <f t="shared" si="4"/>
        <v>835.54912102175945</v>
      </c>
      <c r="H70" s="1">
        <f t="shared" si="11"/>
        <v>0</v>
      </c>
      <c r="I70" s="1">
        <f t="shared" si="0"/>
        <v>0.49999407200287804</v>
      </c>
      <c r="J70" s="1">
        <f t="shared" si="1"/>
        <v>0.50000075050778392</v>
      </c>
      <c r="K70" s="18">
        <f t="shared" si="2"/>
        <v>5.1774893380074472E-6</v>
      </c>
      <c r="L70" s="18">
        <f>B70-F$6*I70*(F$5-H70)</f>
        <v>158697143.99650559</v>
      </c>
      <c r="M70" s="18">
        <f>C70-F$6*J70*(F$5-H70)</f>
        <v>158699263.74094671</v>
      </c>
      <c r="N70" s="18">
        <f>D70-(F$6*K70*(F$5-H70))+((1-F$6)*H70)</f>
        <v>1643.3250252803209</v>
      </c>
      <c r="O70" s="1">
        <f>P$5*L70*N70</f>
        <v>318.81538896084635</v>
      </c>
      <c r="P70" s="1">
        <f>P$6*M70*N70</f>
        <v>79.704911857903298</v>
      </c>
      <c r="Q70" s="1">
        <f t="shared" si="3"/>
        <v>-318.81538896084635</v>
      </c>
      <c r="R70" s="1">
        <f t="shared" si="12"/>
        <v>-79.704911857903298</v>
      </c>
      <c r="S70" s="1">
        <f t="shared" si="13"/>
        <v>398.52030081874966</v>
      </c>
      <c r="T70">
        <f>IF(A70&lt;D$4,F$4,0)</f>
        <v>0</v>
      </c>
      <c r="U70" s="5">
        <f t="shared" si="14"/>
        <v>193.68187959484379</v>
      </c>
      <c r="V70" s="5">
        <f>L$6*SUM(U63:U69)</f>
        <v>91.629062106176448</v>
      </c>
      <c r="W70" s="1">
        <f>H$5+((H$6-H$5)*(LOG(V70+J$5)-LOG(J$5))/(LOG(J$6)-LOG(J$5)))</f>
        <v>4.1473500260141693E-3</v>
      </c>
      <c r="X70" s="1">
        <f t="shared" si="5"/>
        <v>0.38975808178181726</v>
      </c>
      <c r="Y70" s="1">
        <f t="shared" si="6"/>
        <v>93.587861202114539</v>
      </c>
    </row>
    <row r="71" spans="1:25" x14ac:dyDescent="0.2">
      <c r="A71">
        <v>62</v>
      </c>
      <c r="B71" s="1">
        <f t="shared" si="7"/>
        <v>163596767.08674484</v>
      </c>
      <c r="C71" s="1">
        <f t="shared" si="7"/>
        <v>163599191.39101115</v>
      </c>
      <c r="D71" s="5">
        <f t="shared" si="8"/>
        <v>1877.8576518803684</v>
      </c>
      <c r="E71" s="1">
        <f t="shared" si="9"/>
        <v>1948.9375222529777</v>
      </c>
      <c r="F71" s="1">
        <f t="shared" si="10"/>
        <v>3.805658656391798</v>
      </c>
      <c r="G71" s="1">
        <f t="shared" si="4"/>
        <v>929.13698222387393</v>
      </c>
      <c r="H71" s="1">
        <f t="shared" si="11"/>
        <v>0</v>
      </c>
      <c r="I71" s="1">
        <f t="shared" si="0"/>
        <v>0.49999342574821642</v>
      </c>
      <c r="J71" s="1">
        <f t="shared" si="1"/>
        <v>0.50000083504007931</v>
      </c>
      <c r="K71" s="18">
        <f t="shared" si="2"/>
        <v>5.7392117041855724E-6</v>
      </c>
      <c r="L71" s="18">
        <f>B71-F$6*I71*(F$5-H71)</f>
        <v>158696831.51441231</v>
      </c>
      <c r="M71" s="18">
        <f>C71-F$6*J71*(F$5-H71)</f>
        <v>158699183.20761839</v>
      </c>
      <c r="N71" s="18">
        <f>D71-(F$6*K71*(F$5-H71))+((1-F$6)*H71)</f>
        <v>1821.6133771793498</v>
      </c>
      <c r="O71" s="1">
        <f>P$5*L71*N71</f>
        <v>353.40375452644361</v>
      </c>
      <c r="P71" s="1">
        <f>P$6*M71*N71</f>
        <v>88.352247884606996</v>
      </c>
      <c r="Q71" s="1">
        <f t="shared" si="3"/>
        <v>-353.40375452644361</v>
      </c>
      <c r="R71" s="1">
        <f t="shared" si="12"/>
        <v>-88.352247884606996</v>
      </c>
      <c r="S71" s="1">
        <f t="shared" si="13"/>
        <v>441.75600241105059</v>
      </c>
      <c r="T71">
        <f>IF(A71&lt;D$4,F$4,0)</f>
        <v>0</v>
      </c>
      <c r="U71" s="5">
        <f t="shared" si="14"/>
        <v>214.72706973117511</v>
      </c>
      <c r="V71" s="5">
        <f>L$6*SUM(U64:U70)</f>
        <v>101.59948813727119</v>
      </c>
      <c r="W71" s="1">
        <f>H$5+((H$6-H$5)*(LOG(V71+J$5)-LOG(J$5))/(LOG(J$6)-LOG(J$5)))</f>
        <v>4.1633028328506554E-3</v>
      </c>
      <c r="X71" s="1">
        <f t="shared" si="5"/>
        <v>0.43390416164502554</v>
      </c>
      <c r="Y71" s="1">
        <f t="shared" si="6"/>
        <v>103.78723445486224</v>
      </c>
    </row>
    <row r="72" spans="1:25" x14ac:dyDescent="0.2">
      <c r="A72">
        <v>63</v>
      </c>
      <c r="B72" s="1">
        <f t="shared" si="7"/>
        <v>163596413.68299031</v>
      </c>
      <c r="C72" s="1">
        <f t="shared" si="7"/>
        <v>163599103.03876325</v>
      </c>
      <c r="D72" s="5">
        <f t="shared" si="8"/>
        <v>2081.5614638760994</v>
      </c>
      <c r="E72" s="1">
        <f t="shared" si="9"/>
        <v>2163.664591984153</v>
      </c>
      <c r="F72" s="1">
        <f t="shared" si="10"/>
        <v>4.2395628180368234</v>
      </c>
      <c r="G72" s="1">
        <f t="shared" si="4"/>
        <v>1032.9242166787362</v>
      </c>
      <c r="H72" s="1">
        <f t="shared" si="11"/>
        <v>0</v>
      </c>
      <c r="I72" s="1">
        <f t="shared" si="0"/>
        <v>0.49999270942503565</v>
      </c>
      <c r="J72" s="1">
        <f t="shared" si="1"/>
        <v>0.50000092878785207</v>
      </c>
      <c r="K72" s="18">
        <f t="shared" si="2"/>
        <v>6.3617871121240019E-6</v>
      </c>
      <c r="L72" s="18">
        <f>B72-F$6*I72*(F$5-H72)</f>
        <v>158696485.13062495</v>
      </c>
      <c r="M72" s="18">
        <f>C72-F$6*J72*(F$5-H72)</f>
        <v>158699093.93664232</v>
      </c>
      <c r="N72" s="18">
        <f>D72-(F$6*K72*(F$5-H72))+((1-F$6)*H72)</f>
        <v>2019.2159501772842</v>
      </c>
      <c r="O72" s="1">
        <f>P$5*L72*N72</f>
        <v>391.73896578585595</v>
      </c>
      <c r="P72" s="1">
        <f>P$6*M72*N72</f>
        <v>97.936351392283413</v>
      </c>
      <c r="Q72" s="1">
        <f t="shared" si="3"/>
        <v>-391.73896578585595</v>
      </c>
      <c r="R72" s="1">
        <f t="shared" si="12"/>
        <v>-97.936351392283413</v>
      </c>
      <c r="S72" s="1">
        <f t="shared" si="13"/>
        <v>489.67531717813938</v>
      </c>
      <c r="T72">
        <f>IF(A72&lt;D$4,F$4,0)</f>
        <v>0</v>
      </c>
      <c r="U72" s="5">
        <f t="shared" si="14"/>
        <v>238.05219041531964</v>
      </c>
      <c r="V72" s="5">
        <f>L$6*SUM(U65:U71)</f>
        <v>112.65008124873799</v>
      </c>
      <c r="W72" s="1">
        <f>H$5+((H$6-H$5)*(LOG(V72+J$5)-LOG(J$5))/(LOG(J$6)-LOG(J$5)))</f>
        <v>4.1809655341458335E-3</v>
      </c>
      <c r="X72" s="1">
        <f t="shared" si="5"/>
        <v>0.48321269689602081</v>
      </c>
      <c r="Y72" s="1">
        <f t="shared" si="6"/>
        <v>115.09121453758742</v>
      </c>
    </row>
    <row r="73" spans="1:25" x14ac:dyDescent="0.2">
      <c r="A73">
        <v>64</v>
      </c>
      <c r="B73" s="1">
        <f t="shared" si="7"/>
        <v>163596021.94402453</v>
      </c>
      <c r="C73" s="1">
        <f t="shared" si="7"/>
        <v>163599005.10241187</v>
      </c>
      <c r="D73" s="5">
        <f t="shared" si="8"/>
        <v>2307.3325612058743</v>
      </c>
      <c r="E73" s="1">
        <f t="shared" si="9"/>
        <v>2401.7167823994728</v>
      </c>
      <c r="F73" s="1">
        <f t="shared" si="10"/>
        <v>4.7227755149328443</v>
      </c>
      <c r="G73" s="1">
        <f t="shared" si="4"/>
        <v>1148.0154312163236</v>
      </c>
      <c r="H73" s="1">
        <f t="shared" si="11"/>
        <v>0</v>
      </c>
      <c r="I73" s="1">
        <f t="shared" si="0"/>
        <v>0.49999191544307869</v>
      </c>
      <c r="J73" s="1">
        <f t="shared" si="1"/>
        <v>0.5000010327495904</v>
      </c>
      <c r="K73" s="18">
        <f t="shared" si="2"/>
        <v>7.051807330842299E-6</v>
      </c>
      <c r="L73" s="18">
        <f>B73-F$6*I73*(F$5-H73)</f>
        <v>158696101.17268237</v>
      </c>
      <c r="M73" s="18">
        <f>C73-F$6*J73*(F$5-H73)</f>
        <v>158698994.98146588</v>
      </c>
      <c r="N73" s="18">
        <f>D73-(F$6*K73*(F$5-H73))+((1-F$6)*H73)</f>
        <v>2238.2248493636198</v>
      </c>
      <c r="O73" s="1">
        <f>P$5*L73*N73</f>
        <v>434.22684247166359</v>
      </c>
      <c r="P73" s="1">
        <f>P$6*M73*N73</f>
        <v>108.5586901395322</v>
      </c>
      <c r="Q73" s="1">
        <f t="shared" si="3"/>
        <v>-434.22684247166359</v>
      </c>
      <c r="R73" s="1">
        <f t="shared" si="12"/>
        <v>-108.5586901395322</v>
      </c>
      <c r="S73" s="1">
        <f t="shared" si="13"/>
        <v>542.78553261119578</v>
      </c>
      <c r="T73">
        <f>IF(A73&lt;D$4,F$4,0)</f>
        <v>0</v>
      </c>
      <c r="U73" s="5">
        <f t="shared" si="14"/>
        <v>263.90421984836456</v>
      </c>
      <c r="V73" s="5">
        <f>L$6*SUM(U66:U72)</f>
        <v>124.89785756682161</v>
      </c>
      <c r="W73" s="1">
        <f>H$5+((H$6-H$5)*(LOG(V73+J$5)-LOG(J$5))/(LOG(J$6)-LOG(J$5)))</f>
        <v>4.200519215103558E-3</v>
      </c>
      <c r="X73" s="1">
        <f t="shared" si="5"/>
        <v>0.53832893018717842</v>
      </c>
      <c r="Y73" s="1">
        <f t="shared" si="6"/>
        <v>127.6193826811634</v>
      </c>
    </row>
    <row r="74" spans="1:25" x14ac:dyDescent="0.2">
      <c r="A74">
        <v>65</v>
      </c>
      <c r="B74" s="1">
        <f t="shared" si="7"/>
        <v>163595587.71718207</v>
      </c>
      <c r="C74" s="1">
        <f t="shared" si="7"/>
        <v>163598896.54372174</v>
      </c>
      <c r="D74" s="5">
        <f t="shared" si="8"/>
        <v>2557.5612072910199</v>
      </c>
      <c r="E74" s="1">
        <f t="shared" si="9"/>
        <v>2665.6210022478372</v>
      </c>
      <c r="F74" s="1">
        <f t="shared" si="10"/>
        <v>5.2611044451200231</v>
      </c>
      <c r="G74" s="1">
        <f t="shared" si="4"/>
        <v>1275.634813897487</v>
      </c>
      <c r="H74" s="1">
        <f t="shared" si="11"/>
        <v>0</v>
      </c>
      <c r="I74" s="1">
        <f t="shared" ref="I74:I137" si="15">B74/(B74+C74+D74)</f>
        <v>0.49999103538999878</v>
      </c>
      <c r="J74" s="1">
        <f t="shared" ref="J74:J137" si="16">C74/(B74+C74+D74)</f>
        <v>0.50000114803197515</v>
      </c>
      <c r="K74" s="18">
        <f t="shared" ref="K74:K137" si="17">D74/(B74+C74+D74)</f>
        <v>7.8165780260369903E-6</v>
      </c>
      <c r="L74" s="18">
        <f>B74-F$6*I74*(F$5-H74)</f>
        <v>158695675.57036009</v>
      </c>
      <c r="M74" s="18">
        <f>C74-F$6*J74*(F$5-H74)</f>
        <v>158698885.29300839</v>
      </c>
      <c r="N74" s="18">
        <f>D74-(F$6*K74*(F$5-H74))+((1-F$6)*H74)</f>
        <v>2480.9587426358576</v>
      </c>
      <c r="O74" s="1">
        <f>P$5*L74*N74</f>
        <v>481.31714391783447</v>
      </c>
      <c r="P74" s="1">
        <f>P$6*M74*N74</f>
        <v>120.33171971707038</v>
      </c>
      <c r="Q74" s="1">
        <f t="shared" ref="Q74:Q137" si="18">-O74-T74*I74</f>
        <v>-481.31714391783447</v>
      </c>
      <c r="R74" s="1">
        <f t="shared" si="12"/>
        <v>-120.33171971707038</v>
      </c>
      <c r="S74" s="1">
        <f t="shared" si="13"/>
        <v>601.64886363490484</v>
      </c>
      <c r="T74">
        <f>IF(A74&lt;D$4,F$4,0)</f>
        <v>0</v>
      </c>
      <c r="U74" s="5">
        <f t="shared" si="14"/>
        <v>292.55688652605039</v>
      </c>
      <c r="V74" s="5">
        <f>L$6*SUM(U67:U73)</f>
        <v>138.47250839052302</v>
      </c>
      <c r="W74" s="1">
        <f>H$5+((H$6-H$5)*(LOG(V74+J$5)-LOG(J$5))/(LOG(J$6)-LOG(J$5)))</f>
        <v>4.2221636457344027E-3</v>
      </c>
      <c r="X74" s="1">
        <f t="shared" si="5"/>
        <v>0.59998736501253203</v>
      </c>
      <c r="Y74" s="1">
        <f t="shared" si="6"/>
        <v>141.50425476181536</v>
      </c>
    </row>
    <row r="75" spans="1:25" x14ac:dyDescent="0.2">
      <c r="A75">
        <v>66</v>
      </c>
      <c r="B75" s="1">
        <f t="shared" si="7"/>
        <v>163595106.40003815</v>
      </c>
      <c r="C75" s="1">
        <f t="shared" si="7"/>
        <v>163598776.21200201</v>
      </c>
      <c r="D75" s="5">
        <f t="shared" si="8"/>
        <v>2834.8965053246766</v>
      </c>
      <c r="E75" s="1">
        <f t="shared" si="9"/>
        <v>2958.1778887738874</v>
      </c>
      <c r="F75" s="1">
        <f t="shared" si="10"/>
        <v>5.8610918101325549</v>
      </c>
      <c r="G75" s="1">
        <f t="shared" si="10"/>
        <v>1417.1390686593024</v>
      </c>
      <c r="H75" s="1">
        <f t="shared" si="11"/>
        <v>0</v>
      </c>
      <c r="I75" s="1">
        <f t="shared" si="15"/>
        <v>0.49999005994235107</v>
      </c>
      <c r="J75" s="1">
        <f t="shared" si="16"/>
        <v>0.50000127586160537</v>
      </c>
      <c r="K75" s="18">
        <f t="shared" si="17"/>
        <v>8.6641960436251528E-6</v>
      </c>
      <c r="L75" s="18">
        <f>B75-F$6*I75*(F$5-H75)</f>
        <v>158695203.81260312</v>
      </c>
      <c r="M75" s="18">
        <f>C75-F$6*J75*(F$5-H75)</f>
        <v>158698763.70855826</v>
      </c>
      <c r="N75" s="18">
        <f>D75-(F$6*K75*(F$5-H75))+((1-F$6)*H75)</f>
        <v>2749.98738409715</v>
      </c>
      <c r="O75" s="1">
        <f>P$5*L75*N75</f>
        <v>533.5083232290765</v>
      </c>
      <c r="P75" s="1">
        <f>P$6*M75*N75</f>
        <v>133.38007275988687</v>
      </c>
      <c r="Q75" s="1">
        <f t="shared" si="18"/>
        <v>-533.5083232290765</v>
      </c>
      <c r="R75" s="1">
        <f t="shared" si="12"/>
        <v>-133.38007275988687</v>
      </c>
      <c r="S75" s="1">
        <f t="shared" si="13"/>
        <v>666.88839598896334</v>
      </c>
      <c r="T75">
        <f>IF(A75&lt;D$4,F$4,0)</f>
        <v>0</v>
      </c>
      <c r="U75" s="5">
        <f t="shared" si="14"/>
        <v>324.31356560124811</v>
      </c>
      <c r="V75" s="5">
        <f>L$6*SUM(U68:U74)</f>
        <v>153.51777283044527</v>
      </c>
      <c r="W75" s="1">
        <f>H$5+((H$6-H$5)*(LOG(V75+J$5)-LOG(J$5))/(LOG(J$6)-LOG(J$5)))</f>
        <v>4.2461190980553464E-3</v>
      </c>
      <c r="X75" s="1">
        <f t="shared" si="5"/>
        <v>0.6690257588782117</v>
      </c>
      <c r="Y75" s="1">
        <f t="shared" si="6"/>
        <v>156.8926778647</v>
      </c>
    </row>
    <row r="76" spans="1:25" x14ac:dyDescent="0.2">
      <c r="A76">
        <v>67</v>
      </c>
      <c r="B76" s="1">
        <f t="shared" si="7"/>
        <v>163594572.89171493</v>
      </c>
      <c r="C76" s="1">
        <f t="shared" si="7"/>
        <v>163598642.83192924</v>
      </c>
      <c r="D76" s="5">
        <f t="shared" si="8"/>
        <v>3142.2744126430043</v>
      </c>
      <c r="E76" s="1">
        <f t="shared" si="9"/>
        <v>3282.4914543751356</v>
      </c>
      <c r="F76" s="1">
        <f t="shared" si="10"/>
        <v>6.5301175690107662</v>
      </c>
      <c r="G76" s="1">
        <f t="shared" si="10"/>
        <v>1574.0317465240025</v>
      </c>
      <c r="H76" s="1">
        <f t="shared" si="11"/>
        <v>0</v>
      </c>
      <c r="I76" s="1">
        <f t="shared" si="15"/>
        <v>0.49998897876695353</v>
      </c>
      <c r="J76" s="1">
        <f t="shared" si="16"/>
        <v>0.50000141759799432</v>
      </c>
      <c r="K76" s="18">
        <f t="shared" si="17"/>
        <v>9.6036350522632235E-6</v>
      </c>
      <c r="L76" s="18">
        <f>B76-F$6*I76*(F$5-H76)</f>
        <v>158694680.89979878</v>
      </c>
      <c r="M76" s="18">
        <f>C76-F$6*J76*(F$5-H76)</f>
        <v>158698628.93946889</v>
      </c>
      <c r="N76" s="18">
        <f>D76-(F$6*K76*(F$5-H76))+((1-F$6)*H76)</f>
        <v>3048.1587891308245</v>
      </c>
      <c r="O76" s="1">
        <f>P$5*L76*N76</f>
        <v>591.35279507705786</v>
      </c>
      <c r="P76" s="1">
        <f>P$6*M76*N76</f>
        <v>147.84187671908725</v>
      </c>
      <c r="Q76" s="1">
        <f t="shared" si="18"/>
        <v>-591.35279507705786</v>
      </c>
      <c r="R76" s="1">
        <f t="shared" si="12"/>
        <v>-147.84187671908725</v>
      </c>
      <c r="S76" s="1">
        <f t="shared" si="13"/>
        <v>739.19467179614514</v>
      </c>
      <c r="T76">
        <f>IF(A76&lt;D$4,F$4,0)</f>
        <v>0</v>
      </c>
      <c r="U76" s="5">
        <f t="shared" si="14"/>
        <v>359.51048867063588</v>
      </c>
      <c r="V76" s="5">
        <f>L$6*SUM(U69:U75)</f>
        <v>170.19295902821224</v>
      </c>
      <c r="W76" s="1">
        <f>H$5+((H$6-H$5)*(LOG(V76+J$5)-LOG(J$5))/(LOG(J$6)-LOG(J$5)))</f>
        <v>4.2726283150828128E-3</v>
      </c>
      <c r="X76" s="1">
        <f t="shared" si="5"/>
        <v>0.74640158476614193</v>
      </c>
      <c r="Y76" s="1">
        <f t="shared" si="6"/>
        <v>173.94737698035462</v>
      </c>
    </row>
    <row r="77" spans="1:25" x14ac:dyDescent="0.2">
      <c r="A77">
        <v>68</v>
      </c>
      <c r="B77" s="1">
        <f t="shared" si="7"/>
        <v>163593981.53891987</v>
      </c>
      <c r="C77" s="1">
        <f t="shared" si="7"/>
        <v>163598494.99005252</v>
      </c>
      <c r="D77" s="5">
        <f t="shared" si="8"/>
        <v>3482.9487836203998</v>
      </c>
      <c r="E77" s="1">
        <f t="shared" si="9"/>
        <v>3642.0019430457714</v>
      </c>
      <c r="F77" s="1">
        <f t="shared" si="10"/>
        <v>7.2765191537769081</v>
      </c>
      <c r="G77" s="1">
        <f t="shared" si="10"/>
        <v>1747.9791235043572</v>
      </c>
      <c r="H77" s="1">
        <f t="shared" si="11"/>
        <v>0</v>
      </c>
      <c r="I77" s="1">
        <f t="shared" si="15"/>
        <v>0.49998778041157804</v>
      </c>
      <c r="J77" s="1">
        <f t="shared" si="16"/>
        <v>0.50000157474797469</v>
      </c>
      <c r="K77" s="18">
        <f t="shared" si="17"/>
        <v>1.0644840447234139E-5</v>
      </c>
      <c r="L77" s="18">
        <f>B77-F$6*I77*(F$5-H77)</f>
        <v>158694101.2908864</v>
      </c>
      <c r="M77" s="18">
        <f>C77-F$6*J77*(F$5-H77)</f>
        <v>158698479.55752236</v>
      </c>
      <c r="N77" s="18">
        <f>D77-(F$6*K77*(F$5-H77))+((1-F$6)*H77)</f>
        <v>3378.629347237505</v>
      </c>
      <c r="O77" s="1">
        <f>P$5*L77*N77</f>
        <v>655.46277243871646</v>
      </c>
      <c r="P77" s="1">
        <f>P$6*M77*N77</f>
        <v>163.87021405715657</v>
      </c>
      <c r="Q77" s="1">
        <f t="shared" si="18"/>
        <v>-655.46277243871646</v>
      </c>
      <c r="R77" s="1">
        <f t="shared" si="12"/>
        <v>-163.87021405715657</v>
      </c>
      <c r="S77" s="1">
        <f t="shared" si="13"/>
        <v>819.332986495873</v>
      </c>
      <c r="T77">
        <f>IF(A77&lt;D$4,F$4,0)</f>
        <v>0</v>
      </c>
      <c r="U77" s="5">
        <f t="shared" si="14"/>
        <v>398.52030081874966</v>
      </c>
      <c r="V77" s="5">
        <f>L$6*SUM(U70:U76)</f>
        <v>188.67463003876375</v>
      </c>
      <c r="W77" s="1">
        <f>H$5+((H$6-H$5)*(LOG(V77+J$5)-LOG(J$5))/(LOG(J$6)-LOG(J$5)))</f>
        <v>4.3019586385651312E-3</v>
      </c>
      <c r="X77" s="1">
        <f t="shared" si="5"/>
        <v>0.8332114350565698</v>
      </c>
      <c r="Y77" s="1">
        <f t="shared" si="6"/>
        <v>192.84866815978722</v>
      </c>
    </row>
    <row r="78" spans="1:25" x14ac:dyDescent="0.2">
      <c r="A78">
        <v>69</v>
      </c>
      <c r="B78" s="1">
        <f t="shared" si="7"/>
        <v>163593326.07614744</v>
      </c>
      <c r="C78" s="1">
        <f t="shared" si="7"/>
        <v>163598331.11983848</v>
      </c>
      <c r="D78" s="5">
        <f t="shared" si="8"/>
        <v>3860.5257677052223</v>
      </c>
      <c r="E78" s="1">
        <f t="shared" si="9"/>
        <v>4040.522243864521</v>
      </c>
      <c r="F78" s="1">
        <f t="shared" si="10"/>
        <v>8.1097305888334787</v>
      </c>
      <c r="G78" s="1">
        <f t="shared" si="10"/>
        <v>1940.8277916641443</v>
      </c>
      <c r="H78" s="1">
        <f t="shared" si="11"/>
        <v>0</v>
      </c>
      <c r="I78" s="1">
        <f t="shared" si="15"/>
        <v>0.49998645218381893</v>
      </c>
      <c r="J78" s="1">
        <f t="shared" si="16"/>
        <v>0.50000174898166594</v>
      </c>
      <c r="K78" s="18">
        <f t="shared" si="17"/>
        <v>1.1798834515172685E-5</v>
      </c>
      <c r="L78" s="18">
        <f>B78-F$6*I78*(F$5-H78)</f>
        <v>158693458.84474602</v>
      </c>
      <c r="M78" s="18">
        <f>C78-F$6*J78*(F$5-H78)</f>
        <v>158698313.97981814</v>
      </c>
      <c r="N78" s="18">
        <f>D78-(F$6*K78*(F$5-H78))+((1-F$6)*H78)</f>
        <v>3744.8971894565298</v>
      </c>
      <c r="O78" s="1">
        <f>P$5*L78*N78</f>
        <v>726.51673351201089</v>
      </c>
      <c r="P78" s="1">
        <f>P$6*M78*N78</f>
        <v>181.63474021837129</v>
      </c>
      <c r="Q78" s="1">
        <f t="shared" si="18"/>
        <v>-726.51673351201089</v>
      </c>
      <c r="R78" s="1">
        <f t="shared" si="12"/>
        <v>-181.63474021837129</v>
      </c>
      <c r="S78" s="1">
        <f t="shared" si="13"/>
        <v>908.15147373038212</v>
      </c>
      <c r="T78">
        <f>IF(A78&lt;D$4,F$4,0)</f>
        <v>0</v>
      </c>
      <c r="U78" s="5">
        <f t="shared" si="14"/>
        <v>441.75600241105059</v>
      </c>
      <c r="V78" s="5">
        <f>L$6*SUM(U71:U77)</f>
        <v>209.15847216115432</v>
      </c>
      <c r="W78" s="1">
        <f>H$5+((H$6-H$5)*(LOG(V78+J$5)-LOG(J$5))/(LOG(J$6)-LOG(J$5)))</f>
        <v>4.3344043011900261E-3</v>
      </c>
      <c r="X78" s="1">
        <f t="shared" si="5"/>
        <v>0.93071393462473606</v>
      </c>
      <c r="Y78" s="1">
        <f t="shared" si="6"/>
        <v>213.79635579655036</v>
      </c>
    </row>
    <row r="79" spans="1:25" x14ac:dyDescent="0.2">
      <c r="A79">
        <v>70</v>
      </c>
      <c r="B79" s="1">
        <f t="shared" si="7"/>
        <v>163592599.55941394</v>
      </c>
      <c r="C79" s="1">
        <f t="shared" si="7"/>
        <v>163598149.48509827</v>
      </c>
      <c r="D79" s="5">
        <f t="shared" si="8"/>
        <v>4279.0019242574654</v>
      </c>
      <c r="E79" s="1">
        <f t="shared" si="9"/>
        <v>4482.2782462755713</v>
      </c>
      <c r="F79" s="1">
        <f t="shared" si="10"/>
        <v>9.0404445234582145</v>
      </c>
      <c r="G79" s="1">
        <f t="shared" si="10"/>
        <v>2154.6241474606945</v>
      </c>
      <c r="H79" s="1">
        <f t="shared" si="11"/>
        <v>0</v>
      </c>
      <c r="I79" s="1">
        <f t="shared" si="15"/>
        <v>0.49998498001686137</v>
      </c>
      <c r="J79" s="1">
        <f t="shared" si="16"/>
        <v>0.50000194215017213</v>
      </c>
      <c r="K79" s="18">
        <f t="shared" si="17"/>
        <v>1.3077832966490483E-5</v>
      </c>
      <c r="L79" s="18">
        <f>B79-F$6*I79*(F$5-H79)</f>
        <v>158692746.7552487</v>
      </c>
      <c r="M79" s="18">
        <f>C79-F$6*J79*(F$5-H79)</f>
        <v>158698130.45202658</v>
      </c>
      <c r="N79" s="18">
        <f>D79-(F$6*K79*(F$5-H79))+((1-F$6)*H79)</f>
        <v>4150.8391611858588</v>
      </c>
      <c r="O79" s="1">
        <f>P$5*L79*N79</f>
        <v>805.26658658659721</v>
      </c>
      <c r="P79" s="1">
        <f>P$6*M79*N79</f>
        <v>201.32347637141015</v>
      </c>
      <c r="Q79" s="1">
        <f t="shared" si="18"/>
        <v>-805.26658658659721</v>
      </c>
      <c r="R79" s="1">
        <f t="shared" si="12"/>
        <v>-201.32347637141015</v>
      </c>
      <c r="S79" s="1">
        <f t="shared" si="13"/>
        <v>1006.5900629580074</v>
      </c>
      <c r="T79">
        <f>IF(A79&lt;D$4,F$4,0)</f>
        <v>0</v>
      </c>
      <c r="U79" s="5">
        <f t="shared" si="14"/>
        <v>489.67531717813938</v>
      </c>
      <c r="V79" s="5">
        <f>L$6*SUM(U72:U78)</f>
        <v>231.86136542914187</v>
      </c>
      <c r="W79" s="1">
        <f>H$5+((H$6-H$5)*(LOG(V79+J$5)-LOG(J$5))/(LOG(J$6)-LOG(J$5)))</f>
        <v>4.3702888873796463E-3</v>
      </c>
      <c r="X79" s="1">
        <f t="shared" si="5"/>
        <v>1.040356842388455</v>
      </c>
      <c r="Y79" s="1">
        <f t="shared" si="6"/>
        <v>237.01183357293118</v>
      </c>
    </row>
    <row r="80" spans="1:25" x14ac:dyDescent="0.2">
      <c r="A80">
        <v>71</v>
      </c>
      <c r="B80" s="1">
        <f t="shared" si="7"/>
        <v>163591794.29282737</v>
      </c>
      <c r="C80" s="1">
        <f t="shared" si="7"/>
        <v>163597948.1616219</v>
      </c>
      <c r="D80" s="5">
        <f t="shared" si="8"/>
        <v>4742.806454604277</v>
      </c>
      <c r="E80" s="1">
        <f t="shared" si="9"/>
        <v>4971.9535634537106</v>
      </c>
      <c r="F80" s="1">
        <f t="shared" si="10"/>
        <v>10.08080136584667</v>
      </c>
      <c r="G80" s="1">
        <f t="shared" si="10"/>
        <v>2391.6359810336257</v>
      </c>
      <c r="H80" s="1">
        <f t="shared" si="11"/>
        <v>0</v>
      </c>
      <c r="I80" s="1">
        <f t="shared" si="15"/>
        <v>0.49998334832073887</v>
      </c>
      <c r="J80" s="1">
        <f t="shared" si="16"/>
        <v>0.50000215630519995</v>
      </c>
      <c r="K80" s="18">
        <f t="shared" si="17"/>
        <v>1.4495374061156249E-5</v>
      </c>
      <c r="L80" s="18">
        <f>B80-F$6*I80*(F$5-H80)</f>
        <v>158691957.47928414</v>
      </c>
      <c r="M80" s="18">
        <f>C80-F$6*J80*(F$5-H80)</f>
        <v>158697927.02983093</v>
      </c>
      <c r="N80" s="18">
        <f>D80-(F$6*K80*(F$5-H80))+((1-F$6)*H80)</f>
        <v>4600.751788804946</v>
      </c>
      <c r="O80" s="1">
        <f>P$5*L80*N80</f>
        <v>892.54560787503056</v>
      </c>
      <c r="P80" s="1">
        <f>P$6*M80*N80</f>
        <v>223.14479574026024</v>
      </c>
      <c r="Q80" s="1">
        <f t="shared" si="18"/>
        <v>-892.54560787503056</v>
      </c>
      <c r="R80" s="1">
        <f t="shared" si="12"/>
        <v>-223.14479574026024</v>
      </c>
      <c r="S80" s="1">
        <f t="shared" si="13"/>
        <v>1115.6904036152907</v>
      </c>
      <c r="T80">
        <f>IF(A80&lt;D$4,F$4,0)</f>
        <v>0</v>
      </c>
      <c r="U80" s="5">
        <f t="shared" si="14"/>
        <v>542.78553261119578</v>
      </c>
      <c r="V80" s="5">
        <f>L$6*SUM(U73:U79)</f>
        <v>257.02367810542387</v>
      </c>
      <c r="W80" s="1">
        <f>H$5+((H$6-H$5)*(LOG(V80+J$5)-LOG(J$5))/(LOG(J$6)-LOG(J$5)))</f>
        <v>4.4099679645863551E-3</v>
      </c>
      <c r="X80" s="1">
        <f t="shared" si="5"/>
        <v>1.1638091552504422</v>
      </c>
      <c r="Y80" s="1">
        <f t="shared" si="6"/>
        <v>262.74041069311414</v>
      </c>
    </row>
    <row r="81" spans="1:25" x14ac:dyDescent="0.2">
      <c r="A81">
        <v>72</v>
      </c>
      <c r="B81" s="1">
        <f t="shared" si="7"/>
        <v>163590901.7472195</v>
      </c>
      <c r="C81" s="1">
        <f t="shared" si="7"/>
        <v>163597725.01682615</v>
      </c>
      <c r="D81" s="5">
        <f t="shared" si="8"/>
        <v>5256.847994584663</v>
      </c>
      <c r="E81" s="1">
        <f t="shared" si="9"/>
        <v>5514.7390960649063</v>
      </c>
      <c r="F81" s="1">
        <f t="shared" si="10"/>
        <v>11.244610521097112</v>
      </c>
      <c r="G81" s="1">
        <f t="shared" si="10"/>
        <v>2654.3763917267397</v>
      </c>
      <c r="H81" s="1">
        <f t="shared" si="11"/>
        <v>0</v>
      </c>
      <c r="I81" s="1">
        <f t="shared" si="15"/>
        <v>0.49998153981751148</v>
      </c>
      <c r="J81" s="1">
        <f t="shared" si="16"/>
        <v>0.50000239372080368</v>
      </c>
      <c r="K81" s="18">
        <f t="shared" si="17"/>
        <v>1.6066461684894466E-5</v>
      </c>
      <c r="L81" s="18">
        <f>B81-F$6*I81*(F$5-H81)</f>
        <v>158691082.6570079</v>
      </c>
      <c r="M81" s="18">
        <f>C81-F$6*J81*(F$5-H81)</f>
        <v>158697701.55836228</v>
      </c>
      <c r="N81" s="18">
        <f>D81-(F$6*K81*(F$5-H81))+((1-F$6)*H81)</f>
        <v>5099.3966700726969</v>
      </c>
      <c r="O81" s="1">
        <f>P$5*L81*N81</f>
        <v>989.27723529508228</v>
      </c>
      <c r="P81" s="1">
        <f>P$6*M81*N81</f>
        <v>247.32962435052056</v>
      </c>
      <c r="Q81" s="1">
        <f t="shared" si="18"/>
        <v>-989.27723529508228</v>
      </c>
      <c r="R81" s="1">
        <f t="shared" si="12"/>
        <v>-247.32962435052056</v>
      </c>
      <c r="S81" s="1">
        <f t="shared" si="13"/>
        <v>1236.6068596456028</v>
      </c>
      <c r="T81">
        <f>IF(A81&lt;D$4,F$4,0)</f>
        <v>0</v>
      </c>
      <c r="U81" s="5">
        <f t="shared" si="14"/>
        <v>601.64886363490484</v>
      </c>
      <c r="V81" s="5">
        <f>L$6*SUM(U74:U80)</f>
        <v>284.91180938170697</v>
      </c>
      <c r="W81" s="1">
        <f>H$5+((H$6-H$5)*(LOG(V81+J$5)-LOG(J$5))/(LOG(J$6)-LOG(J$5)))</f>
        <v>4.4538318841110614E-3</v>
      </c>
      <c r="X81" s="1">
        <f t="shared" ref="X81:X144" si="19">U74*W81</f>
        <v>1.3029991891259849</v>
      </c>
      <c r="Y81" s="1">
        <f t="shared" ref="Y81:Y144" si="20">U74*(1-W81)</f>
        <v>291.25388733692438</v>
      </c>
    </row>
    <row r="82" spans="1:25" x14ac:dyDescent="0.2">
      <c r="A82">
        <v>73</v>
      </c>
      <c r="B82" s="1">
        <f t="shared" si="7"/>
        <v>163589912.4699842</v>
      </c>
      <c r="C82" s="1">
        <f t="shared" si="7"/>
        <v>163597477.6872018</v>
      </c>
      <c r="D82" s="5">
        <f t="shared" si="8"/>
        <v>5826.5664582413019</v>
      </c>
      <c r="E82" s="1">
        <f t="shared" si="9"/>
        <v>6116.3879596998113</v>
      </c>
      <c r="F82" s="1">
        <f t="shared" si="10"/>
        <v>12.547609710223096</v>
      </c>
      <c r="G82" s="1">
        <f t="shared" si="10"/>
        <v>2945.6302790636641</v>
      </c>
      <c r="H82" s="1">
        <f t="shared" si="11"/>
        <v>0</v>
      </c>
      <c r="I82" s="1">
        <f t="shared" si="15"/>
        <v>0.4999795353586331</v>
      </c>
      <c r="J82" s="1">
        <f t="shared" si="16"/>
        <v>0.50000265691748857</v>
      </c>
      <c r="K82" s="18">
        <f t="shared" si="17"/>
        <v>1.7807723878220153E-5</v>
      </c>
      <c r="L82" s="18">
        <f>B82-F$6*I82*(F$5-H82)</f>
        <v>158690113.0234696</v>
      </c>
      <c r="M82" s="18">
        <f>C82-F$6*J82*(F$5-H82)</f>
        <v>158697451.6494104</v>
      </c>
      <c r="N82" s="18">
        <f>D82-(F$6*K82*(F$5-H82))+((1-F$6)*H82)</f>
        <v>5652.0507642347447</v>
      </c>
      <c r="O82" s="1">
        <f>P$5*L82*N82</f>
        <v>1096.4848100132024</v>
      </c>
      <c r="P82" s="1">
        <f>P$6*M82*N82</f>
        <v>274.13387924118479</v>
      </c>
      <c r="Q82" s="1">
        <f t="shared" si="18"/>
        <v>-1096.4848100132024</v>
      </c>
      <c r="R82" s="1">
        <f t="shared" si="12"/>
        <v>-274.13387924118479</v>
      </c>
      <c r="S82" s="1">
        <f t="shared" si="13"/>
        <v>1370.6186892543872</v>
      </c>
      <c r="T82">
        <f>IF(A82&lt;D$4,F$4,0)</f>
        <v>0</v>
      </c>
      <c r="U82" s="5">
        <f t="shared" si="14"/>
        <v>666.88839598896334</v>
      </c>
      <c r="V82" s="5">
        <f>L$6*SUM(U75:U81)</f>
        <v>315.82100709259248</v>
      </c>
      <c r="W82" s="1">
        <f>H$5+((H$6-H$5)*(LOG(V82+J$5)-LOG(J$5))/(LOG(J$6)-LOG(J$5)))</f>
        <v>4.502308746745347E-3</v>
      </c>
      <c r="X82" s="1">
        <f t="shared" si="19"/>
        <v>1.4601598030946703</v>
      </c>
      <c r="Y82" s="1">
        <f t="shared" si="20"/>
        <v>322.8534057981534</v>
      </c>
    </row>
    <row r="83" spans="1:25" x14ac:dyDescent="0.2">
      <c r="A83">
        <v>74</v>
      </c>
      <c r="B83" s="1">
        <f t="shared" si="7"/>
        <v>163588815.98517418</v>
      </c>
      <c r="C83" s="1">
        <f t="shared" si="7"/>
        <v>163597203.55332255</v>
      </c>
      <c r="D83" s="5">
        <f t="shared" si="8"/>
        <v>6457.9904756995438</v>
      </c>
      <c r="E83" s="1">
        <f t="shared" si="9"/>
        <v>6783.2763556887749</v>
      </c>
      <c r="F83" s="1">
        <f t="shared" si="10"/>
        <v>14.007769513317767</v>
      </c>
      <c r="G83" s="1">
        <f t="shared" si="10"/>
        <v>3268.4836848618174</v>
      </c>
      <c r="H83" s="1">
        <f t="shared" si="11"/>
        <v>0</v>
      </c>
      <c r="I83" s="1">
        <f t="shared" si="15"/>
        <v>0.49997731372258891</v>
      </c>
      <c r="J83" s="1">
        <f t="shared" si="16"/>
        <v>0.50000294868892958</v>
      </c>
      <c r="K83" s="18">
        <f t="shared" si="17"/>
        <v>1.97375884814702E-5</v>
      </c>
      <c r="L83" s="18">
        <f>B83-F$6*I83*(F$5-H83)</f>
        <v>158689038.31069282</v>
      </c>
      <c r="M83" s="18">
        <f>C83-F$6*J83*(F$5-H83)</f>
        <v>158697174.65617105</v>
      </c>
      <c r="N83" s="18">
        <f>D83-(F$6*K83*(F$5-H83))+((1-F$6)*H83)</f>
        <v>6264.5621085811363</v>
      </c>
      <c r="O83" s="1">
        <f>P$5*L83*N83</f>
        <v>1215.3023672962672</v>
      </c>
      <c r="P83" s="1">
        <f>P$6*M83*N83</f>
        <v>303.84116964851222</v>
      </c>
      <c r="Q83" s="1">
        <f t="shared" si="18"/>
        <v>-1215.3023672962672</v>
      </c>
      <c r="R83" s="1">
        <f t="shared" si="12"/>
        <v>-303.84116964851222</v>
      </c>
      <c r="S83" s="1">
        <f t="shared" si="13"/>
        <v>1519.1435369447795</v>
      </c>
      <c r="T83">
        <f>IF(A83&lt;D$4,F$4,0)</f>
        <v>0</v>
      </c>
      <c r="U83" s="5">
        <f t="shared" si="14"/>
        <v>739.19467179614514</v>
      </c>
      <c r="V83" s="5">
        <f>L$6*SUM(U76:U82)</f>
        <v>350.07849013136394</v>
      </c>
      <c r="W83" s="1">
        <f>H$5+((H$6-H$5)*(LOG(V83+J$5)-LOG(J$5))/(LOG(J$6)-LOG(J$5)))</f>
        <v>4.5558675238529835E-3</v>
      </c>
      <c r="X83" s="1">
        <f t="shared" si="19"/>
        <v>1.637882159819066</v>
      </c>
      <c r="Y83" s="1">
        <f t="shared" si="20"/>
        <v>357.87260651081681</v>
      </c>
    </row>
    <row r="84" spans="1:25" x14ac:dyDescent="0.2">
      <c r="A84">
        <v>75</v>
      </c>
      <c r="B84" s="1">
        <f t="shared" si="7"/>
        <v>163587600.68280688</v>
      </c>
      <c r="C84" s="1">
        <f t="shared" si="7"/>
        <v>163596899.7121529</v>
      </c>
      <c r="D84" s="5">
        <f t="shared" si="8"/>
        <v>7157.8010261484496</v>
      </c>
      <c r="E84" s="1">
        <f t="shared" si="9"/>
        <v>7522.4710274849203</v>
      </c>
      <c r="F84" s="1">
        <f t="shared" si="10"/>
        <v>15.645651673136832</v>
      </c>
      <c r="G84" s="1">
        <f t="shared" si="10"/>
        <v>3626.3562913726341</v>
      </c>
      <c r="H84" s="1">
        <f t="shared" si="11"/>
        <v>0</v>
      </c>
      <c r="I84" s="1">
        <f t="shared" si="15"/>
        <v>0.49997485139067582</v>
      </c>
      <c r="J84" s="1">
        <f t="shared" si="16"/>
        <v>0.50000327213158735</v>
      </c>
      <c r="K84" s="18">
        <f t="shared" si="17"/>
        <v>2.1876477736669457E-5</v>
      </c>
      <c r="L84" s="18">
        <f>B84-F$6*I84*(F$5-H84)</f>
        <v>158687847.13917825</v>
      </c>
      <c r="M84" s="18">
        <f>C84-F$6*J84*(F$5-H84)</f>
        <v>158696867.64526334</v>
      </c>
      <c r="N84" s="18">
        <f>D84-(F$6*K84*(F$5-H84))+((1-F$6)*H84)</f>
        <v>6943.4115443290893</v>
      </c>
      <c r="O84" s="1">
        <f>P$5*L84*N84</f>
        <v>1346.9865889619807</v>
      </c>
      <c r="P84" s="1">
        <f>P$6*M84*N84</f>
        <v>336.7657893817198</v>
      </c>
      <c r="Q84" s="1">
        <f t="shared" si="18"/>
        <v>-1346.9865889619807</v>
      </c>
      <c r="R84" s="1">
        <f t="shared" si="12"/>
        <v>-336.7657893817198</v>
      </c>
      <c r="S84" s="1">
        <f t="shared" si="13"/>
        <v>1683.7523783437005</v>
      </c>
      <c r="T84">
        <f>IF(A84&lt;D$4,F$4,0)</f>
        <v>0</v>
      </c>
      <c r="U84" s="5">
        <f t="shared" si="14"/>
        <v>819.332986495873</v>
      </c>
      <c r="V84" s="5">
        <f>L$6*SUM(U77:U83)</f>
        <v>388.04690844391484</v>
      </c>
      <c r="W84" s="1">
        <f>H$5+((H$6-H$5)*(LOG(V84+J$5)-LOG(J$5))/(LOG(J$6)-LOG(J$5)))</f>
        <v>4.6150213187066639E-3</v>
      </c>
      <c r="X84" s="1">
        <f t="shared" si="19"/>
        <v>1.8391796842159225</v>
      </c>
      <c r="Y84" s="1">
        <f t="shared" si="20"/>
        <v>396.68112113453378</v>
      </c>
    </row>
    <row r="85" spans="1:25" x14ac:dyDescent="0.2">
      <c r="A85">
        <v>76</v>
      </c>
      <c r="B85" s="1">
        <f t="shared" ref="B85:C148" si="21">B84+Q84</f>
        <v>163586253.69621792</v>
      </c>
      <c r="C85" s="1">
        <f t="shared" si="21"/>
        <v>163596562.94636351</v>
      </c>
      <c r="D85" s="5">
        <f t="shared" ref="D85:D148" si="22">D84+S84-S78</f>
        <v>7933.4019307617673</v>
      </c>
      <c r="E85" s="1">
        <f t="shared" ref="E85:E148" si="23">E84+U84</f>
        <v>8341.8040139807927</v>
      </c>
      <c r="F85" s="1">
        <f t="shared" ref="F85:G148" si="24">F84+X84</f>
        <v>17.484831357352753</v>
      </c>
      <c r="G85" s="1">
        <f t="shared" si="24"/>
        <v>4023.037412507168</v>
      </c>
      <c r="H85" s="1">
        <f t="shared" ref="H85:H148" si="25">SUM(T78:T84)</f>
        <v>0</v>
      </c>
      <c r="I85" s="1">
        <f t="shared" si="15"/>
        <v>0.49997212229857679</v>
      </c>
      <c r="J85" s="1">
        <f t="shared" si="16"/>
        <v>0.50000363067753972</v>
      </c>
      <c r="K85" s="18">
        <f t="shared" si="17"/>
        <v>2.4247023883415038E-5</v>
      </c>
      <c r="L85" s="18">
        <f>B85-F$6*I85*(F$5-H85)</f>
        <v>158686526.89769188</v>
      </c>
      <c r="M85" s="18">
        <f>C85-F$6*J85*(F$5-H85)</f>
        <v>158696527.36572361</v>
      </c>
      <c r="N85" s="18">
        <f>D85-(F$6*K85*(F$5-H85))+((1-F$6)*H85)</f>
        <v>7695.7810967042997</v>
      </c>
      <c r="O85" s="1">
        <f>P$5*L85*N85</f>
        <v>1492.9300415659116</v>
      </c>
      <c r="P85" s="1">
        <f>P$6*M85*N85</f>
        <v>373.25603160567005</v>
      </c>
      <c r="Q85" s="1">
        <f t="shared" si="18"/>
        <v>-1492.9300415659116</v>
      </c>
      <c r="R85" s="1">
        <f t="shared" ref="R85:R148" si="26">-P85-T85*J85</f>
        <v>-373.25603160567005</v>
      </c>
      <c r="S85" s="1">
        <f t="shared" ref="S85:S148" si="27">O85+P85-T85*K85</f>
        <v>1866.1860731715815</v>
      </c>
      <c r="T85">
        <f>IF(A85&lt;D$4,F$4,0)</f>
        <v>0</v>
      </c>
      <c r="U85" s="5">
        <f t="shared" ref="U85:U148" si="28">S78+T78</f>
        <v>908.15147373038212</v>
      </c>
      <c r="V85" s="5">
        <f>L$6*SUM(U78:U84)</f>
        <v>430.12817701162726</v>
      </c>
      <c r="W85" s="1">
        <f>H$5+((H$6-H$5)*(LOG(V85+J$5)-LOG(J$5))/(LOG(J$6)-LOG(J$5)))</f>
        <v>4.6803307458437859E-3</v>
      </c>
      <c r="X85" s="1">
        <f t="shared" si="19"/>
        <v>2.0675642002454815</v>
      </c>
      <c r="Y85" s="1">
        <f t="shared" si="20"/>
        <v>439.68843821080509</v>
      </c>
    </row>
    <row r="86" spans="1:25" x14ac:dyDescent="0.2">
      <c r="A86">
        <v>77</v>
      </c>
      <c r="B86" s="1">
        <f t="shared" si="21"/>
        <v>163584760.76617637</v>
      </c>
      <c r="C86" s="1">
        <f t="shared" si="21"/>
        <v>163596189.69033191</v>
      </c>
      <c r="D86" s="5">
        <f t="shared" si="22"/>
        <v>8792.9979409753432</v>
      </c>
      <c r="E86" s="1">
        <f t="shared" si="23"/>
        <v>9249.955487711175</v>
      </c>
      <c r="F86" s="1">
        <f t="shared" si="24"/>
        <v>19.552395557598235</v>
      </c>
      <c r="G86" s="1">
        <f t="shared" si="24"/>
        <v>4462.7258507179731</v>
      </c>
      <c r="H86" s="1">
        <f t="shared" si="25"/>
        <v>0</v>
      </c>
      <c r="I86" s="1">
        <f t="shared" si="15"/>
        <v>0.49996909756112312</v>
      </c>
      <c r="J86" s="1">
        <f t="shared" si="16"/>
        <v>0.50000402813087408</v>
      </c>
      <c r="K86" s="18">
        <f t="shared" si="17"/>
        <v>2.6874308002871394E-5</v>
      </c>
      <c r="L86" s="18">
        <f>B86-F$6*I86*(F$5-H86)</f>
        <v>158685063.61007738</v>
      </c>
      <c r="M86" s="18">
        <f>C86-F$6*J86*(F$5-H86)</f>
        <v>158696150.21464935</v>
      </c>
      <c r="N86" s="18">
        <f>D86-(F$6*K86*(F$5-H86))+((1-F$6)*H86)</f>
        <v>8529.6297225472044</v>
      </c>
      <c r="O86" s="1">
        <f>P$5*L86*N86</f>
        <v>1654.6758375217726</v>
      </c>
      <c r="P86" s="1">
        <f>P$6*M86*N86</f>
        <v>413.69786055155532</v>
      </c>
      <c r="Q86" s="1">
        <f t="shared" si="18"/>
        <v>-1654.6758375217726</v>
      </c>
      <c r="R86" s="1">
        <f t="shared" si="26"/>
        <v>-413.69786055155532</v>
      </c>
      <c r="S86" s="1">
        <f t="shared" si="27"/>
        <v>2068.3736980733279</v>
      </c>
      <c r="T86">
        <f>IF(A86&lt;D$4,F$4,0)</f>
        <v>0</v>
      </c>
      <c r="U86" s="5">
        <f t="shared" si="28"/>
        <v>1006.5900629580074</v>
      </c>
      <c r="V86" s="5">
        <f>L$6*SUM(U79:U85)</f>
        <v>476.76772414356037</v>
      </c>
      <c r="W86" s="1">
        <f>H$5+((H$6-H$5)*(LOG(V86+J$5)-LOG(J$5))/(LOG(J$6)-LOG(J$5)))</f>
        <v>4.7524073977312595E-3</v>
      </c>
      <c r="X86" s="1">
        <f t="shared" si="19"/>
        <v>2.3271365998437905</v>
      </c>
      <c r="Y86" s="1">
        <f t="shared" si="20"/>
        <v>487.34818057829557</v>
      </c>
    </row>
    <row r="87" spans="1:25" x14ac:dyDescent="0.2">
      <c r="A87">
        <v>78</v>
      </c>
      <c r="B87" s="1">
        <f t="shared" si="21"/>
        <v>163583106.09033886</v>
      </c>
      <c r="C87" s="1">
        <f t="shared" si="21"/>
        <v>163595775.99247137</v>
      </c>
      <c r="D87" s="5">
        <f t="shared" si="22"/>
        <v>9745.6812354333815</v>
      </c>
      <c r="E87" s="1">
        <f t="shared" si="23"/>
        <v>10256.545550669183</v>
      </c>
      <c r="F87" s="1">
        <f t="shared" si="24"/>
        <v>21.879532157442025</v>
      </c>
      <c r="G87" s="1">
        <f t="shared" si="24"/>
        <v>4950.0740312962689</v>
      </c>
      <c r="H87" s="1">
        <f t="shared" si="25"/>
        <v>0</v>
      </c>
      <c r="I87" s="1">
        <f t="shared" si="15"/>
        <v>0.49996574516736547</v>
      </c>
      <c r="J87" s="1">
        <f t="shared" si="16"/>
        <v>0.50000446870803095</v>
      </c>
      <c r="K87" s="18">
        <f t="shared" si="17"/>
        <v>2.9786124603516316E-5</v>
      </c>
      <c r="L87" s="18">
        <f>B87-F$6*I87*(F$5-H87)</f>
        <v>158683441.78769869</v>
      </c>
      <c r="M87" s="18">
        <f>C87-F$6*J87*(F$5-H87)</f>
        <v>158695732.19913265</v>
      </c>
      <c r="N87" s="18">
        <f>D87-(F$6*K87*(F$5-H87))+((1-F$6)*H87)</f>
        <v>9453.7772143189213</v>
      </c>
      <c r="O87" s="1">
        <f>P$5*L87*N87</f>
        <v>1833.9338707362456</v>
      </c>
      <c r="P87" s="1">
        <f>P$6*M87*N87</f>
        <v>458.51897832329399</v>
      </c>
      <c r="Q87" s="1">
        <f t="shared" si="18"/>
        <v>-1833.9338707362456</v>
      </c>
      <c r="R87" s="1">
        <f t="shared" si="26"/>
        <v>-458.51897832329399</v>
      </c>
      <c r="S87" s="1">
        <f t="shared" si="27"/>
        <v>2292.4528490595394</v>
      </c>
      <c r="T87">
        <f>IF(A87&lt;D$4,F$4,0)</f>
        <v>0</v>
      </c>
      <c r="U87" s="5">
        <f t="shared" si="28"/>
        <v>1115.6904036152907</v>
      </c>
      <c r="V87" s="5">
        <f>L$6*SUM(U80:U86)</f>
        <v>528.45919872154718</v>
      </c>
      <c r="W87" s="1">
        <f>H$5+((H$6-H$5)*(LOG(V87+J$5)-LOG(J$5))/(LOG(J$6)-LOG(J$5)))</f>
        <v>4.8319173579997529E-3</v>
      </c>
      <c r="X87" s="1">
        <f t="shared" si="19"/>
        <v>2.6226948366951777</v>
      </c>
      <c r="Y87" s="1">
        <f t="shared" si="20"/>
        <v>540.16283777450064</v>
      </c>
    </row>
    <row r="88" spans="1:25" x14ac:dyDescent="0.2">
      <c r="A88">
        <v>79</v>
      </c>
      <c r="B88" s="1">
        <f t="shared" si="21"/>
        <v>163581272.15646812</v>
      </c>
      <c r="C88" s="1">
        <f t="shared" si="21"/>
        <v>163595317.47349304</v>
      </c>
      <c r="D88" s="5">
        <f t="shared" si="22"/>
        <v>10801.527224847319</v>
      </c>
      <c r="E88" s="1">
        <f t="shared" si="23"/>
        <v>11372.235954284473</v>
      </c>
      <c r="F88" s="1">
        <f t="shared" si="24"/>
        <v>24.502226994137203</v>
      </c>
      <c r="G88" s="1">
        <f t="shared" si="24"/>
        <v>5490.2368690707699</v>
      </c>
      <c r="H88" s="1">
        <f t="shared" si="25"/>
        <v>0</v>
      </c>
      <c r="I88" s="1">
        <f t="shared" si="15"/>
        <v>0.49996202964276548</v>
      </c>
      <c r="J88" s="1">
        <f t="shared" si="16"/>
        <v>0.5000049570825279</v>
      </c>
      <c r="K88" s="18">
        <f t="shared" si="17"/>
        <v>3.3013274706720273E-5</v>
      </c>
      <c r="L88" s="18">
        <f>B88-F$6*I88*(F$5-H88)</f>
        <v>158681644.26596901</v>
      </c>
      <c r="M88" s="18">
        <f>C88-F$6*J88*(F$5-H88)</f>
        <v>158695268.89408427</v>
      </c>
      <c r="N88" s="18">
        <f>D88-(F$6*K88*(F$5-H88))+((1-F$6)*H88)</f>
        <v>10477.997132721461</v>
      </c>
      <c r="O88" s="1">
        <f>P$5*L88*N88</f>
        <v>2032.5987941740223</v>
      </c>
      <c r="P88" s="1">
        <f>P$6*M88*N88</f>
        <v>508.19332898798177</v>
      </c>
      <c r="Q88" s="1">
        <f t="shared" si="18"/>
        <v>-2032.5987941740223</v>
      </c>
      <c r="R88" s="1">
        <f t="shared" si="26"/>
        <v>-508.19332898798177</v>
      </c>
      <c r="S88" s="1">
        <f t="shared" si="27"/>
        <v>2540.7921231620039</v>
      </c>
      <c r="T88">
        <f>IF(A88&lt;D$4,F$4,0)</f>
        <v>0</v>
      </c>
      <c r="U88" s="5">
        <f t="shared" si="28"/>
        <v>1236.6068596456028</v>
      </c>
      <c r="V88" s="5">
        <f>L$6*SUM(U81:U87)</f>
        <v>585.74968582195675</v>
      </c>
      <c r="W88" s="1">
        <f>H$5+((H$6-H$5)*(LOG(V88+J$5)-LOG(J$5))/(LOG(J$6)-LOG(J$5)))</f>
        <v>4.9195847088123234E-3</v>
      </c>
      <c r="X88" s="1">
        <f t="shared" si="19"/>
        <v>2.9598625496125885</v>
      </c>
      <c r="Y88" s="1">
        <f t="shared" si="20"/>
        <v>598.68900108529226</v>
      </c>
    </row>
    <row r="89" spans="1:25" x14ac:dyDescent="0.2">
      <c r="A89">
        <v>80</v>
      </c>
      <c r="B89" s="1">
        <f t="shared" si="21"/>
        <v>163579239.55767396</v>
      </c>
      <c r="C89" s="1">
        <f t="shared" si="21"/>
        <v>163594809.28016406</v>
      </c>
      <c r="D89" s="5">
        <f t="shared" si="22"/>
        <v>11971.700658754937</v>
      </c>
      <c r="E89" s="1">
        <f t="shared" si="23"/>
        <v>12608.842813930076</v>
      </c>
      <c r="F89" s="1">
        <f t="shared" si="24"/>
        <v>27.462089543749791</v>
      </c>
      <c r="G89" s="1">
        <f t="shared" si="24"/>
        <v>6088.925870156062</v>
      </c>
      <c r="H89" s="1">
        <f t="shared" si="25"/>
        <v>0</v>
      </c>
      <c r="I89" s="1">
        <f t="shared" si="15"/>
        <v>0.49995791167497999</v>
      </c>
      <c r="J89" s="1">
        <f t="shared" si="16"/>
        <v>0.50000549843453801</v>
      </c>
      <c r="K89" s="18">
        <f t="shared" si="17"/>
        <v>3.658989048203037E-5</v>
      </c>
      <c r="L89" s="18">
        <f>B89-F$6*I89*(F$5-H89)</f>
        <v>158679652.02325916</v>
      </c>
      <c r="M89" s="18">
        <f>C89-F$6*J89*(F$5-H89)</f>
        <v>158694755.39550558</v>
      </c>
      <c r="N89" s="18">
        <f>D89-(F$6*K89*(F$5-H89))+((1-F$6)*H89)</f>
        <v>11613.119732031038</v>
      </c>
      <c r="O89" s="1">
        <f>P$5*L89*N89</f>
        <v>2252.7699241847554</v>
      </c>
      <c r="P89" s="1">
        <f>P$6*M89*N89</f>
        <v>563.2460865688829</v>
      </c>
      <c r="Q89" s="1">
        <f t="shared" si="18"/>
        <v>-2252.7699241847554</v>
      </c>
      <c r="R89" s="1">
        <f t="shared" si="26"/>
        <v>-563.2460865688829</v>
      </c>
      <c r="S89" s="1">
        <f t="shared" si="27"/>
        <v>2816.0160107536385</v>
      </c>
      <c r="T89">
        <f>IF(A89&lt;D$4,F$4,0)</f>
        <v>0</v>
      </c>
      <c r="U89" s="5">
        <f t="shared" si="28"/>
        <v>1370.6186892543872</v>
      </c>
      <c r="V89" s="5">
        <f>L$6*SUM(U82:U88)</f>
        <v>649.24548542302648</v>
      </c>
      <c r="W89" s="1">
        <f>H$5+((H$6-H$5)*(LOG(V89+J$5)-LOG(J$5))/(LOG(J$6)-LOG(J$5)))</f>
        <v>5.0161949665095918E-3</v>
      </c>
      <c r="X89" s="1">
        <f t="shared" si="19"/>
        <v>3.3452422151834935</v>
      </c>
      <c r="Y89" s="1">
        <f t="shared" si="20"/>
        <v>663.54315377377986</v>
      </c>
    </row>
    <row r="90" spans="1:25" x14ac:dyDescent="0.2">
      <c r="A90">
        <v>81</v>
      </c>
      <c r="B90" s="1">
        <f t="shared" si="21"/>
        <v>163576986.78774977</v>
      </c>
      <c r="C90" s="1">
        <f t="shared" si="21"/>
        <v>163594246.0340775</v>
      </c>
      <c r="D90" s="5">
        <f t="shared" si="22"/>
        <v>13268.573132563797</v>
      </c>
      <c r="E90" s="1">
        <f t="shared" si="23"/>
        <v>13979.461503184462</v>
      </c>
      <c r="F90" s="1">
        <f t="shared" si="24"/>
        <v>30.807331758933284</v>
      </c>
      <c r="G90" s="1">
        <f t="shared" si="24"/>
        <v>6752.4690239298416</v>
      </c>
      <c r="H90" s="1">
        <f t="shared" si="25"/>
        <v>0</v>
      </c>
      <c r="I90" s="1">
        <f t="shared" si="15"/>
        <v>0.49995334769934063</v>
      </c>
      <c r="J90" s="1">
        <f t="shared" si="16"/>
        <v>0.50000609850585542</v>
      </c>
      <c r="K90" s="18">
        <f t="shared" si="17"/>
        <v>4.0553794803827445E-5</v>
      </c>
      <c r="L90" s="18">
        <f>B90-F$6*I90*(F$5-H90)</f>
        <v>158677443.98029622</v>
      </c>
      <c r="M90" s="18">
        <f>C90-F$6*J90*(F$5-H90)</f>
        <v>158694186.26872012</v>
      </c>
      <c r="N90" s="18">
        <f>D90-(F$6*K90*(F$5-H90))+((1-F$6)*H90)</f>
        <v>12871.145943486288</v>
      </c>
      <c r="O90" s="1">
        <f>P$5*L90*N90</f>
        <v>2496.7732755620568</v>
      </c>
      <c r="P90" s="1">
        <f>P$6*M90*N90</f>
        <v>624.25917843749835</v>
      </c>
      <c r="Q90" s="1">
        <f t="shared" si="18"/>
        <v>-2496.7732755620568</v>
      </c>
      <c r="R90" s="1">
        <f t="shared" si="26"/>
        <v>-624.25917843749835</v>
      </c>
      <c r="S90" s="1">
        <f t="shared" si="27"/>
        <v>3121.0324539995554</v>
      </c>
      <c r="T90">
        <f>IF(A90&lt;D$4,F$4,0)</f>
        <v>0</v>
      </c>
      <c r="U90" s="5">
        <f t="shared" si="28"/>
        <v>1519.1435369447795</v>
      </c>
      <c r="V90" s="5">
        <f>L$6*SUM(U83:U89)</f>
        <v>719.61851474956893</v>
      </c>
      <c r="W90" s="1">
        <f>H$5+((H$6-H$5)*(LOG(V90+J$5)-LOG(J$5))/(LOG(J$6)-LOG(J$5)))</f>
        <v>5.1225983645373629E-3</v>
      </c>
      <c r="X90" s="1">
        <f t="shared" si="19"/>
        <v>3.7865974168176657</v>
      </c>
      <c r="Y90" s="1">
        <f t="shared" si="20"/>
        <v>735.40807437932756</v>
      </c>
    </row>
    <row r="91" spans="1:25" x14ac:dyDescent="0.2">
      <c r="A91">
        <v>82</v>
      </c>
      <c r="B91" s="1">
        <f t="shared" si="21"/>
        <v>163574490.01447421</v>
      </c>
      <c r="C91" s="1">
        <f t="shared" si="21"/>
        <v>163593621.77489907</v>
      </c>
      <c r="D91" s="5">
        <f t="shared" si="22"/>
        <v>14705.853208219653</v>
      </c>
      <c r="E91" s="1">
        <f t="shared" si="23"/>
        <v>15498.605040129241</v>
      </c>
      <c r="F91" s="1">
        <f t="shared" si="24"/>
        <v>34.593929175750951</v>
      </c>
      <c r="G91" s="1">
        <f t="shared" si="24"/>
        <v>7487.877098309169</v>
      </c>
      <c r="H91" s="1">
        <f t="shared" si="25"/>
        <v>0</v>
      </c>
      <c r="I91" s="1">
        <f t="shared" si="15"/>
        <v>0.49994828943971309</v>
      </c>
      <c r="J91" s="1">
        <f t="shared" si="16"/>
        <v>0.50000676366083108</v>
      </c>
      <c r="K91" s="18">
        <f t="shared" si="17"/>
        <v>4.494689945571807E-5</v>
      </c>
      <c r="L91" s="18">
        <f>B91-F$6*I91*(F$5-H91)</f>
        <v>158674996.77796504</v>
      </c>
      <c r="M91" s="18">
        <f>C91-F$6*J91*(F$5-H91)</f>
        <v>158693555.49102291</v>
      </c>
      <c r="N91" s="18">
        <f>D91-(F$6*K91*(F$5-H91))+((1-F$6)*H91)</f>
        <v>14265.373593553615</v>
      </c>
      <c r="O91" s="1">
        <f>P$5*L91*N91</f>
        <v>2767.1859523148996</v>
      </c>
      <c r="P91" s="1">
        <f>P$6*M91*N91</f>
        <v>691.87740096845164</v>
      </c>
      <c r="Q91" s="1">
        <f t="shared" si="18"/>
        <v>-2767.1859523148996</v>
      </c>
      <c r="R91" s="1">
        <f t="shared" si="26"/>
        <v>-691.87740096845164</v>
      </c>
      <c r="S91" s="1">
        <f t="shared" si="27"/>
        <v>3459.0633532833513</v>
      </c>
      <c r="T91">
        <f>IF(A91&lt;D$4,F$4,0)</f>
        <v>0</v>
      </c>
      <c r="U91" s="5">
        <f t="shared" si="28"/>
        <v>1683.7523783437005</v>
      </c>
      <c r="V91" s="5">
        <f>L$6*SUM(U84:U90)</f>
        <v>797.61340126443235</v>
      </c>
      <c r="W91" s="1">
        <f>H$5+((H$6-H$5)*(LOG(V91+J$5)-LOG(J$5))/(LOG(J$6)-LOG(J$5)))</f>
        <v>5.2397128859278264E-3</v>
      </c>
      <c r="X91" s="1">
        <f t="shared" si="19"/>
        <v>4.2930696072081558</v>
      </c>
      <c r="Y91" s="1">
        <f t="shared" si="20"/>
        <v>815.03991688866483</v>
      </c>
    </row>
    <row r="92" spans="1:25" x14ac:dyDescent="0.2">
      <c r="A92">
        <v>83</v>
      </c>
      <c r="B92" s="1">
        <f t="shared" si="21"/>
        <v>163571722.82852191</v>
      </c>
      <c r="C92" s="1">
        <f t="shared" si="21"/>
        <v>163592929.8974981</v>
      </c>
      <c r="D92" s="5">
        <f t="shared" si="22"/>
        <v>16298.730488331421</v>
      </c>
      <c r="E92" s="1">
        <f t="shared" si="23"/>
        <v>17182.35741847294</v>
      </c>
      <c r="F92" s="1">
        <f t="shared" si="24"/>
        <v>38.886998782959104</v>
      </c>
      <c r="G92" s="1">
        <f t="shared" si="24"/>
        <v>8302.9170151978342</v>
      </c>
      <c r="H92" s="1">
        <f t="shared" si="25"/>
        <v>0</v>
      </c>
      <c r="I92" s="1">
        <f t="shared" si="15"/>
        <v>0.49994268339996939</v>
      </c>
      <c r="J92" s="1">
        <f t="shared" si="16"/>
        <v>0.50000750095393087</v>
      </c>
      <c r="K92" s="18">
        <f t="shared" si="17"/>
        <v>4.9815646099733241E-5</v>
      </c>
      <c r="L92" s="18">
        <f>B92-F$6*I92*(F$5-H92)</f>
        <v>158672284.5312022</v>
      </c>
      <c r="M92" s="18">
        <f>C92-F$6*J92*(F$5-H92)</f>
        <v>158692856.38814959</v>
      </c>
      <c r="N92" s="18">
        <f>D92-(F$6*K92*(F$5-H92))+((1-F$6)*H92)</f>
        <v>15810.537156554035</v>
      </c>
      <c r="O92" s="1">
        <f>P$5*L92*N92</f>
        <v>3066.8631421710106</v>
      </c>
      <c r="P92" s="1">
        <f>P$6*M92*N92</f>
        <v>766.81519022143425</v>
      </c>
      <c r="Q92" s="1">
        <f t="shared" si="18"/>
        <v>-3066.8631421710106</v>
      </c>
      <c r="R92" s="1">
        <f t="shared" si="26"/>
        <v>-766.81519022143425</v>
      </c>
      <c r="S92" s="1">
        <f t="shared" si="27"/>
        <v>3833.6783323924446</v>
      </c>
      <c r="T92">
        <f>IF(A92&lt;D$4,F$4,0)</f>
        <v>0</v>
      </c>
      <c r="U92" s="5">
        <f t="shared" si="28"/>
        <v>1866.1860731715815</v>
      </c>
      <c r="V92" s="5">
        <f>L$6*SUM(U85:U91)</f>
        <v>884.05534044921524</v>
      </c>
      <c r="W92" s="1">
        <f>H$5+((H$6-H$5)*(LOG(V92+J$5)-LOG(J$5))/(LOG(J$6)-LOG(J$5)))</f>
        <v>5.3685269295217098E-3</v>
      </c>
      <c r="X92" s="1">
        <f t="shared" si="19"/>
        <v>4.8754356428063836</v>
      </c>
      <c r="Y92" s="1">
        <f t="shared" si="20"/>
        <v>903.27603808757567</v>
      </c>
    </row>
    <row r="93" spans="1:25" x14ac:dyDescent="0.2">
      <c r="A93">
        <v>84</v>
      </c>
      <c r="B93" s="1">
        <f t="shared" si="21"/>
        <v>163568655.96537974</v>
      </c>
      <c r="C93" s="1">
        <f t="shared" si="21"/>
        <v>163592163.08230788</v>
      </c>
      <c r="D93" s="5">
        <f t="shared" si="22"/>
        <v>18064.035122650541</v>
      </c>
      <c r="E93" s="1">
        <f t="shared" si="23"/>
        <v>19048.543491644523</v>
      </c>
      <c r="F93" s="1">
        <f t="shared" si="24"/>
        <v>43.762434425765491</v>
      </c>
      <c r="G93" s="1">
        <f t="shared" si="24"/>
        <v>9206.1930532854094</v>
      </c>
      <c r="H93" s="1">
        <f t="shared" si="25"/>
        <v>0</v>
      </c>
      <c r="I93" s="1">
        <f t="shared" si="15"/>
        <v>0.4999364703008044</v>
      </c>
      <c r="J93" s="1">
        <f t="shared" si="16"/>
        <v>0.50000831820463809</v>
      </c>
      <c r="K93" s="18">
        <f t="shared" si="17"/>
        <v>5.5211494557484819E-5</v>
      </c>
      <c r="L93" s="18">
        <f>B93-F$6*I93*(F$5-H93)</f>
        <v>158669278.55643186</v>
      </c>
      <c r="M93" s="18">
        <f>C93-F$6*J93*(F$5-H93)</f>
        <v>158692081.56390241</v>
      </c>
      <c r="N93" s="18">
        <f>D93-(F$6*K93*(F$5-H93))+((1-F$6)*H93)</f>
        <v>17522.962475987191</v>
      </c>
      <c r="O93" s="1">
        <f>P$5*L93*N93</f>
        <v>3398.9679880639546</v>
      </c>
      <c r="P93" s="1">
        <f>P$6*M93*N93</f>
        <v>849.864116895037</v>
      </c>
      <c r="Q93" s="1">
        <f t="shared" si="18"/>
        <v>-3398.9679880639546</v>
      </c>
      <c r="R93" s="1">
        <f t="shared" si="26"/>
        <v>-849.864116895037</v>
      </c>
      <c r="S93" s="1">
        <f t="shared" si="27"/>
        <v>4248.8321049589913</v>
      </c>
      <c r="T93">
        <f>IF(A93&lt;D$4,F$4,0)</f>
        <v>0</v>
      </c>
      <c r="U93" s="5">
        <f t="shared" si="28"/>
        <v>2068.3736980733279</v>
      </c>
      <c r="V93" s="5">
        <f>L$6*SUM(U86:U92)</f>
        <v>979.85880039333506</v>
      </c>
      <c r="W93" s="1">
        <f>H$5+((H$6-H$5)*(LOG(V93+J$5)-LOG(J$5))/(LOG(J$6)-LOG(J$5)))</f>
        <v>5.5101014751211281E-3</v>
      </c>
      <c r="X93" s="1">
        <f t="shared" si="19"/>
        <v>5.546413390747186</v>
      </c>
      <c r="Y93" s="1">
        <f t="shared" si="20"/>
        <v>1001.0436495672602</v>
      </c>
    </row>
    <row r="94" spans="1:25" x14ac:dyDescent="0.2">
      <c r="A94">
        <v>85</v>
      </c>
      <c r="B94" s="1">
        <f t="shared" si="21"/>
        <v>163565256.99739167</v>
      </c>
      <c r="C94" s="1">
        <f t="shared" si="21"/>
        <v>163591313.21819097</v>
      </c>
      <c r="D94" s="5">
        <f t="shared" si="22"/>
        <v>20020.414378549991</v>
      </c>
      <c r="E94" s="1">
        <f t="shared" si="23"/>
        <v>21116.917189717849</v>
      </c>
      <c r="F94" s="1">
        <f t="shared" si="24"/>
        <v>49.308847816512674</v>
      </c>
      <c r="G94" s="1">
        <f t="shared" si="24"/>
        <v>10207.23670285267</v>
      </c>
      <c r="H94" s="1">
        <f t="shared" si="25"/>
        <v>0</v>
      </c>
      <c r="I94" s="1">
        <f t="shared" si="15"/>
        <v>0.49992958445607449</v>
      </c>
      <c r="J94" s="1">
        <f t="shared" si="16"/>
        <v>0.50000922408050219</v>
      </c>
      <c r="K94" s="18">
        <f t="shared" si="17"/>
        <v>6.1191463423473387E-5</v>
      </c>
      <c r="L94" s="18">
        <f>B94-F$6*I94*(F$5-H94)</f>
        <v>158665947.06972215</v>
      </c>
      <c r="M94" s="18">
        <f>C94-F$6*J94*(F$5-H94)</f>
        <v>158691222.82220206</v>
      </c>
      <c r="N94" s="18">
        <f>D94-(F$6*K94*(F$5-H94))+((1-F$6)*H94)</f>
        <v>19420.738036999952</v>
      </c>
      <c r="O94" s="1">
        <f>P$5*L94*N94</f>
        <v>3767.0046374493568</v>
      </c>
      <c r="P94" s="1">
        <f>P$6*M94*N94</f>
        <v>941.90118190744943</v>
      </c>
      <c r="Q94" s="1">
        <f t="shared" si="18"/>
        <v>-3767.0046374493568</v>
      </c>
      <c r="R94" s="1">
        <f t="shared" si="26"/>
        <v>-941.90118190744943</v>
      </c>
      <c r="S94" s="1">
        <f t="shared" si="27"/>
        <v>4708.9058193568062</v>
      </c>
      <c r="T94">
        <f>IF(A94&lt;D$4,F$4,0)</f>
        <v>0</v>
      </c>
      <c r="U94" s="5">
        <f t="shared" si="28"/>
        <v>2292.4528490595394</v>
      </c>
      <c r="V94" s="5">
        <f>L$6*SUM(U87:U93)</f>
        <v>1086.0371639048672</v>
      </c>
      <c r="W94" s="1">
        <f>H$5+((H$6-H$5)*(LOG(V94+J$5)-LOG(J$5))/(LOG(J$6)-LOG(J$5)))</f>
        <v>5.665571593509099E-3</v>
      </c>
      <c r="X94" s="1">
        <f t="shared" si="19"/>
        <v>6.3210238578734925</v>
      </c>
      <c r="Y94" s="1">
        <f t="shared" si="20"/>
        <v>1109.3693797574172</v>
      </c>
    </row>
    <row r="95" spans="1:25" x14ac:dyDescent="0.2">
      <c r="A95">
        <v>86</v>
      </c>
      <c r="B95" s="1">
        <f t="shared" si="21"/>
        <v>163561489.99275422</v>
      </c>
      <c r="C95" s="1">
        <f t="shared" si="21"/>
        <v>163590371.31700906</v>
      </c>
      <c r="D95" s="5">
        <f t="shared" si="22"/>
        <v>22188.528074744791</v>
      </c>
      <c r="E95" s="1">
        <f t="shared" si="23"/>
        <v>23409.37003877739</v>
      </c>
      <c r="F95" s="1">
        <f t="shared" si="24"/>
        <v>55.629871674386166</v>
      </c>
      <c r="G95" s="1">
        <f t="shared" si="24"/>
        <v>11316.606082610087</v>
      </c>
      <c r="H95" s="1">
        <f t="shared" si="25"/>
        <v>0</v>
      </c>
      <c r="I95" s="1">
        <f t="shared" si="15"/>
        <v>0.49992195308222809</v>
      </c>
      <c r="J95" s="1">
        <f t="shared" si="16"/>
        <v>0.50001022818922125</v>
      </c>
      <c r="K95" s="18">
        <f t="shared" si="17"/>
        <v>6.781872855057548E-5</v>
      </c>
      <c r="L95" s="18">
        <f>B95-F$6*I95*(F$5-H95)</f>
        <v>158662254.85254839</v>
      </c>
      <c r="M95" s="18">
        <f>C95-F$6*J95*(F$5-H95)</f>
        <v>158690271.0807547</v>
      </c>
      <c r="N95" s="18">
        <f>D95-(F$6*K95*(F$5-H95))+((1-F$6)*H95)</f>
        <v>21523.90453494915</v>
      </c>
      <c r="O95" s="1">
        <f>P$5*L95*N95</f>
        <v>4174.8548004230124</v>
      </c>
      <c r="P95" s="1">
        <f>P$6*M95*N95</f>
        <v>1043.8979967504176</v>
      </c>
      <c r="Q95" s="1">
        <f t="shared" si="18"/>
        <v>-4174.8548004230124</v>
      </c>
      <c r="R95" s="1">
        <f t="shared" si="26"/>
        <v>-1043.8979967504176</v>
      </c>
      <c r="S95" s="1">
        <f t="shared" si="27"/>
        <v>5218.7527971734298</v>
      </c>
      <c r="T95">
        <f>IF(A95&lt;D$4,F$4,0)</f>
        <v>0</v>
      </c>
      <c r="U95" s="5">
        <f t="shared" si="28"/>
        <v>2540.7921231620039</v>
      </c>
      <c r="V95" s="5">
        <f>L$6*SUM(U88:U94)</f>
        <v>1203.7134084492918</v>
      </c>
      <c r="W95" s="1">
        <f>H$5+((H$6-H$5)*(LOG(V95+J$5)-LOG(J$5))/(LOG(J$6)-LOG(J$5)))</f>
        <v>5.8361471286783465E-3</v>
      </c>
      <c r="X95" s="1">
        <f t="shared" si="19"/>
        <v>7.2170195732246318</v>
      </c>
      <c r="Y95" s="1">
        <f t="shared" si="20"/>
        <v>1229.3898400723781</v>
      </c>
    </row>
    <row r="96" spans="1:25" x14ac:dyDescent="0.2">
      <c r="A96">
        <v>87</v>
      </c>
      <c r="B96" s="1">
        <f t="shared" si="21"/>
        <v>163557315.13795379</v>
      </c>
      <c r="C96" s="1">
        <f t="shared" si="21"/>
        <v>163589327.41901231</v>
      </c>
      <c r="D96" s="5">
        <f t="shared" si="22"/>
        <v>24591.264861164582</v>
      </c>
      <c r="E96" s="1">
        <f t="shared" si="23"/>
        <v>25950.162161939392</v>
      </c>
      <c r="F96" s="1">
        <f t="shared" si="24"/>
        <v>62.846891247610799</v>
      </c>
      <c r="G96" s="1">
        <f t="shared" si="24"/>
        <v>12545.995922682465</v>
      </c>
      <c r="H96" s="1">
        <f t="shared" si="25"/>
        <v>0</v>
      </c>
      <c r="I96" s="1">
        <f t="shared" si="15"/>
        <v>0.49991349553373254</v>
      </c>
      <c r="J96" s="1">
        <f t="shared" si="16"/>
        <v>0.50001134118074919</v>
      </c>
      <c r="K96" s="18">
        <f t="shared" si="17"/>
        <v>7.5163285518422543E-5</v>
      </c>
      <c r="L96" s="18">
        <f>B96-F$6*I96*(F$5-H96)</f>
        <v>158658162.8817232</v>
      </c>
      <c r="M96" s="18">
        <f>C96-F$6*J96*(F$5-H96)</f>
        <v>158689216.27544096</v>
      </c>
      <c r="N96" s="18">
        <f>D96-(F$6*K96*(F$5-H96))+((1-F$6)*H96)</f>
        <v>23854.664663084041</v>
      </c>
      <c r="O96" s="1">
        <f>P$5*L96*N96</f>
        <v>4626.818180445568</v>
      </c>
      <c r="P96" s="1">
        <f>P$6*M96*N96</f>
        <v>1156.9309412892001</v>
      </c>
      <c r="Q96" s="1">
        <f t="shared" si="18"/>
        <v>-4626.818180445568</v>
      </c>
      <c r="R96" s="1">
        <f t="shared" si="26"/>
        <v>-1156.9309412892001</v>
      </c>
      <c r="S96" s="1">
        <f t="shared" si="27"/>
        <v>5783.7491217347679</v>
      </c>
      <c r="T96">
        <f>IF(A96&lt;D$4,F$4,0)</f>
        <v>0</v>
      </c>
      <c r="U96" s="5">
        <f t="shared" si="28"/>
        <v>2816.0160107536385</v>
      </c>
      <c r="V96" s="5">
        <f>L$6*SUM(U89:U95)</f>
        <v>1334.131934800932</v>
      </c>
      <c r="W96" s="1">
        <f>H$5+((H$6-H$5)*(LOG(V96+J$5)-LOG(J$5))/(LOG(J$6)-LOG(J$5)))</f>
        <v>6.02311236290793E-3</v>
      </c>
      <c r="X96" s="1">
        <f t="shared" si="19"/>
        <v>8.2553903720807611</v>
      </c>
      <c r="Y96" s="1">
        <f t="shared" si="20"/>
        <v>1362.3632988823063</v>
      </c>
    </row>
    <row r="97" spans="1:25" x14ac:dyDescent="0.2">
      <c r="A97">
        <v>88</v>
      </c>
      <c r="B97" s="1">
        <f t="shared" si="21"/>
        <v>163552688.31977335</v>
      </c>
      <c r="C97" s="1">
        <f t="shared" si="21"/>
        <v>163588170.48807102</v>
      </c>
      <c r="D97" s="5">
        <f t="shared" si="22"/>
        <v>27253.981528899792</v>
      </c>
      <c r="E97" s="1">
        <f t="shared" si="23"/>
        <v>28766.178172693031</v>
      </c>
      <c r="F97" s="1">
        <f t="shared" si="24"/>
        <v>71.102281619691553</v>
      </c>
      <c r="G97" s="1">
        <f t="shared" si="24"/>
        <v>13908.359221564771</v>
      </c>
      <c r="H97" s="1">
        <f t="shared" si="25"/>
        <v>0</v>
      </c>
      <c r="I97" s="1">
        <f t="shared" si="15"/>
        <v>0.49990412245666044</v>
      </c>
      <c r="J97" s="1">
        <f t="shared" si="16"/>
        <v>0.50001257486051842</v>
      </c>
      <c r="K97" s="18">
        <f t="shared" si="17"/>
        <v>8.3302682821187907E-5</v>
      </c>
      <c r="L97" s="18">
        <f>B97-F$6*I97*(F$5-H97)</f>
        <v>158653627.91969806</v>
      </c>
      <c r="M97" s="18">
        <f>C97-F$6*J97*(F$5-H97)</f>
        <v>158688047.25443795</v>
      </c>
      <c r="N97" s="18">
        <f>D97-(F$6*K97*(F$5-H97))+((1-F$6)*H97)</f>
        <v>26437.61523725215</v>
      </c>
      <c r="O97" s="1">
        <f>P$5*L97*N97</f>
        <v>5127.6571771823264</v>
      </c>
      <c r="P97" s="1">
        <f>P$6*M97*N97</f>
        <v>1282.1924009974689</v>
      </c>
      <c r="Q97" s="1">
        <f t="shared" si="18"/>
        <v>-5127.6571771823264</v>
      </c>
      <c r="R97" s="1">
        <f t="shared" si="26"/>
        <v>-1282.1924009974689</v>
      </c>
      <c r="S97" s="1">
        <f t="shared" si="27"/>
        <v>6409.8495781797956</v>
      </c>
      <c r="T97">
        <f>IF(A97&lt;D$4,F$4,0)</f>
        <v>0</v>
      </c>
      <c r="U97" s="5">
        <f t="shared" si="28"/>
        <v>3121.0324539995554</v>
      </c>
      <c r="V97" s="5">
        <f>L$6*SUM(U90:U96)</f>
        <v>1478.6716669508569</v>
      </c>
      <c r="W97" s="1">
        <f>H$5+((H$6-H$5)*(LOG(V97+J$5)-LOG(J$5))/(LOG(J$6)-LOG(J$5)))</f>
        <v>6.2278244620496553E-3</v>
      </c>
      <c r="X97" s="1">
        <f t="shared" si="19"/>
        <v>9.4609592807493321</v>
      </c>
      <c r="Y97" s="1">
        <f t="shared" si="20"/>
        <v>1509.6825776640303</v>
      </c>
    </row>
    <row r="98" spans="1:25" x14ac:dyDescent="0.2">
      <c r="A98">
        <v>89</v>
      </c>
      <c r="B98" s="1">
        <f t="shared" si="21"/>
        <v>163547560.66259617</v>
      </c>
      <c r="C98" s="1">
        <f t="shared" si="21"/>
        <v>163586888.29567003</v>
      </c>
      <c r="D98" s="5">
        <f t="shared" si="22"/>
        <v>30204.767753796237</v>
      </c>
      <c r="E98" s="1">
        <f t="shared" si="23"/>
        <v>31887.210626692588</v>
      </c>
      <c r="F98" s="1">
        <f t="shared" si="24"/>
        <v>80.563240900440888</v>
      </c>
      <c r="G98" s="1">
        <f t="shared" si="24"/>
        <v>15418.041799228802</v>
      </c>
      <c r="H98" s="1">
        <f t="shared" si="25"/>
        <v>0</v>
      </c>
      <c r="I98" s="1">
        <f t="shared" si="15"/>
        <v>0.49989373485180055</v>
      </c>
      <c r="J98" s="1">
        <f t="shared" si="16"/>
        <v>0.50001394231500285</v>
      </c>
      <c r="K98" s="18">
        <f t="shared" si="17"/>
        <v>9.2322833196677927E-5</v>
      </c>
      <c r="L98" s="18">
        <f>B98-F$6*I98*(F$5-H98)</f>
        <v>158648602.06104851</v>
      </c>
      <c r="M98" s="18">
        <f>C98-F$6*J98*(F$5-H98)</f>
        <v>158686751.660983</v>
      </c>
      <c r="N98" s="18">
        <f>D98-(F$6*K98*(F$5-H98))+((1-F$6)*H98)</f>
        <v>29300.003988468794</v>
      </c>
      <c r="O98" s="1">
        <f>P$5*L98*N98</f>
        <v>5682.6462996989239</v>
      </c>
      <c r="P98" s="1">
        <f>P$6*M98*N98</f>
        <v>1421.0031957774938</v>
      </c>
      <c r="Q98" s="1">
        <f t="shared" si="18"/>
        <v>-5682.6462996989239</v>
      </c>
      <c r="R98" s="1">
        <f t="shared" si="26"/>
        <v>-1421.0031957774938</v>
      </c>
      <c r="S98" s="1">
        <f t="shared" si="27"/>
        <v>7103.6494954764175</v>
      </c>
      <c r="T98">
        <f>IF(A98&lt;D$4,F$4,0)</f>
        <v>0</v>
      </c>
      <c r="U98" s="5">
        <f t="shared" si="28"/>
        <v>3459.0633532833513</v>
      </c>
      <c r="V98" s="5">
        <f>L$6*SUM(U91:U97)</f>
        <v>1638.8605586563351</v>
      </c>
      <c r="W98" s="1">
        <f>H$5+((H$6-H$5)*(LOG(V98+J$5)-LOG(J$5))/(LOG(J$6)-LOG(J$5)))</f>
        <v>6.4517104904019008E-3</v>
      </c>
      <c r="X98" s="1">
        <f t="shared" si="19"/>
        <v>10.863082882599203</v>
      </c>
      <c r="Y98" s="1">
        <f t="shared" si="20"/>
        <v>1672.8892954611013</v>
      </c>
    </row>
    <row r="99" spans="1:25" x14ac:dyDescent="0.2">
      <c r="A99">
        <v>90</v>
      </c>
      <c r="B99" s="1">
        <f t="shared" si="21"/>
        <v>163541878.01629648</v>
      </c>
      <c r="C99" s="1">
        <f t="shared" si="21"/>
        <v>163585467.29247427</v>
      </c>
      <c r="D99" s="5">
        <f t="shared" si="22"/>
        <v>33474.738916880211</v>
      </c>
      <c r="E99" s="1">
        <f t="shared" si="23"/>
        <v>35346.273979975937</v>
      </c>
      <c r="F99" s="1">
        <f t="shared" si="24"/>
        <v>91.42632378304009</v>
      </c>
      <c r="G99" s="4">
        <f>G98+Y98-Y9*L$5</f>
        <v>17090.931094689902</v>
      </c>
      <c r="H99" s="1">
        <f t="shared" si="25"/>
        <v>0</v>
      </c>
      <c r="I99" s="1">
        <f t="shared" si="15"/>
        <v>0.49988222303776553</v>
      </c>
      <c r="J99" s="1">
        <f t="shared" si="16"/>
        <v>0.50001545805096625</v>
      </c>
      <c r="K99" s="18">
        <f t="shared" si="17"/>
        <v>1.0231891126816732E-4</v>
      </c>
      <c r="L99" s="18">
        <f>B99-F$6*I99*(F$5-H99)</f>
        <v>158643032.23052639</v>
      </c>
      <c r="M99" s="18">
        <f>C99-F$6*J99*(F$5-H99)</f>
        <v>158685315.8035748</v>
      </c>
      <c r="N99" s="18">
        <f>D99-(F$6*K99*(F$5-H99))+((1-F$6)*H99)</f>
        <v>32472.013586452173</v>
      </c>
      <c r="O99" s="1">
        <f>P$5*L99*N99</f>
        <v>6297.6267701535735</v>
      </c>
      <c r="P99" s="1">
        <f>P$6*M99*N99</f>
        <v>1574.8263235770585</v>
      </c>
      <c r="Q99" s="4">
        <f>-O99-T99*I99+0.5*Y9*L$5</f>
        <v>-6297.6267701535735</v>
      </c>
      <c r="R99" s="4">
        <f>-P99-T99*J99+0.5*Y9*L$5</f>
        <v>-1574.8263235770585</v>
      </c>
      <c r="S99" s="1">
        <f t="shared" si="27"/>
        <v>7872.4530937306317</v>
      </c>
      <c r="T99">
        <f>IF(A99&lt;D$4,F$4,0)</f>
        <v>0</v>
      </c>
      <c r="U99" s="5">
        <f t="shared" si="28"/>
        <v>3833.6783323924446</v>
      </c>
      <c r="V99" s="5">
        <f>L$6*SUM(U92:U98)</f>
        <v>1816.3916561503002</v>
      </c>
      <c r="W99" s="1">
        <f>H$5+((H$6-H$5)*(LOG(V99+J$5)-LOG(J$5))/(LOG(J$6)-LOG(J$5)))</f>
        <v>6.6962627840039708E-3</v>
      </c>
      <c r="X99" s="1">
        <f t="shared" si="19"/>
        <v>12.496472349805373</v>
      </c>
      <c r="Y99" s="1">
        <f t="shared" si="20"/>
        <v>1853.6896008217761</v>
      </c>
    </row>
    <row r="100" spans="1:25" x14ac:dyDescent="0.2">
      <c r="A100">
        <v>91</v>
      </c>
      <c r="B100" s="1">
        <f t="shared" si="21"/>
        <v>163535580.38952634</v>
      </c>
      <c r="C100" s="1">
        <f t="shared" si="21"/>
        <v>163583892.4661507</v>
      </c>
      <c r="D100" s="5">
        <f t="shared" si="22"/>
        <v>37098.359905651851</v>
      </c>
      <c r="E100" s="1">
        <f t="shared" si="23"/>
        <v>39179.952312368383</v>
      </c>
      <c r="F100" s="1">
        <f t="shared" si="24"/>
        <v>103.92279613284546</v>
      </c>
      <c r="G100" s="5">
        <f t="shared" ref="G100:G163" si="29">G99+Y99-Y10*L$5</f>
        <v>18944.62069551168</v>
      </c>
      <c r="H100" s="5">
        <f t="shared" si="25"/>
        <v>0</v>
      </c>
      <c r="I100" s="5">
        <f t="shared" si="15"/>
        <v>0.49986946550360789</v>
      </c>
      <c r="J100" s="5">
        <f t="shared" si="16"/>
        <v>0.50001713814990334</v>
      </c>
      <c r="K100" s="20">
        <f t="shared" si="17"/>
        <v>1.133963464888057E-4</v>
      </c>
      <c r="L100" s="20">
        <f>B100-F$6*I100*(F$5-H100)</f>
        <v>158636859.62759098</v>
      </c>
      <c r="M100" s="20">
        <f>C100-F$6*J100*(F$5-H100)</f>
        <v>158683724.51228166</v>
      </c>
      <c r="N100" s="20">
        <f>D100-(F$6*K100*(F$5-H100))+((1-F$6)*H100)</f>
        <v>35987.075710061552</v>
      </c>
      <c r="O100" s="5">
        <f>P$5*L100*N100</f>
        <v>6979.0668433062638</v>
      </c>
      <c r="P100" s="5">
        <f>P$6*M100*N100</f>
        <v>1745.2821540275156</v>
      </c>
      <c r="Q100" s="5">
        <f t="shared" ref="Q100:Q163" si="30">-O100-T100*I100+0.5*Y10*L$5</f>
        <v>-6979.0668433062638</v>
      </c>
      <c r="R100" s="5">
        <f t="shared" ref="R100:R163" si="31">-P100-T100*J100+0.5*Y10*L$5</f>
        <v>-1745.2821540275156</v>
      </c>
      <c r="S100" s="1">
        <f t="shared" si="27"/>
        <v>8724.3489973337801</v>
      </c>
      <c r="T100">
        <f>IF(A100&lt;D$4,F$4,0)</f>
        <v>0</v>
      </c>
      <c r="U100" s="5">
        <f t="shared" si="28"/>
        <v>4248.8321049589913</v>
      </c>
      <c r="V100" s="5">
        <f>L$6*SUM(U93:U99)</f>
        <v>2013.1408820723861</v>
      </c>
      <c r="W100" s="1">
        <f>H$5+((H$6-H$5)*(LOG(V100+J$5)-LOG(J$5))/(LOG(J$6)-LOG(J$5)))</f>
        <v>6.9630324804150125E-3</v>
      </c>
      <c r="X100" s="1">
        <f t="shared" si="19"/>
        <v>14.402153241320697</v>
      </c>
      <c r="Y100" s="1">
        <f t="shared" si="20"/>
        <v>2053.9715448320071</v>
      </c>
    </row>
    <row r="101" spans="1:25" x14ac:dyDescent="0.2">
      <c r="A101">
        <v>92</v>
      </c>
      <c r="B101" s="1">
        <f t="shared" si="21"/>
        <v>163528601.32268304</v>
      </c>
      <c r="C101" s="1">
        <f t="shared" si="21"/>
        <v>163582147.18399668</v>
      </c>
      <c r="D101" s="5">
        <f t="shared" si="22"/>
        <v>41113.803083628824</v>
      </c>
      <c r="E101" s="1">
        <f t="shared" si="23"/>
        <v>43428.784417327377</v>
      </c>
      <c r="F101" s="1">
        <f t="shared" si="24"/>
        <v>118.32494937416615</v>
      </c>
      <c r="G101" s="5">
        <f t="shared" si="29"/>
        <v>20998.592240343685</v>
      </c>
      <c r="H101" s="5">
        <f t="shared" si="25"/>
        <v>0</v>
      </c>
      <c r="I101" s="5">
        <f t="shared" si="15"/>
        <v>0.49985532763938895</v>
      </c>
      <c r="J101" s="5">
        <f t="shared" si="16"/>
        <v>0.50001900043934067</v>
      </c>
      <c r="K101" s="20">
        <f t="shared" si="17"/>
        <v>1.2567192127031288E-4</v>
      </c>
      <c r="L101" s="20">
        <f>B101-F$6*I101*(F$5-H101)</f>
        <v>158630019.11181703</v>
      </c>
      <c r="M101" s="20">
        <f>C101-F$6*J101*(F$5-H101)</f>
        <v>158681960.97969115</v>
      </c>
      <c r="N101" s="20">
        <f>D101-(F$6*K101*(F$5-H101))+((1-F$6)*H101)</f>
        <v>39882.21825517976</v>
      </c>
      <c r="O101" s="5">
        <f>P$5*L101*N101</f>
        <v>7734.128415697829</v>
      </c>
      <c r="P101" s="5">
        <f>P$6*M101*N101</f>
        <v>1934.1652203398414</v>
      </c>
      <c r="Q101" s="5">
        <f t="shared" si="30"/>
        <v>-7734.128415697829</v>
      </c>
      <c r="R101" s="5">
        <f t="shared" si="31"/>
        <v>-1934.1652203398414</v>
      </c>
      <c r="S101" s="1">
        <f t="shared" si="27"/>
        <v>9668.2936360376698</v>
      </c>
      <c r="T101">
        <f>IF(A101&lt;D$4,F$4,0)</f>
        <v>0</v>
      </c>
      <c r="U101" s="5">
        <f t="shared" si="28"/>
        <v>4708.9058193568062</v>
      </c>
      <c r="V101" s="5">
        <f>L$6*SUM(U94:U100)</f>
        <v>2231.1867227609523</v>
      </c>
      <c r="W101" s="1">
        <f>H$5+((H$6-H$5)*(LOG(V101+J$5)-LOG(J$5))/(LOG(J$6)-LOG(J$5)))</f>
        <v>7.2536210244443615E-3</v>
      </c>
      <c r="X101" s="1">
        <f t="shared" si="19"/>
        <v>16.62858418348565</v>
      </c>
      <c r="Y101" s="1">
        <f t="shared" si="20"/>
        <v>2275.8242648760538</v>
      </c>
    </row>
    <row r="102" spans="1:25" x14ac:dyDescent="0.2">
      <c r="A102">
        <v>93</v>
      </c>
      <c r="B102" s="1">
        <f t="shared" si="21"/>
        <v>163520867.19426733</v>
      </c>
      <c r="C102" s="1">
        <f t="shared" si="21"/>
        <v>163580213.01877633</v>
      </c>
      <c r="D102" s="5">
        <f t="shared" si="22"/>
        <v>45563.343922493063</v>
      </c>
      <c r="E102" s="1">
        <f t="shared" si="23"/>
        <v>48137.690236684182</v>
      </c>
      <c r="F102" s="1">
        <f t="shared" si="24"/>
        <v>134.95353355765181</v>
      </c>
      <c r="G102" s="5">
        <f t="shared" si="29"/>
        <v>23274.416505219739</v>
      </c>
      <c r="H102" s="5">
        <f t="shared" si="25"/>
        <v>0</v>
      </c>
      <c r="I102" s="5">
        <f t="shared" si="15"/>
        <v>0.49983966033199839</v>
      </c>
      <c r="J102" s="5">
        <f t="shared" si="16"/>
        <v>0.5000210646828539</v>
      </c>
      <c r="K102" s="20">
        <f t="shared" si="17"/>
        <v>1.3927498514762875E-4</v>
      </c>
      <c r="L102" s="20">
        <f t="shared" ref="L102:L165" si="32">B102-F$6*I102*(F$5-H102)</f>
        <v>158622438.52301374</v>
      </c>
      <c r="M102" s="20">
        <f t="shared" ref="M102:M165" si="33">C102-F$6*J102*(F$5-H102)</f>
        <v>158680006.58488435</v>
      </c>
      <c r="N102" s="20">
        <f t="shared" ref="N102:N165" si="34">D102-(F$6*K102*(F$5-H102))+((1-F$6)*H102)</f>
        <v>44198.449068046299</v>
      </c>
      <c r="O102" s="5">
        <f t="shared" ref="O102:O165" si="35">P$5*L102*N102</f>
        <v>8570.7405502551683</v>
      </c>
      <c r="P102" s="5">
        <f t="shared" ref="P102:P165" si="36">P$6*M102*N102</f>
        <v>2143.4627717479411</v>
      </c>
      <c r="Q102" s="5">
        <f t="shared" si="30"/>
        <v>-8570.7405502551683</v>
      </c>
      <c r="R102" s="5">
        <f t="shared" si="31"/>
        <v>-2143.4627717479411</v>
      </c>
      <c r="S102" s="1">
        <f t="shared" si="27"/>
        <v>10714.20332200311</v>
      </c>
      <c r="T102">
        <f>IF(A102&lt;D$4,F$4,0)</f>
        <v>0</v>
      </c>
      <c r="U102" s="5">
        <f t="shared" si="28"/>
        <v>5218.7527971734298</v>
      </c>
      <c r="V102" s="5">
        <f>L$6*SUM(U95:U101)</f>
        <v>2472.8320197906792</v>
      </c>
      <c r="W102" s="1">
        <f>H$5+((H$6-H$5)*(LOG(V102+J$5)-LOG(J$5))/(LOG(J$6)-LOG(J$5)))</f>
        <v>7.5696695050946894E-3</v>
      </c>
      <c r="X102" s="1">
        <f t="shared" si="19"/>
        <v>19.232956653484212</v>
      </c>
      <c r="Y102" s="1">
        <f t="shared" si="20"/>
        <v>2521.5591665085199</v>
      </c>
    </row>
    <row r="103" spans="1:25" x14ac:dyDescent="0.2">
      <c r="A103">
        <v>94</v>
      </c>
      <c r="B103" s="1">
        <f t="shared" si="21"/>
        <v>163512296.45371708</v>
      </c>
      <c r="C103" s="1">
        <f t="shared" si="21"/>
        <v>163578069.55600458</v>
      </c>
      <c r="D103" s="5">
        <f t="shared" si="22"/>
        <v>50493.7981227614</v>
      </c>
      <c r="E103" s="1">
        <f t="shared" si="23"/>
        <v>53356.443033857613</v>
      </c>
      <c r="F103" s="1">
        <f t="shared" si="24"/>
        <v>154.18649021113603</v>
      </c>
      <c r="G103" s="5">
        <f t="shared" si="29"/>
        <v>25795.975671728258</v>
      </c>
      <c r="H103" s="5">
        <f t="shared" si="25"/>
        <v>0</v>
      </c>
      <c r="I103" s="5">
        <f t="shared" si="15"/>
        <v>0.49982229841225195</v>
      </c>
      <c r="J103" s="5">
        <f t="shared" si="16"/>
        <v>0.50002335279086463</v>
      </c>
      <c r="K103" s="20">
        <f t="shared" si="17"/>
        <v>1.5434879688345989E-4</v>
      </c>
      <c r="L103" s="20">
        <f t="shared" si="32"/>
        <v>158614037.929277</v>
      </c>
      <c r="M103" s="20">
        <f t="shared" si="33"/>
        <v>158677840.69865412</v>
      </c>
      <c r="N103" s="20">
        <f t="shared" si="34"/>
        <v>48981.179913303495</v>
      </c>
      <c r="O103" s="5">
        <f t="shared" si="35"/>
        <v>9497.6805972976308</v>
      </c>
      <c r="P103" s="5">
        <f t="shared" si="36"/>
        <v>2375.3752639105405</v>
      </c>
      <c r="Q103" s="5">
        <f t="shared" si="30"/>
        <v>-9497.6805972976308</v>
      </c>
      <c r="R103" s="5">
        <f t="shared" si="31"/>
        <v>-2375.3752639105405</v>
      </c>
      <c r="S103" s="1">
        <f t="shared" si="27"/>
        <v>11873.055861208171</v>
      </c>
      <c r="T103">
        <f>IF(A103&lt;D$4,F$4,0)</f>
        <v>0</v>
      </c>
      <c r="U103" s="5">
        <f t="shared" si="28"/>
        <v>5783.7491217347679</v>
      </c>
      <c r="V103" s="5">
        <f>L$6*SUM(U96:U102)</f>
        <v>2740.628087191822</v>
      </c>
      <c r="W103" s="1">
        <f>H$5+((H$6-H$5)*(LOG(V103+J$5)-LOG(J$5))/(LOG(J$6)-LOG(J$5)))</f>
        <v>7.9128457309513116E-3</v>
      </c>
      <c r="X103" s="1">
        <f t="shared" si="19"/>
        <v>22.28270026898247</v>
      </c>
      <c r="Y103" s="1">
        <f t="shared" si="20"/>
        <v>2793.7333104846562</v>
      </c>
    </row>
    <row r="104" spans="1:25" x14ac:dyDescent="0.2">
      <c r="A104">
        <v>95</v>
      </c>
      <c r="B104" s="1">
        <f t="shared" si="21"/>
        <v>163502798.77311978</v>
      </c>
      <c r="C104" s="1">
        <f t="shared" si="21"/>
        <v>163575694.18074068</v>
      </c>
      <c r="D104" s="5">
        <f t="shared" si="22"/>
        <v>55957.004405789776</v>
      </c>
      <c r="E104" s="1">
        <f t="shared" si="23"/>
        <v>59140.192155592384</v>
      </c>
      <c r="F104" s="1">
        <f t="shared" si="24"/>
        <v>176.4691904801185</v>
      </c>
      <c r="G104" s="5">
        <f t="shared" si="29"/>
        <v>28589.708982212913</v>
      </c>
      <c r="H104" s="5">
        <f t="shared" si="25"/>
        <v>0</v>
      </c>
      <c r="I104" s="5">
        <f t="shared" si="15"/>
        <v>0.49980305893793342</v>
      </c>
      <c r="J104" s="5">
        <f t="shared" si="16"/>
        <v>0.50002588905451151</v>
      </c>
      <c r="K104" s="20">
        <f t="shared" si="17"/>
        <v>1.710520075550845E-4</v>
      </c>
      <c r="L104" s="20">
        <f t="shared" si="32"/>
        <v>158604728.79552802</v>
      </c>
      <c r="M104" s="20">
        <f t="shared" si="33"/>
        <v>158675440.46800646</v>
      </c>
      <c r="N104" s="20">
        <f t="shared" si="34"/>
        <v>54280.694731749951</v>
      </c>
      <c r="O104" s="5">
        <f t="shared" si="35"/>
        <v>10524.663651298348</v>
      </c>
      <c r="P104" s="5">
        <f t="shared" si="36"/>
        <v>2632.3389808893098</v>
      </c>
      <c r="Q104" s="5">
        <f t="shared" si="30"/>
        <v>-10524.663651298348</v>
      </c>
      <c r="R104" s="5">
        <f t="shared" si="31"/>
        <v>-2632.3389808893098</v>
      </c>
      <c r="S104" s="1">
        <f t="shared" si="27"/>
        <v>13157.002632187658</v>
      </c>
      <c r="T104">
        <f>IF(A104&lt;D$4,F$4,0)</f>
        <v>0</v>
      </c>
      <c r="U104" s="5">
        <f t="shared" si="28"/>
        <v>6409.8495781797956</v>
      </c>
      <c r="V104" s="5">
        <f>L$6*SUM(U97:U103)</f>
        <v>3037.4013982899346</v>
      </c>
      <c r="W104" s="1">
        <f>H$5+((H$6-H$5)*(LOG(V104+J$5)-LOG(J$5))/(LOG(J$6)-LOG(J$5)))</f>
        <v>8.2848290203878482E-3</v>
      </c>
      <c r="X104" s="1">
        <f t="shared" si="19"/>
        <v>25.857220248467819</v>
      </c>
      <c r="Y104" s="1">
        <f t="shared" si="20"/>
        <v>3095.1752337510875</v>
      </c>
    </row>
    <row r="105" spans="1:25" x14ac:dyDescent="0.2">
      <c r="A105">
        <v>96</v>
      </c>
      <c r="B105" s="1">
        <f t="shared" si="21"/>
        <v>163492274.10946849</v>
      </c>
      <c r="C105" s="1">
        <f t="shared" si="21"/>
        <v>163573061.8417598</v>
      </c>
      <c r="D105" s="5">
        <f t="shared" si="22"/>
        <v>62010.357542501006</v>
      </c>
      <c r="E105" s="1">
        <f t="shared" si="23"/>
        <v>65550.041733772174</v>
      </c>
      <c r="F105" s="1">
        <f t="shared" si="24"/>
        <v>202.32641072858632</v>
      </c>
      <c r="G105" s="5">
        <f t="shared" si="29"/>
        <v>31684.884215964001</v>
      </c>
      <c r="H105" s="5">
        <f t="shared" si="25"/>
        <v>0</v>
      </c>
      <c r="I105" s="5">
        <f t="shared" si="15"/>
        <v>0.49978173929595754</v>
      </c>
      <c r="J105" s="5">
        <f t="shared" si="16"/>
        <v>0.50002870040514913</v>
      </c>
      <c r="K105" s="20">
        <f t="shared" si="17"/>
        <v>1.8956029889341725E-4</v>
      </c>
      <c r="L105" s="20">
        <f t="shared" si="32"/>
        <v>158594413.0643681</v>
      </c>
      <c r="M105" s="20">
        <f t="shared" si="33"/>
        <v>158672780.57778934</v>
      </c>
      <c r="N105" s="20">
        <f t="shared" si="34"/>
        <v>60152.666613345515</v>
      </c>
      <c r="O105" s="5">
        <f t="shared" si="35"/>
        <v>11662.441144009954</v>
      </c>
      <c r="P105" s="5">
        <f t="shared" si="36"/>
        <v>2917.0509996052224</v>
      </c>
      <c r="Q105" s="5">
        <f t="shared" si="30"/>
        <v>-11662.441144009954</v>
      </c>
      <c r="R105" s="5">
        <f t="shared" si="31"/>
        <v>-2917.0509996052224</v>
      </c>
      <c r="S105" s="1">
        <f t="shared" si="27"/>
        <v>14579.492143615176</v>
      </c>
      <c r="T105">
        <f>IF(A105&lt;D$4,F$4,0)</f>
        <v>0</v>
      </c>
      <c r="U105" s="5">
        <f t="shared" si="28"/>
        <v>7103.6494954764175</v>
      </c>
      <c r="V105" s="5">
        <f>L$6*SUM(U98:U104)</f>
        <v>3366.2831107079583</v>
      </c>
      <c r="W105" s="1">
        <f>H$5+((H$6-H$5)*(LOG(V105+J$5)-LOG(J$5))/(LOG(J$6)-LOG(J$5)))</f>
        <v>8.6872927690939804E-3</v>
      </c>
      <c r="X105" s="1">
        <f t="shared" si="19"/>
        <v>30.049896056816433</v>
      </c>
      <c r="Y105" s="1">
        <f t="shared" si="20"/>
        <v>3429.0134572265347</v>
      </c>
    </row>
    <row r="106" spans="1:25" x14ac:dyDescent="0.2">
      <c r="A106">
        <v>97</v>
      </c>
      <c r="B106" s="1">
        <f t="shared" si="21"/>
        <v>163480611.66832447</v>
      </c>
      <c r="C106" s="1">
        <f t="shared" si="21"/>
        <v>163570144.79076019</v>
      </c>
      <c r="D106" s="5">
        <f t="shared" si="22"/>
        <v>68717.396592385558</v>
      </c>
      <c r="E106" s="1">
        <f t="shared" si="23"/>
        <v>72653.691229248594</v>
      </c>
      <c r="F106" s="1">
        <f t="shared" si="24"/>
        <v>232.37630678540276</v>
      </c>
      <c r="G106" s="5">
        <f t="shared" si="29"/>
        <v>35113.897673190535</v>
      </c>
      <c r="H106" s="5">
        <f t="shared" si="25"/>
        <v>0</v>
      </c>
      <c r="I106" s="5">
        <f t="shared" si="15"/>
        <v>0.49975811510522011</v>
      </c>
      <c r="J106" s="5">
        <f t="shared" si="16"/>
        <v>0.50003181670231678</v>
      </c>
      <c r="K106" s="20">
        <f t="shared" si="17"/>
        <v>2.1006819246323203E-4</v>
      </c>
      <c r="L106" s="20">
        <f t="shared" si="32"/>
        <v>158582982.1402933</v>
      </c>
      <c r="M106" s="20">
        <f t="shared" si="33"/>
        <v>158669832.98707747</v>
      </c>
      <c r="N106" s="20">
        <f t="shared" si="34"/>
        <v>66658.728306245888</v>
      </c>
      <c r="O106" s="5">
        <f t="shared" si="35"/>
        <v>12922.909438244567</v>
      </c>
      <c r="P106" s="5">
        <f t="shared" si="36"/>
        <v>3232.4967260033645</v>
      </c>
      <c r="Q106" s="5">
        <f t="shared" si="30"/>
        <v>-12922.909438244567</v>
      </c>
      <c r="R106" s="5">
        <f t="shared" si="31"/>
        <v>-3232.4967260033645</v>
      </c>
      <c r="S106" s="1">
        <f t="shared" si="27"/>
        <v>16155.406164247932</v>
      </c>
      <c r="T106">
        <f>IF(A106&lt;D$4,F$4,0)</f>
        <v>0</v>
      </c>
      <c r="U106" s="5">
        <f t="shared" si="28"/>
        <v>7872.4530937306317</v>
      </c>
      <c r="V106" s="5">
        <f>L$6*SUM(U99:U105)</f>
        <v>3730.7417249272658</v>
      </c>
      <c r="W106" s="1">
        <f>H$5+((H$6-H$5)*(LOG(V106+J$5)-LOG(J$5))/(LOG(J$6)-LOG(J$5)))</f>
        <v>9.1218849588651299E-3</v>
      </c>
      <c r="X106" s="1">
        <f t="shared" si="19"/>
        <v>34.970372717377792</v>
      </c>
      <c r="Y106" s="1">
        <f t="shared" si="20"/>
        <v>3798.7079596750668</v>
      </c>
    </row>
    <row r="107" spans="1:25" x14ac:dyDescent="0.2">
      <c r="A107">
        <v>98</v>
      </c>
      <c r="B107" s="1">
        <f t="shared" si="21"/>
        <v>163467688.75888622</v>
      </c>
      <c r="C107" s="1">
        <f t="shared" si="21"/>
        <v>163566912.29403418</v>
      </c>
      <c r="D107" s="5">
        <f t="shared" si="22"/>
        <v>76148.453759299708</v>
      </c>
      <c r="E107" s="1">
        <f t="shared" si="23"/>
        <v>80526.14432297922</v>
      </c>
      <c r="F107" s="1">
        <f t="shared" si="24"/>
        <v>267.34667950278055</v>
      </c>
      <c r="G107" s="5">
        <f t="shared" si="29"/>
        <v>38912.605632865605</v>
      </c>
      <c r="H107" s="5">
        <f t="shared" si="25"/>
        <v>0</v>
      </c>
      <c r="I107" s="5">
        <f t="shared" si="15"/>
        <v>0.49973193789997461</v>
      </c>
      <c r="J107" s="5">
        <f t="shared" si="16"/>
        <v>0.50003527105334122</v>
      </c>
      <c r="K107" s="20">
        <f t="shared" si="17"/>
        <v>2.3279104668415897E-4</v>
      </c>
      <c r="L107" s="20">
        <f t="shared" si="32"/>
        <v>158570315.76746646</v>
      </c>
      <c r="M107" s="20">
        <f t="shared" si="33"/>
        <v>158666566.63771144</v>
      </c>
      <c r="N107" s="20">
        <f t="shared" si="34"/>
        <v>73867.101501794954</v>
      </c>
      <c r="O107" s="5">
        <f t="shared" si="35"/>
        <v>14319.229352038046</v>
      </c>
      <c r="P107" s="5">
        <f t="shared" si="36"/>
        <v>3581.9802514575626</v>
      </c>
      <c r="Q107" s="5">
        <f t="shared" si="30"/>
        <v>-14319.229352038046</v>
      </c>
      <c r="R107" s="5">
        <f t="shared" si="31"/>
        <v>-3581.9802514575626</v>
      </c>
      <c r="S107" s="1">
        <f t="shared" si="27"/>
        <v>17901.209603495608</v>
      </c>
      <c r="T107">
        <f>IF(A107&lt;D$4,F$4,0)</f>
        <v>0</v>
      </c>
      <c r="U107" s="5">
        <f t="shared" si="28"/>
        <v>8724.3489973337801</v>
      </c>
      <c r="V107" s="5">
        <f>L$6*SUM(U100:U106)</f>
        <v>4134.6192010610848</v>
      </c>
      <c r="W107" s="1">
        <f>H$5+((H$6-H$5)*(LOG(V107+J$5)-LOG(J$5))/(LOG(J$6)-LOG(J$5)))</f>
        <v>9.5902068848039458E-3</v>
      </c>
      <c r="X107" s="1">
        <f t="shared" si="19"/>
        <v>40.747178905353756</v>
      </c>
      <c r="Y107" s="1">
        <f t="shared" si="20"/>
        <v>4208.0849260536379</v>
      </c>
    </row>
    <row r="108" spans="1:25" x14ac:dyDescent="0.2">
      <c r="A108">
        <v>99</v>
      </c>
      <c r="B108" s="1">
        <f t="shared" si="21"/>
        <v>163453369.52953419</v>
      </c>
      <c r="C108" s="1">
        <f t="shared" si="21"/>
        <v>163563330.31378272</v>
      </c>
      <c r="D108" s="5">
        <f t="shared" si="22"/>
        <v>84381.369726757635</v>
      </c>
      <c r="E108" s="1">
        <f t="shared" si="23"/>
        <v>89250.493320313006</v>
      </c>
      <c r="F108" s="1">
        <f t="shared" si="24"/>
        <v>308.09385840813428</v>
      </c>
      <c r="G108" s="5">
        <f t="shared" si="29"/>
        <v>43120.690558919247</v>
      </c>
      <c r="H108" s="5">
        <f t="shared" si="25"/>
        <v>0</v>
      </c>
      <c r="I108" s="5">
        <f t="shared" si="15"/>
        <v>0.4997029325717075</v>
      </c>
      <c r="J108" s="5">
        <f t="shared" si="16"/>
        <v>0.50003910016809927</v>
      </c>
      <c r="K108" s="20">
        <f t="shared" si="17"/>
        <v>2.579672601931858E-4</v>
      </c>
      <c r="L108" s="20">
        <f t="shared" si="32"/>
        <v>158556280.79033145</v>
      </c>
      <c r="M108" s="20">
        <f t="shared" si="33"/>
        <v>158662947.13213536</v>
      </c>
      <c r="N108" s="20">
        <f t="shared" si="34"/>
        <v>81853.290576864412</v>
      </c>
      <c r="O108" s="5">
        <f t="shared" si="35"/>
        <v>15865.957609190596</v>
      </c>
      <c r="P108" s="5">
        <f t="shared" si="36"/>
        <v>3969.1577981015748</v>
      </c>
      <c r="Q108" s="5">
        <f t="shared" si="30"/>
        <v>-15865.957609190596</v>
      </c>
      <c r="R108" s="5">
        <f t="shared" si="31"/>
        <v>-3969.1577981015748</v>
      </c>
      <c r="S108" s="1">
        <f t="shared" si="27"/>
        <v>19835.115407292171</v>
      </c>
      <c r="T108">
        <f>IF(A108&lt;D$4,F$4,0)</f>
        <v>0</v>
      </c>
      <c r="U108" s="5">
        <f t="shared" si="28"/>
        <v>9668.2936360376698</v>
      </c>
      <c r="V108" s="5">
        <f>L$6*SUM(U101:U107)</f>
        <v>4582.170890298562</v>
      </c>
      <c r="W108" s="1">
        <f>H$5+((H$6-H$5)*(LOG(V108+J$5)-LOG(J$5))/(LOG(J$6)-LOG(J$5)))</f>
        <v>1.0093790497562278E-2</v>
      </c>
      <c r="X108" s="1">
        <f t="shared" si="19"/>
        <v>47.530708813339444</v>
      </c>
      <c r="Y108" s="1">
        <f t="shared" si="20"/>
        <v>4661.3751105434667</v>
      </c>
    </row>
    <row r="109" spans="1:25" x14ac:dyDescent="0.2">
      <c r="A109">
        <v>100</v>
      </c>
      <c r="B109" s="1">
        <f t="shared" si="21"/>
        <v>163437503.57192501</v>
      </c>
      <c r="C109" s="1">
        <f t="shared" si="21"/>
        <v>163559361.15598461</v>
      </c>
      <c r="D109" s="5">
        <f t="shared" si="22"/>
        <v>93502.281812046698</v>
      </c>
      <c r="E109" s="1">
        <f t="shared" si="23"/>
        <v>98918.786956350668</v>
      </c>
      <c r="F109" s="1">
        <f t="shared" si="24"/>
        <v>355.62456722147374</v>
      </c>
      <c r="G109" s="5">
        <f t="shared" si="29"/>
        <v>47782.065669462711</v>
      </c>
      <c r="H109" s="5">
        <f t="shared" si="25"/>
        <v>0</v>
      </c>
      <c r="I109" s="5">
        <f t="shared" si="15"/>
        <v>0.4996707945454944</v>
      </c>
      <c r="J109" s="5">
        <f t="shared" si="16"/>
        <v>0.50004334475286871</v>
      </c>
      <c r="K109" s="20">
        <f t="shared" si="17"/>
        <v>2.8586070163682826E-4</v>
      </c>
      <c r="L109" s="20">
        <f t="shared" si="32"/>
        <v>158540729.78537917</v>
      </c>
      <c r="M109" s="20">
        <f t="shared" si="33"/>
        <v>158658936.37740651</v>
      </c>
      <c r="N109" s="20">
        <f t="shared" si="34"/>
        <v>90700.846936005779</v>
      </c>
      <c r="O109" s="5">
        <f t="shared" si="35"/>
        <v>17579.1912779784</v>
      </c>
      <c r="P109" s="5">
        <f t="shared" si="36"/>
        <v>4398.0745426028807</v>
      </c>
      <c r="Q109" s="5">
        <f t="shared" si="30"/>
        <v>-17579.1912779784</v>
      </c>
      <c r="R109" s="5">
        <f t="shared" si="31"/>
        <v>-4398.0745426028807</v>
      </c>
      <c r="S109" s="1">
        <f t="shared" si="27"/>
        <v>21977.26582058128</v>
      </c>
      <c r="T109">
        <f>IF(A109&lt;D$4,F$4,0)</f>
        <v>0</v>
      </c>
      <c r="U109" s="5">
        <f t="shared" si="28"/>
        <v>10714.20332200311</v>
      </c>
      <c r="V109" s="5">
        <f>L$6*SUM(U102:U108)</f>
        <v>5078.1096719666493</v>
      </c>
      <c r="W109" s="1">
        <f>H$5+((H$6-H$5)*(LOG(V109+J$5)-LOG(J$5))/(LOG(J$6)-LOG(J$5)))</f>
        <v>1.0634074875572847E-2</v>
      </c>
      <c r="X109" s="1">
        <f t="shared" si="19"/>
        <v>55.496608002247491</v>
      </c>
      <c r="Y109" s="1">
        <f t="shared" si="20"/>
        <v>5163.2561891711821</v>
      </c>
    </row>
    <row r="110" spans="1:25" x14ac:dyDescent="0.2">
      <c r="A110">
        <v>101</v>
      </c>
      <c r="B110" s="1">
        <f t="shared" si="21"/>
        <v>163419924.38064703</v>
      </c>
      <c r="C110" s="1">
        <f t="shared" si="21"/>
        <v>163554963.081442</v>
      </c>
      <c r="D110" s="5">
        <f t="shared" si="22"/>
        <v>103606.49177141981</v>
      </c>
      <c r="E110" s="1">
        <f t="shared" si="23"/>
        <v>109632.99027835378</v>
      </c>
      <c r="F110" s="1">
        <f t="shared" si="24"/>
        <v>411.12117522372125</v>
      </c>
      <c r="G110" s="5">
        <f t="shared" si="29"/>
        <v>52945.321858633892</v>
      </c>
      <c r="H110" s="5">
        <f t="shared" si="25"/>
        <v>0</v>
      </c>
      <c r="I110" s="5">
        <f t="shared" si="15"/>
        <v>0.49963518666470308</v>
      </c>
      <c r="J110" s="5">
        <f t="shared" si="16"/>
        <v>0.50004804994764951</v>
      </c>
      <c r="K110" s="20">
        <f t="shared" si="17"/>
        <v>3.1676338764735515E-4</v>
      </c>
      <c r="L110" s="20">
        <f t="shared" si="32"/>
        <v>158523499.55133295</v>
      </c>
      <c r="M110" s="20">
        <f t="shared" si="33"/>
        <v>158654492.19195503</v>
      </c>
      <c r="N110" s="20">
        <f t="shared" si="34"/>
        <v>100502.21057247573</v>
      </c>
      <c r="O110" s="5">
        <f t="shared" si="35"/>
        <v>19476.726323464336</v>
      </c>
      <c r="P110" s="5">
        <f t="shared" si="36"/>
        <v>4873.205129139692</v>
      </c>
      <c r="Q110" s="5">
        <f t="shared" si="30"/>
        <v>-19476.726323464336</v>
      </c>
      <c r="R110" s="5">
        <f t="shared" si="31"/>
        <v>-4873.205129139692</v>
      </c>
      <c r="S110" s="1">
        <f t="shared" si="27"/>
        <v>24349.931452604029</v>
      </c>
      <c r="T110">
        <f>IF(A110&lt;D$4,F$4,0)</f>
        <v>0</v>
      </c>
      <c r="U110" s="5">
        <f t="shared" si="28"/>
        <v>11873.055861208171</v>
      </c>
      <c r="V110" s="5">
        <f>L$6*SUM(U103:U109)</f>
        <v>5627.6547244496178</v>
      </c>
      <c r="W110" s="1">
        <f>H$5+((H$6-H$5)*(LOG(V110+J$5)-LOG(J$5))/(LOG(J$6)-LOG(J$5)))</f>
        <v>1.1212382450368246E-2</v>
      </c>
      <c r="X110" s="1">
        <f t="shared" si="19"/>
        <v>64.849607149871673</v>
      </c>
      <c r="Y110" s="1">
        <f t="shared" si="20"/>
        <v>5718.8995145848958</v>
      </c>
    </row>
    <row r="111" spans="1:25" x14ac:dyDescent="0.2">
      <c r="A111">
        <v>102</v>
      </c>
      <c r="B111" s="1">
        <f t="shared" si="21"/>
        <v>163400447.65432358</v>
      </c>
      <c r="C111" s="1">
        <f t="shared" si="21"/>
        <v>163550089.87631285</v>
      </c>
      <c r="D111" s="5">
        <f t="shared" si="22"/>
        <v>114799.42059183618</v>
      </c>
      <c r="E111" s="1">
        <f t="shared" si="23"/>
        <v>121506.04613956195</v>
      </c>
      <c r="F111" s="1">
        <f t="shared" si="24"/>
        <v>475.9707823735929</v>
      </c>
      <c r="G111" s="5">
        <f t="shared" si="29"/>
        <v>58664.221373218788</v>
      </c>
      <c r="H111" s="5">
        <f t="shared" si="25"/>
        <v>0</v>
      </c>
      <c r="I111" s="5">
        <f t="shared" si="15"/>
        <v>0.49959573575566563</v>
      </c>
      <c r="J111" s="5">
        <f t="shared" si="16"/>
        <v>0.50005326581184395</v>
      </c>
      <c r="K111" s="20">
        <f t="shared" si="17"/>
        <v>3.5099843249043229E-4</v>
      </c>
      <c r="L111" s="20">
        <f t="shared" si="32"/>
        <v>158504409.44391805</v>
      </c>
      <c r="M111" s="20">
        <f t="shared" si="33"/>
        <v>158649567.87135679</v>
      </c>
      <c r="N111" s="20">
        <f t="shared" si="34"/>
        <v>111359.63595342994</v>
      </c>
      <c r="O111" s="5">
        <f t="shared" si="35"/>
        <v>21578.231458053935</v>
      </c>
      <c r="P111" s="5">
        <f t="shared" si="36"/>
        <v>5399.4982036440306</v>
      </c>
      <c r="Q111" s="5">
        <f t="shared" si="30"/>
        <v>-21578.231458053935</v>
      </c>
      <c r="R111" s="5">
        <f t="shared" si="31"/>
        <v>-5399.4982036440306</v>
      </c>
      <c r="S111" s="1">
        <f t="shared" si="27"/>
        <v>26977.729661697966</v>
      </c>
      <c r="T111">
        <f>IF(A111&lt;D$4,F$4,0)</f>
        <v>0</v>
      </c>
      <c r="U111" s="5">
        <f t="shared" si="28"/>
        <v>13157.002632187658</v>
      </c>
      <c r="V111" s="5">
        <f>L$6*SUM(U104:U110)</f>
        <v>6236.5853983969573</v>
      </c>
      <c r="W111" s="1">
        <f>H$5+((H$6-H$5)*(LOG(V111+J$5)-LOG(J$5))/(LOG(J$6)-LOG(J$5)))</f>
        <v>1.1829895696112596E-2</v>
      </c>
      <c r="X111" s="1">
        <f t="shared" si="19"/>
        <v>75.8278519376383</v>
      </c>
      <c r="Y111" s="1">
        <f t="shared" si="20"/>
        <v>6334.0217262421575</v>
      </c>
    </row>
    <row r="112" spans="1:25" x14ac:dyDescent="0.2">
      <c r="A112">
        <v>103</v>
      </c>
      <c r="B112" s="1">
        <f t="shared" si="21"/>
        <v>163378869.42286551</v>
      </c>
      <c r="C112" s="1">
        <f t="shared" si="21"/>
        <v>163544690.37810922</v>
      </c>
      <c r="D112" s="5">
        <f t="shared" si="22"/>
        <v>127197.65810991896</v>
      </c>
      <c r="E112" s="1">
        <f t="shared" si="23"/>
        <v>134663.0487717496</v>
      </c>
      <c r="F112" s="1">
        <f t="shared" si="24"/>
        <v>551.79863431123124</v>
      </c>
      <c r="G112" s="5">
        <f t="shared" si="29"/>
        <v>64998.243099460946</v>
      </c>
      <c r="H112" s="5">
        <f t="shared" si="25"/>
        <v>0</v>
      </c>
      <c r="I112" s="5">
        <f t="shared" si="15"/>
        <v>0.49955202884159311</v>
      </c>
      <c r="J112" s="5">
        <f t="shared" si="16"/>
        <v>0.50005904786375344</v>
      </c>
      <c r="K112" s="20">
        <f t="shared" si="17"/>
        <v>3.889232946535276E-4</v>
      </c>
      <c r="L112" s="20">
        <f t="shared" si="32"/>
        <v>158483259.54021791</v>
      </c>
      <c r="M112" s="20">
        <f t="shared" si="33"/>
        <v>158644111.70904443</v>
      </c>
      <c r="N112" s="20">
        <f t="shared" si="34"/>
        <v>123386.2098223144</v>
      </c>
      <c r="O112" s="5">
        <f t="shared" si="35"/>
        <v>23905.438526838188</v>
      </c>
      <c r="P112" s="5">
        <f t="shared" si="36"/>
        <v>5982.4253222514799</v>
      </c>
      <c r="Q112" s="5">
        <f t="shared" si="30"/>
        <v>-23905.438526838188</v>
      </c>
      <c r="R112" s="5">
        <f t="shared" si="31"/>
        <v>-5982.4253222514799</v>
      </c>
      <c r="S112" s="1">
        <f t="shared" si="27"/>
        <v>29887.86384908967</v>
      </c>
      <c r="T112">
        <f>IF(A112&lt;D$4,F$4,0)</f>
        <v>0</v>
      </c>
      <c r="U112" s="5">
        <f t="shared" si="28"/>
        <v>14579.492143615176</v>
      </c>
      <c r="V112" s="5">
        <f>L$6*SUM(U105:U111)</f>
        <v>6911.3007037977441</v>
      </c>
      <c r="W112" s="1">
        <f>H$5+((H$6-H$5)*(LOG(V112+J$5)-LOG(J$5))/(LOG(J$6)-LOG(J$5)))</f>
        <v>1.2487635052444917E-2</v>
      </c>
      <c r="X112" s="1">
        <f t="shared" si="19"/>
        <v>88.707782439993963</v>
      </c>
      <c r="Y112" s="1">
        <f t="shared" si="20"/>
        <v>7014.9417130364236</v>
      </c>
    </row>
    <row r="113" spans="1:25" x14ac:dyDescent="0.2">
      <c r="A113">
        <v>104</v>
      </c>
      <c r="B113" s="1">
        <f t="shared" si="21"/>
        <v>163354963.98433867</v>
      </c>
      <c r="C113" s="1">
        <f t="shared" si="21"/>
        <v>163538707.95278695</v>
      </c>
      <c r="D113" s="5">
        <f t="shared" si="22"/>
        <v>140930.11579476073</v>
      </c>
      <c r="E113" s="1">
        <f t="shared" si="23"/>
        <v>149242.54091536478</v>
      </c>
      <c r="F113" s="1">
        <f t="shared" si="24"/>
        <v>640.50641675122517</v>
      </c>
      <c r="G113" s="5">
        <f t="shared" si="29"/>
        <v>72013.184812497377</v>
      </c>
      <c r="H113" s="5">
        <f t="shared" si="25"/>
        <v>0</v>
      </c>
      <c r="I113" s="5">
        <f t="shared" si="15"/>
        <v>0.49950360897255985</v>
      </c>
      <c r="J113" s="5">
        <f t="shared" si="16"/>
        <v>0.50006545767998978</v>
      </c>
      <c r="K113" s="20">
        <f t="shared" si="17"/>
        <v>4.3093334745035808E-4</v>
      </c>
      <c r="L113" s="20">
        <f t="shared" si="32"/>
        <v>158459828.61640757</v>
      </c>
      <c r="M113" s="20">
        <f t="shared" si="33"/>
        <v>158638066.46752304</v>
      </c>
      <c r="N113" s="20">
        <f t="shared" si="34"/>
        <v>136706.96898974723</v>
      </c>
      <c r="O113" s="5">
        <f t="shared" si="35"/>
        <v>26482.350705114783</v>
      </c>
      <c r="P113" s="5">
        <f t="shared" si="36"/>
        <v>6628.0346067142827</v>
      </c>
      <c r="Q113" s="5">
        <f t="shared" si="30"/>
        <v>-26482.350705114783</v>
      </c>
      <c r="R113" s="5">
        <f t="shared" si="31"/>
        <v>-6628.0346067142827</v>
      </c>
      <c r="S113" s="1">
        <f t="shared" si="27"/>
        <v>33110.385311829064</v>
      </c>
      <c r="T113">
        <f>IF(A113&lt;D$4,F$4,0)</f>
        <v>0</v>
      </c>
      <c r="U113" s="5">
        <f t="shared" si="28"/>
        <v>16155.406164247932</v>
      </c>
      <c r="V113" s="5">
        <f>L$6*SUM(U106:U112)</f>
        <v>7658.88496861162</v>
      </c>
      <c r="W113" s="1">
        <f>H$5+((H$6-H$5)*(LOG(V113+J$5)-LOG(J$5))/(LOG(J$6)-LOG(J$5)))</f>
        <v>1.3186438868879935E-2</v>
      </c>
      <c r="X113" s="1">
        <f t="shared" si="19"/>
        <v>103.80962146860369</v>
      </c>
      <c r="Y113" s="1">
        <f t="shared" si="20"/>
        <v>7768.6434722620279</v>
      </c>
    </row>
    <row r="114" spans="1:25" x14ac:dyDescent="0.2">
      <c r="A114">
        <v>105</v>
      </c>
      <c r="B114" s="1">
        <f t="shared" si="21"/>
        <v>163328481.63363355</v>
      </c>
      <c r="C114" s="1">
        <f t="shared" si="21"/>
        <v>163532079.91818023</v>
      </c>
      <c r="D114" s="5">
        <f t="shared" si="22"/>
        <v>156139.29150309419</v>
      </c>
      <c r="E114" s="1">
        <f t="shared" si="23"/>
        <v>165397.9470796127</v>
      </c>
      <c r="F114" s="1">
        <f t="shared" si="24"/>
        <v>744.3160382198289</v>
      </c>
      <c r="G114" s="5">
        <f t="shared" si="29"/>
        <v>79781.828284759409</v>
      </c>
      <c r="H114" s="5">
        <f t="shared" si="25"/>
        <v>0</v>
      </c>
      <c r="I114" s="5">
        <f t="shared" si="15"/>
        <v>0.4994499706358696</v>
      </c>
      <c r="J114" s="5">
        <f t="shared" si="16"/>
        <v>0.50007256356161811</v>
      </c>
      <c r="K114" s="20">
        <f t="shared" si="17"/>
        <v>4.7746580251234645E-4</v>
      </c>
      <c r="L114" s="20">
        <f t="shared" si="32"/>
        <v>158433871.92140204</v>
      </c>
      <c r="M114" s="20">
        <f t="shared" si="33"/>
        <v>158631368.79527637</v>
      </c>
      <c r="N114" s="20">
        <f t="shared" si="34"/>
        <v>151460.12663847319</v>
      </c>
      <c r="O114" s="5">
        <f t="shared" si="35"/>
        <v>29335.469810561364</v>
      </c>
      <c r="P114" s="5">
        <f t="shared" si="36"/>
        <v>7343.0095374593229</v>
      </c>
      <c r="Q114" s="5">
        <f t="shared" si="30"/>
        <v>-29335.469810561364</v>
      </c>
      <c r="R114" s="5">
        <f t="shared" si="31"/>
        <v>-7343.0095374593229</v>
      </c>
      <c r="S114" s="1">
        <f t="shared" si="27"/>
        <v>36678.479348020686</v>
      </c>
      <c r="T114">
        <f>IF(A114&lt;D$4,F$4,0)</f>
        <v>0</v>
      </c>
      <c r="U114" s="5">
        <f t="shared" si="28"/>
        <v>17901.209603495608</v>
      </c>
      <c r="V114" s="5">
        <f>L$6*SUM(U107:U113)</f>
        <v>8487.1802756633497</v>
      </c>
      <c r="W114" s="1">
        <f>H$5+((H$6-H$5)*(LOG(V114+J$5)-LOG(J$5))/(LOG(J$6)-LOG(J$5)))</f>
        <v>1.3926946132974714E-2</v>
      </c>
      <c r="X114" s="1">
        <f t="shared" si="19"/>
        <v>121.50353853113951</v>
      </c>
      <c r="Y114" s="1">
        <f t="shared" si="20"/>
        <v>8602.8454588026398</v>
      </c>
    </row>
    <row r="115" spans="1:25" x14ac:dyDescent="0.2">
      <c r="A115">
        <v>106</v>
      </c>
      <c r="B115" s="1">
        <f t="shared" si="21"/>
        <v>163299146.16382298</v>
      </c>
      <c r="C115" s="1">
        <f t="shared" si="21"/>
        <v>163524736.90864277</v>
      </c>
      <c r="D115" s="5">
        <f t="shared" si="22"/>
        <v>172982.6554438227</v>
      </c>
      <c r="E115" s="1">
        <f t="shared" si="23"/>
        <v>183299.1566831083</v>
      </c>
      <c r="F115" s="1">
        <f t="shared" si="24"/>
        <v>865.81957675096839</v>
      </c>
      <c r="G115" s="5">
        <f t="shared" si="29"/>
        <v>88384.673743562045</v>
      </c>
      <c r="H115" s="5">
        <f t="shared" si="25"/>
        <v>0</v>
      </c>
      <c r="I115" s="5">
        <f t="shared" si="15"/>
        <v>0.49939055470856514</v>
      </c>
      <c r="J115" s="5">
        <f t="shared" si="16"/>
        <v>0.50008044127465689</v>
      </c>
      <c r="K115" s="20">
        <f t="shared" si="17"/>
        <v>5.2900401677782318E-4</v>
      </c>
      <c r="L115" s="20">
        <f t="shared" si="32"/>
        <v>158405118.72767904</v>
      </c>
      <c r="M115" s="20">
        <f t="shared" si="33"/>
        <v>158623948.58415112</v>
      </c>
      <c r="N115" s="20">
        <f t="shared" si="34"/>
        <v>167798.41607940005</v>
      </c>
      <c r="O115" s="5">
        <f t="shared" si="35"/>
        <v>32494.044035909359</v>
      </c>
      <c r="P115" s="5">
        <f t="shared" si="36"/>
        <v>8134.7332899391049</v>
      </c>
      <c r="Q115" s="5">
        <f t="shared" si="30"/>
        <v>-32494.044035909359</v>
      </c>
      <c r="R115" s="5">
        <f t="shared" si="31"/>
        <v>-8134.7332899391049</v>
      </c>
      <c r="S115" s="1">
        <f t="shared" si="27"/>
        <v>40628.777325848467</v>
      </c>
      <c r="T115">
        <f>IF(A115&lt;D$4,F$4,0)</f>
        <v>0</v>
      </c>
      <c r="U115" s="5">
        <f t="shared" si="28"/>
        <v>19835.115407292171</v>
      </c>
      <c r="V115" s="5">
        <f>L$6*SUM(U108:U114)</f>
        <v>9404.8663362795323</v>
      </c>
      <c r="W115" s="1">
        <f>H$5+((H$6-H$5)*(LOG(V115+J$5)-LOG(J$5))/(LOG(J$6)-LOG(J$5)))</f>
        <v>1.4709582670402527E-2</v>
      </c>
      <c r="X115" s="1">
        <f t="shared" si="19"/>
        <v>142.21656452102275</v>
      </c>
      <c r="Y115" s="1">
        <f t="shared" si="20"/>
        <v>9526.0770715166473</v>
      </c>
    </row>
    <row r="116" spans="1:25" x14ac:dyDescent="0.2">
      <c r="A116">
        <v>107</v>
      </c>
      <c r="B116" s="1">
        <f t="shared" si="21"/>
        <v>163266652.11978707</v>
      </c>
      <c r="C116" s="1">
        <f t="shared" si="21"/>
        <v>163516602.17535284</v>
      </c>
      <c r="D116" s="5">
        <f t="shared" si="22"/>
        <v>191634.16694908988</v>
      </c>
      <c r="E116" s="1">
        <f t="shared" si="23"/>
        <v>203134.27209040048</v>
      </c>
      <c r="F116" s="1">
        <f t="shared" si="24"/>
        <v>1008.0361412719911</v>
      </c>
      <c r="G116" s="5">
        <f t="shared" si="29"/>
        <v>97910.750815078689</v>
      </c>
      <c r="H116" s="5">
        <f t="shared" si="25"/>
        <v>0</v>
      </c>
      <c r="I116" s="5">
        <f t="shared" si="15"/>
        <v>0.49932474291131063</v>
      </c>
      <c r="J116" s="5">
        <f t="shared" si="16"/>
        <v>0.50008917487347571</v>
      </c>
      <c r="K116" s="20">
        <f t="shared" si="17"/>
        <v>5.8608221521362744E-4</v>
      </c>
      <c r="L116" s="20">
        <f t="shared" si="32"/>
        <v>158373269.63925621</v>
      </c>
      <c r="M116" s="20">
        <f t="shared" si="33"/>
        <v>158615728.26159278</v>
      </c>
      <c r="N116" s="20">
        <f t="shared" si="34"/>
        <v>185890.56123999634</v>
      </c>
      <c r="O116" s="5">
        <f t="shared" si="35"/>
        <v>35990.337382218357</v>
      </c>
      <c r="P116" s="5">
        <f t="shared" si="36"/>
        <v>9011.3590305740308</v>
      </c>
      <c r="Q116" s="5">
        <f t="shared" si="30"/>
        <v>-35990.337382218357</v>
      </c>
      <c r="R116" s="5">
        <f t="shared" si="31"/>
        <v>-9011.3590305740308</v>
      </c>
      <c r="S116" s="1">
        <f t="shared" si="27"/>
        <v>45001.696412792386</v>
      </c>
      <c r="T116">
        <f>IF(A116&lt;D$4,F$4,0)</f>
        <v>0</v>
      </c>
      <c r="U116" s="5">
        <f t="shared" si="28"/>
        <v>21977.26582058128</v>
      </c>
      <c r="V116" s="5">
        <f>L$6*SUM(U109:U115)</f>
        <v>10421.548513404981</v>
      </c>
      <c r="W116" s="1">
        <f>H$5+((H$6-H$5)*(LOG(V116+J$5)-LOG(J$5))/(LOG(J$6)-LOG(J$5)))</f>
        <v>1.5534551384456205E-2</v>
      </c>
      <c r="X116" s="1">
        <f t="shared" si="19"/>
        <v>166.44034204916869</v>
      </c>
      <c r="Y116" s="1">
        <f t="shared" si="20"/>
        <v>10547.762979953941</v>
      </c>
    </row>
    <row r="117" spans="1:25" x14ac:dyDescent="0.2">
      <c r="A117">
        <v>108</v>
      </c>
      <c r="B117" s="1">
        <f t="shared" si="21"/>
        <v>163230661.78240484</v>
      </c>
      <c r="C117" s="1">
        <f t="shared" si="21"/>
        <v>163507590.81632227</v>
      </c>
      <c r="D117" s="5">
        <f t="shared" si="22"/>
        <v>212285.93190927824</v>
      </c>
      <c r="E117" s="1">
        <f t="shared" si="23"/>
        <v>225111.53791098177</v>
      </c>
      <c r="F117" s="1">
        <f t="shared" si="24"/>
        <v>1174.4764833211598</v>
      </c>
      <c r="G117" s="5">
        <f t="shared" si="29"/>
        <v>108458.51379503263</v>
      </c>
      <c r="H117" s="5">
        <f t="shared" si="25"/>
        <v>0</v>
      </c>
      <c r="I117" s="5">
        <f t="shared" si="15"/>
        <v>0.49925185172040809</v>
      </c>
      <c r="J117" s="5">
        <f t="shared" si="16"/>
        <v>0.50009885761665762</v>
      </c>
      <c r="K117" s="20">
        <f t="shared" si="17"/>
        <v>6.4929066293428457E-4</v>
      </c>
      <c r="L117" s="20">
        <f t="shared" si="32"/>
        <v>158337993.63554484</v>
      </c>
      <c r="M117" s="20">
        <f t="shared" si="33"/>
        <v>158606622.01167902</v>
      </c>
      <c r="N117" s="20">
        <f t="shared" si="34"/>
        <v>205922.88341252226</v>
      </c>
      <c r="O117" s="5">
        <f t="shared" si="35"/>
        <v>39859.922008783615</v>
      </c>
      <c r="P117" s="5">
        <f t="shared" si="36"/>
        <v>9981.8865932044519</v>
      </c>
      <c r="Q117" s="5">
        <f t="shared" si="30"/>
        <v>-39859.922008783615</v>
      </c>
      <c r="R117" s="5">
        <f t="shared" si="31"/>
        <v>-9981.8865932044519</v>
      </c>
      <c r="S117" s="1">
        <f t="shared" si="27"/>
        <v>49841.808601988065</v>
      </c>
      <c r="T117">
        <f>IF(A117&lt;D$4,F$4,0)</f>
        <v>0</v>
      </c>
      <c r="U117" s="5">
        <f t="shared" si="28"/>
        <v>24349.931452604029</v>
      </c>
      <c r="V117" s="5">
        <f>L$6*SUM(U110:U116)</f>
        <v>11547.8547632628</v>
      </c>
      <c r="W117" s="1">
        <f>H$5+((H$6-H$5)*(LOG(V117+J$5)-LOG(J$5))/(LOG(J$6)-LOG(J$5)))</f>
        <v>1.6401826941413657E-2</v>
      </c>
      <c r="X117" s="1">
        <f t="shared" si="19"/>
        <v>194.7398075012735</v>
      </c>
      <c r="Y117" s="1">
        <f t="shared" si="20"/>
        <v>11678.316053706898</v>
      </c>
    </row>
    <row r="118" spans="1:25" x14ac:dyDescent="0.2">
      <c r="A118">
        <v>109</v>
      </c>
      <c r="B118" s="1">
        <f t="shared" si="21"/>
        <v>163190801.86039606</v>
      </c>
      <c r="C118" s="1">
        <f t="shared" si="21"/>
        <v>163497608.92972907</v>
      </c>
      <c r="D118" s="5">
        <f t="shared" si="22"/>
        <v>235150.01084956835</v>
      </c>
      <c r="E118" s="1">
        <f t="shared" si="23"/>
        <v>249461.46936358581</v>
      </c>
      <c r="F118" s="1">
        <f t="shared" si="24"/>
        <v>1369.2162908224332</v>
      </c>
      <c r="G118" s="5">
        <f t="shared" si="29"/>
        <v>120136.82984873952</v>
      </c>
      <c r="H118" s="5">
        <f t="shared" si="25"/>
        <v>0</v>
      </c>
      <c r="I118" s="5">
        <f t="shared" si="15"/>
        <v>0.49917112569241751</v>
      </c>
      <c r="J118" s="5">
        <f t="shared" si="16"/>
        <v>0.5001095929860605</v>
      </c>
      <c r="K118" s="20">
        <f t="shared" si="17"/>
        <v>7.1928132152189396E-4</v>
      </c>
      <c r="L118" s="20">
        <f t="shared" si="32"/>
        <v>158298924.82861036</v>
      </c>
      <c r="M118" s="20">
        <f t="shared" si="33"/>
        <v>158596534.91846567</v>
      </c>
      <c r="N118" s="20">
        <f t="shared" si="34"/>
        <v>228101.0538986538</v>
      </c>
      <c r="O118" s="5">
        <f t="shared" si="35"/>
        <v>44141.994601992425</v>
      </c>
      <c r="P118" s="5">
        <f t="shared" si="36"/>
        <v>11056.245953415853</v>
      </c>
      <c r="Q118" s="5">
        <f t="shared" si="30"/>
        <v>-44141.994601992425</v>
      </c>
      <c r="R118" s="5">
        <f t="shared" si="31"/>
        <v>-11056.245953415853</v>
      </c>
      <c r="S118" s="1">
        <f t="shared" si="27"/>
        <v>55198.24055540828</v>
      </c>
      <c r="T118">
        <f>IF(A118&lt;D$4,F$4,0)</f>
        <v>0</v>
      </c>
      <c r="U118" s="5">
        <f t="shared" si="28"/>
        <v>26977.729661697966</v>
      </c>
      <c r="V118" s="5">
        <f>L$6*SUM(U111:U117)</f>
        <v>12795.542322402383</v>
      </c>
      <c r="W118" s="1">
        <f>H$5+((H$6-H$5)*(LOG(V118+J$5)-LOG(J$5))/(LOG(J$6)-LOG(J$5)))</f>
        <v>1.7311155116990988E-2</v>
      </c>
      <c r="X118" s="1">
        <f t="shared" si="19"/>
        <v>227.76291344045927</v>
      </c>
      <c r="Y118" s="1">
        <f t="shared" si="20"/>
        <v>12929.239718747198</v>
      </c>
    </row>
    <row r="119" spans="1:25" x14ac:dyDescent="0.2">
      <c r="A119">
        <v>110</v>
      </c>
      <c r="B119" s="1">
        <f t="shared" si="21"/>
        <v>163146659.86579406</v>
      </c>
      <c r="C119" s="1">
        <f t="shared" si="21"/>
        <v>163486552.68377566</v>
      </c>
      <c r="D119" s="5">
        <f t="shared" si="22"/>
        <v>260460.38755588699</v>
      </c>
      <c r="E119" s="1">
        <f t="shared" si="23"/>
        <v>276439.1990252838</v>
      </c>
      <c r="F119" s="1">
        <f t="shared" si="24"/>
        <v>1596.9792042628924</v>
      </c>
      <c r="G119" s="5">
        <f t="shared" si="29"/>
        <v>133066.06956748673</v>
      </c>
      <c r="H119" s="5">
        <f t="shared" si="25"/>
        <v>0</v>
      </c>
      <c r="I119" s="5">
        <f t="shared" si="15"/>
        <v>0.49908173015380913</v>
      </c>
      <c r="J119" s="5">
        <f t="shared" si="16"/>
        <v>0.50012149582112131</v>
      </c>
      <c r="K119" s="20">
        <f t="shared" si="17"/>
        <v>7.9677402506956338E-4</v>
      </c>
      <c r="L119" s="20">
        <f t="shared" si="32"/>
        <v>158255658.91028672</v>
      </c>
      <c r="M119" s="20">
        <f t="shared" si="33"/>
        <v>158585362.02472869</v>
      </c>
      <c r="N119" s="20">
        <f t="shared" si="34"/>
        <v>252652.00211020527</v>
      </c>
      <c r="O119" s="5">
        <f t="shared" si="35"/>
        <v>48879.717688207442</v>
      </c>
      <c r="P119" s="5">
        <f t="shared" si="36"/>
        <v>12245.387903703981</v>
      </c>
      <c r="Q119" s="5">
        <f t="shared" si="30"/>
        <v>-48879.717688207442</v>
      </c>
      <c r="R119" s="5">
        <f t="shared" si="31"/>
        <v>-12245.387903703981</v>
      </c>
      <c r="S119" s="1">
        <f t="shared" si="27"/>
        <v>61125.105591911422</v>
      </c>
      <c r="T119">
        <f>IF(A119&lt;D$4,F$4,0)</f>
        <v>0</v>
      </c>
      <c r="U119" s="5">
        <f t="shared" si="28"/>
        <v>29887.86384908967</v>
      </c>
      <c r="V119" s="5">
        <f>L$6*SUM(U112:U118)</f>
        <v>14177.615025353414</v>
      </c>
      <c r="W119" s="1">
        <f>H$5+((H$6-H$5)*(LOG(V119+J$5)-LOG(J$5))/(LOG(J$6)-LOG(J$5)))</f>
        <v>1.8262056811463825E-2</v>
      </c>
      <c r="X119" s="1">
        <f t="shared" si="19"/>
        <v>266.25151380899086</v>
      </c>
      <c r="Y119" s="1">
        <f t="shared" si="20"/>
        <v>14313.240629806185</v>
      </c>
    </row>
    <row r="120" spans="1:25" x14ac:dyDescent="0.2">
      <c r="A120">
        <v>111</v>
      </c>
      <c r="B120" s="1">
        <f t="shared" si="21"/>
        <v>163097780.14810586</v>
      </c>
      <c r="C120" s="1">
        <f t="shared" si="21"/>
        <v>163474307.29587197</v>
      </c>
      <c r="D120" s="5">
        <f t="shared" si="22"/>
        <v>288475.10783596936</v>
      </c>
      <c r="E120" s="1">
        <f t="shared" si="23"/>
        <v>306327.06287437346</v>
      </c>
      <c r="F120" s="1">
        <f t="shared" si="24"/>
        <v>1863.2307180718833</v>
      </c>
      <c r="G120" s="5">
        <f t="shared" si="29"/>
        <v>147379.31019729291</v>
      </c>
      <c r="H120" s="5">
        <f t="shared" si="25"/>
        <v>0</v>
      </c>
      <c r="I120" s="5">
        <f t="shared" si="15"/>
        <v>0.49898274320644503</v>
      </c>
      <c r="J120" s="5">
        <f t="shared" si="16"/>
        <v>0.50013469358194018</v>
      </c>
      <c r="K120" s="20">
        <f t="shared" si="17"/>
        <v>8.825632116148623E-4</v>
      </c>
      <c r="L120" s="20">
        <f t="shared" si="32"/>
        <v>158207749.26468271</v>
      </c>
      <c r="M120" s="20">
        <f t="shared" si="33"/>
        <v>158572987.29876897</v>
      </c>
      <c r="N120" s="20">
        <f t="shared" si="34"/>
        <v>279825.98836214369</v>
      </c>
      <c r="O120" s="5">
        <f t="shared" si="35"/>
        <v>54120.586558117422</v>
      </c>
      <c r="P120" s="5">
        <f t="shared" si="36"/>
        <v>13561.382303916775</v>
      </c>
      <c r="Q120" s="5">
        <f t="shared" si="30"/>
        <v>-54120.586558117422</v>
      </c>
      <c r="R120" s="5">
        <f t="shared" si="31"/>
        <v>-13561.382303916775</v>
      </c>
      <c r="S120" s="1">
        <f t="shared" si="27"/>
        <v>67681.968862034191</v>
      </c>
      <c r="T120">
        <f>IF(A120&lt;D$4,F$4,0)</f>
        <v>0</v>
      </c>
      <c r="U120" s="5">
        <f t="shared" si="28"/>
        <v>33110.385311829064</v>
      </c>
      <c r="V120" s="5">
        <f>L$6*SUM(U113:U119)</f>
        <v>15708.452195900865</v>
      </c>
      <c r="W120" s="1">
        <f>H$5+((H$6-H$5)*(LOG(V120+J$5)-LOG(J$5))/(LOG(J$6)-LOG(J$5)))</f>
        <v>1.9253836532488793E-2</v>
      </c>
      <c r="X120" s="1">
        <f t="shared" si="19"/>
        <v>311.05354940239147</v>
      </c>
      <c r="Y120" s="1">
        <f t="shared" si="20"/>
        <v>15844.35261484554</v>
      </c>
    </row>
    <row r="121" spans="1:25" x14ac:dyDescent="0.2">
      <c r="A121">
        <v>112</v>
      </c>
      <c r="B121" s="1">
        <f t="shared" si="21"/>
        <v>163043659.56154776</v>
      </c>
      <c r="C121" s="1">
        <f t="shared" si="21"/>
        <v>163460745.91356805</v>
      </c>
      <c r="D121" s="5">
        <f t="shared" si="22"/>
        <v>319478.59734998288</v>
      </c>
      <c r="E121" s="1">
        <f t="shared" si="23"/>
        <v>339437.4481862025</v>
      </c>
      <c r="F121" s="1">
        <f t="shared" si="24"/>
        <v>2174.2842674742747</v>
      </c>
      <c r="G121" s="5">
        <f t="shared" si="29"/>
        <v>163223.66281213844</v>
      </c>
      <c r="H121" s="5">
        <f t="shared" si="25"/>
        <v>0</v>
      </c>
      <c r="I121" s="5">
        <f t="shared" si="15"/>
        <v>0.49887314699863405</v>
      </c>
      <c r="J121" s="5">
        <f t="shared" si="16"/>
        <v>0.50014932775636534</v>
      </c>
      <c r="K121" s="20">
        <f t="shared" si="17"/>
        <v>9.7752524500059417E-4</v>
      </c>
      <c r="L121" s="20">
        <f t="shared" si="32"/>
        <v>158154702.72096115</v>
      </c>
      <c r="M121" s="20">
        <f t="shared" si="33"/>
        <v>158559282.50155568</v>
      </c>
      <c r="N121" s="20">
        <f t="shared" si="34"/>
        <v>309898.84994897706</v>
      </c>
      <c r="O121" s="5">
        <f t="shared" si="35"/>
        <v>59916.822111550384</v>
      </c>
      <c r="P121" s="5">
        <f t="shared" si="36"/>
        <v>15017.524234708764</v>
      </c>
      <c r="Q121" s="5">
        <f t="shared" si="30"/>
        <v>-59916.822111550384</v>
      </c>
      <c r="R121" s="5">
        <f t="shared" si="31"/>
        <v>-15017.524234708764</v>
      </c>
      <c r="S121" s="1">
        <f t="shared" si="27"/>
        <v>74934.346346259146</v>
      </c>
      <c r="T121">
        <f>IF(A121&lt;D$4,F$4,0)</f>
        <v>0</v>
      </c>
      <c r="U121" s="5">
        <f t="shared" si="28"/>
        <v>36678.479348020686</v>
      </c>
      <c r="V121" s="5">
        <f>L$6*SUM(U114:U120)</f>
        <v>17403.950110658978</v>
      </c>
      <c r="W121" s="1">
        <f>H$5+((H$6-H$5)*(LOG(V121+J$5)-LOG(J$5))/(LOG(J$6)-LOG(J$5)))</f>
        <v>2.0285594950840497E-2</v>
      </c>
      <c r="X121" s="1">
        <f t="shared" si="19"/>
        <v>363.13668714660793</v>
      </c>
      <c r="Y121" s="1">
        <f t="shared" si="20"/>
        <v>17538.072916349</v>
      </c>
    </row>
    <row r="122" spans="1:25" x14ac:dyDescent="0.2">
      <c r="A122">
        <v>113</v>
      </c>
      <c r="B122" s="1">
        <f t="shared" si="21"/>
        <v>162983742.73943621</v>
      </c>
      <c r="C122" s="1">
        <f t="shared" si="21"/>
        <v>163445728.38933334</v>
      </c>
      <c r="D122" s="5">
        <f t="shared" si="22"/>
        <v>353784.16637039359</v>
      </c>
      <c r="E122" s="1">
        <f t="shared" si="23"/>
        <v>376115.92753422318</v>
      </c>
      <c r="F122" s="1">
        <f t="shared" si="24"/>
        <v>2537.4209546208826</v>
      </c>
      <c r="G122" s="5">
        <f t="shared" si="29"/>
        <v>180761.73572848743</v>
      </c>
      <c r="H122" s="5">
        <f t="shared" si="25"/>
        <v>0</v>
      </c>
      <c r="I122" s="5">
        <f t="shared" si="15"/>
        <v>0.49875181821123193</v>
      </c>
      <c r="J122" s="5">
        <f t="shared" si="16"/>
        <v>0.5001655554282135</v>
      </c>
      <c r="K122" s="20">
        <f t="shared" si="17"/>
        <v>1.0826263605546965E-3</v>
      </c>
      <c r="L122" s="20">
        <f t="shared" si="32"/>
        <v>158095974.92096615</v>
      </c>
      <c r="M122" s="20">
        <f t="shared" si="33"/>
        <v>158544105.94613683</v>
      </c>
      <c r="N122" s="20">
        <f t="shared" si="34"/>
        <v>343174.42803695757</v>
      </c>
      <c r="O122" s="5">
        <f t="shared" si="35"/>
        <v>66325.789447980133</v>
      </c>
      <c r="P122" s="5">
        <f t="shared" si="36"/>
        <v>16628.448311948752</v>
      </c>
      <c r="Q122" s="5">
        <f t="shared" si="30"/>
        <v>-66325.789447980133</v>
      </c>
      <c r="R122" s="5">
        <f t="shared" si="31"/>
        <v>-16628.448311948752</v>
      </c>
      <c r="S122" s="1">
        <f t="shared" si="27"/>
        <v>82954.237759928888</v>
      </c>
      <c r="T122">
        <f>IF(A122&lt;D$4,F$4,0)</f>
        <v>0</v>
      </c>
      <c r="U122" s="5">
        <f t="shared" si="28"/>
        <v>40628.777325848467</v>
      </c>
      <c r="V122" s="5">
        <f>L$6*SUM(U115:U121)</f>
        <v>19281.677085111485</v>
      </c>
      <c r="W122" s="1">
        <f>H$5+((H$6-H$5)*(LOG(V122+J$5)-LOG(J$5))/(LOG(J$6)-LOG(J$5)))</f>
        <v>2.1356244969153632E-2</v>
      </c>
      <c r="X122" s="1">
        <f t="shared" si="19"/>
        <v>423.60358362956515</v>
      </c>
      <c r="Y122" s="1">
        <f t="shared" si="20"/>
        <v>19411.511823662604</v>
      </c>
    </row>
    <row r="123" spans="1:25" x14ac:dyDescent="0.2">
      <c r="A123">
        <v>114</v>
      </c>
      <c r="B123" s="1">
        <f t="shared" si="21"/>
        <v>162917416.94998822</v>
      </c>
      <c r="C123" s="1">
        <f t="shared" si="21"/>
        <v>163429099.94102138</v>
      </c>
      <c r="D123" s="5">
        <f t="shared" si="22"/>
        <v>391736.70771753014</v>
      </c>
      <c r="E123" s="1">
        <f t="shared" si="23"/>
        <v>416744.70486007165</v>
      </c>
      <c r="F123" s="1">
        <f t="shared" si="24"/>
        <v>2961.0245382504477</v>
      </c>
      <c r="G123" s="5">
        <f t="shared" si="29"/>
        <v>200173.24755215005</v>
      </c>
      <c r="H123" s="5">
        <f t="shared" si="25"/>
        <v>0</v>
      </c>
      <c r="I123" s="5">
        <f t="shared" si="15"/>
        <v>0.49861751770905255</v>
      </c>
      <c r="J123" s="5">
        <f t="shared" si="16"/>
        <v>0.5001835510259276</v>
      </c>
      <c r="K123" s="20">
        <f t="shared" si="17"/>
        <v>1.198931265019947E-3</v>
      </c>
      <c r="L123" s="20">
        <f t="shared" si="32"/>
        <v>158030965.27643949</v>
      </c>
      <c r="M123" s="20">
        <f t="shared" si="33"/>
        <v>158527301.14096728</v>
      </c>
      <c r="N123" s="20">
        <f t="shared" si="34"/>
        <v>379987.18132033467</v>
      </c>
      <c r="O123" s="5">
        <f t="shared" si="35"/>
        <v>73410.441389640488</v>
      </c>
      <c r="P123" s="5">
        <f t="shared" si="36"/>
        <v>18410.251321172382</v>
      </c>
      <c r="Q123" s="5">
        <f t="shared" si="30"/>
        <v>-73410.441389640488</v>
      </c>
      <c r="R123" s="5">
        <f t="shared" si="31"/>
        <v>-18410.251321172382</v>
      </c>
      <c r="S123" s="1">
        <f t="shared" si="27"/>
        <v>91820.692710812873</v>
      </c>
      <c r="T123">
        <f>IF(A123&lt;D$4,F$4,0)</f>
        <v>0</v>
      </c>
      <c r="U123" s="5">
        <f t="shared" si="28"/>
        <v>45001.696412792386</v>
      </c>
      <c r="V123" s="5">
        <f>L$6*SUM(U116:U122)</f>
        <v>21361.043276967117</v>
      </c>
      <c r="W123" s="1">
        <f>H$5+((H$6-H$5)*(LOG(V123+J$5)-LOG(J$5))/(LOG(J$6)-LOG(J$5)))</f>
        <v>2.2464530618103506E-2</v>
      </c>
      <c r="X123" s="1">
        <f t="shared" si="19"/>
        <v>493.70896092864785</v>
      </c>
      <c r="Y123" s="1">
        <f t="shared" si="20"/>
        <v>21483.556859652632</v>
      </c>
    </row>
    <row r="124" spans="1:25" x14ac:dyDescent="0.2">
      <c r="A124">
        <v>115</v>
      </c>
      <c r="B124" s="1">
        <f t="shared" si="21"/>
        <v>162844006.50859857</v>
      </c>
      <c r="C124" s="1">
        <f t="shared" si="21"/>
        <v>163410689.68970022</v>
      </c>
      <c r="D124" s="5">
        <f t="shared" si="22"/>
        <v>433715.59182635491</v>
      </c>
      <c r="E124" s="1">
        <f t="shared" si="23"/>
        <v>461746.40127286402</v>
      </c>
      <c r="F124" s="1">
        <f t="shared" si="24"/>
        <v>3454.7334991790954</v>
      </c>
      <c r="G124" s="5">
        <f t="shared" si="29"/>
        <v>221656.80441180267</v>
      </c>
      <c r="H124" s="5">
        <f t="shared" si="25"/>
        <v>0</v>
      </c>
      <c r="I124" s="5">
        <f t="shared" si="15"/>
        <v>0.49846887931003386</v>
      </c>
      <c r="J124" s="5">
        <f t="shared" si="16"/>
        <v>0.50020350827344418</v>
      </c>
      <c r="K124" s="20">
        <f t="shared" si="17"/>
        <v>1.3276124165217936E-3</v>
      </c>
      <c r="L124" s="20">
        <f t="shared" si="32"/>
        <v>157959011.49136025</v>
      </c>
      <c r="M124" s="20">
        <f t="shared" si="33"/>
        <v>158508695.30862045</v>
      </c>
      <c r="N124" s="20">
        <f t="shared" si="34"/>
        <v>420704.99014444131</v>
      </c>
      <c r="O124" s="5">
        <f t="shared" si="35"/>
        <v>81239.78529669733</v>
      </c>
      <c r="P124" s="5">
        <f t="shared" si="36"/>
        <v>20380.623196094566</v>
      </c>
      <c r="Q124" s="5">
        <f t="shared" si="30"/>
        <v>-81239.78529669733</v>
      </c>
      <c r="R124" s="5">
        <f t="shared" si="31"/>
        <v>-20380.623196094566</v>
      </c>
      <c r="S124" s="1">
        <f t="shared" si="27"/>
        <v>101620.4084927919</v>
      </c>
      <c r="T124">
        <f>IF(A124&lt;D$4,F$4,0)</f>
        <v>0</v>
      </c>
      <c r="U124" s="5">
        <f t="shared" si="28"/>
        <v>49841.808601988065</v>
      </c>
      <c r="V124" s="5">
        <f>L$6*SUM(U117:U123)</f>
        <v>23663.486336188231</v>
      </c>
      <c r="W124" s="1">
        <f>H$5+((H$6-H$5)*(LOG(V124+J$5)-LOG(J$5))/(LOG(J$6)-LOG(J$5)))</f>
        <v>2.3609048014847589E-2</v>
      </c>
      <c r="X124" s="1">
        <f t="shared" si="19"/>
        <v>574.87870082277607</v>
      </c>
      <c r="Y124" s="1">
        <f t="shared" si="20"/>
        <v>23775.052751781252</v>
      </c>
    </row>
    <row r="125" spans="1:25" x14ac:dyDescent="0.2">
      <c r="A125">
        <v>116</v>
      </c>
      <c r="B125" s="1">
        <f t="shared" si="21"/>
        <v>162762766.72330186</v>
      </c>
      <c r="C125" s="1">
        <f t="shared" si="21"/>
        <v>163390309.06650412</v>
      </c>
      <c r="D125" s="5">
        <f t="shared" si="22"/>
        <v>480137.75976373849</v>
      </c>
      <c r="E125" s="1">
        <f t="shared" si="23"/>
        <v>511588.20987485209</v>
      </c>
      <c r="F125" s="1">
        <f t="shared" si="24"/>
        <v>4029.6122000018713</v>
      </c>
      <c r="G125" s="5">
        <f t="shared" si="29"/>
        <v>245431.85716358392</v>
      </c>
      <c r="H125" s="5">
        <f t="shared" si="25"/>
        <v>0</v>
      </c>
      <c r="I125" s="5">
        <f t="shared" si="15"/>
        <v>0.49830439762856832</v>
      </c>
      <c r="J125" s="5">
        <f t="shared" si="16"/>
        <v>0.50022564236783618</v>
      </c>
      <c r="K125" s="20">
        <f t="shared" si="17"/>
        <v>1.4699600035955099E-3</v>
      </c>
      <c r="L125" s="20">
        <f t="shared" si="32"/>
        <v>157879383.62654188</v>
      </c>
      <c r="M125" s="20">
        <f t="shared" si="33"/>
        <v>158488097.77129933</v>
      </c>
      <c r="N125" s="20">
        <f t="shared" si="34"/>
        <v>465732.15172850247</v>
      </c>
      <c r="O125" s="5">
        <f t="shared" si="35"/>
        <v>89889.370476722572</v>
      </c>
      <c r="P125" s="5">
        <f t="shared" si="36"/>
        <v>22558.986185325342</v>
      </c>
      <c r="Q125" s="5">
        <f t="shared" si="30"/>
        <v>-89889.370476722572</v>
      </c>
      <c r="R125" s="5">
        <f t="shared" si="31"/>
        <v>-22558.986185325342</v>
      </c>
      <c r="S125" s="1">
        <f t="shared" si="27"/>
        <v>112448.35666204791</v>
      </c>
      <c r="T125">
        <f>IF(A125&lt;D$4,F$4,0)</f>
        <v>0</v>
      </c>
      <c r="U125" s="5">
        <f t="shared" si="28"/>
        <v>55198.24055540828</v>
      </c>
      <c r="V125" s="5">
        <f>L$6*SUM(U118:U124)</f>
        <v>26212.674051126629</v>
      </c>
      <c r="W125" s="1">
        <f>H$5+((H$6-H$5)*(LOG(V125+J$5)-LOG(J$5))/(LOG(J$6)-LOG(J$5)))</f>
        <v>2.4788267586962193E-2</v>
      </c>
      <c r="X125" s="1">
        <f t="shared" si="19"/>
        <v>668.73118174289618</v>
      </c>
      <c r="Y125" s="1">
        <f t="shared" si="20"/>
        <v>26308.998479955069</v>
      </c>
    </row>
    <row r="126" spans="1:25" x14ac:dyDescent="0.2">
      <c r="A126">
        <v>117</v>
      </c>
      <c r="B126" s="1">
        <f t="shared" si="21"/>
        <v>162672877.35282513</v>
      </c>
      <c r="C126" s="1">
        <f t="shared" si="21"/>
        <v>163367750.08031881</v>
      </c>
      <c r="D126" s="5">
        <f t="shared" si="22"/>
        <v>531461.01083387493</v>
      </c>
      <c r="E126" s="1">
        <f t="shared" si="23"/>
        <v>566786.45043026039</v>
      </c>
      <c r="F126" s="1">
        <f t="shared" si="24"/>
        <v>4698.3433817447676</v>
      </c>
      <c r="G126" s="5">
        <f t="shared" si="29"/>
        <v>271740.85564353899</v>
      </c>
      <c r="H126" s="5">
        <f t="shared" si="25"/>
        <v>0</v>
      </c>
      <c r="I126" s="5">
        <f t="shared" si="15"/>
        <v>0.4981224149556524</v>
      </c>
      <c r="J126" s="5">
        <f t="shared" si="16"/>
        <v>0.50025019241148005</v>
      </c>
      <c r="K126" s="20">
        <f t="shared" si="17"/>
        <v>1.6273926328674749E-3</v>
      </c>
      <c r="L126" s="20">
        <f t="shared" si="32"/>
        <v>157791277.68625975</v>
      </c>
      <c r="M126" s="20">
        <f t="shared" si="33"/>
        <v>158465298.19468629</v>
      </c>
      <c r="N126" s="20">
        <f t="shared" si="34"/>
        <v>515512.56303177366</v>
      </c>
      <c r="O126" s="5">
        <f t="shared" si="35"/>
        <v>99441.792156604017</v>
      </c>
      <c r="P126" s="5">
        <f t="shared" si="36"/>
        <v>24966.641816606672</v>
      </c>
      <c r="Q126" s="5">
        <f t="shared" si="30"/>
        <v>-99441.792156604017</v>
      </c>
      <c r="R126" s="5">
        <f t="shared" si="31"/>
        <v>-24966.641816606672</v>
      </c>
      <c r="S126" s="1">
        <f t="shared" si="27"/>
        <v>124408.43397321069</v>
      </c>
      <c r="T126">
        <f>IF(A126&lt;D$4,F$4,0)</f>
        <v>0</v>
      </c>
      <c r="U126" s="5">
        <f t="shared" si="28"/>
        <v>61125.105591911422</v>
      </c>
      <c r="V126" s="5">
        <f>L$6*SUM(U119:U125)</f>
        <v>29034.725140497667</v>
      </c>
      <c r="W126" s="1">
        <f>H$5+((H$6-H$5)*(LOG(V126+J$5)-LOG(J$5))/(LOG(J$6)-LOG(J$5)))</f>
        <v>2.6000556779147494E-2</v>
      </c>
      <c r="X126" s="1">
        <f t="shared" si="19"/>
        <v>777.10110101568569</v>
      </c>
      <c r="Y126" s="1">
        <f t="shared" si="20"/>
        <v>29110.762748073987</v>
      </c>
    </row>
    <row r="127" spans="1:25" x14ac:dyDescent="0.2">
      <c r="A127">
        <v>118</v>
      </c>
      <c r="B127" s="1">
        <f t="shared" si="21"/>
        <v>162573435.56066853</v>
      </c>
      <c r="C127" s="1">
        <f t="shared" si="21"/>
        <v>163342783.43850219</v>
      </c>
      <c r="D127" s="5">
        <f t="shared" si="22"/>
        <v>588187.47594505153</v>
      </c>
      <c r="E127" s="1">
        <f t="shared" si="23"/>
        <v>627911.55602217186</v>
      </c>
      <c r="F127" s="1">
        <f t="shared" si="24"/>
        <v>5475.444482760453</v>
      </c>
      <c r="G127" s="5">
        <f t="shared" si="29"/>
        <v>300851.61839161295</v>
      </c>
      <c r="H127" s="5">
        <f t="shared" si="25"/>
        <v>0</v>
      </c>
      <c r="I127" s="5">
        <f t="shared" si="15"/>
        <v>0.49792110714762716</v>
      </c>
      <c r="J127" s="5">
        <f t="shared" si="16"/>
        <v>0.50027742413011267</v>
      </c>
      <c r="K127" s="20">
        <f t="shared" si="17"/>
        <v>1.8014687222601992E-3</v>
      </c>
      <c r="L127" s="20">
        <f t="shared" si="32"/>
        <v>157693808.71062177</v>
      </c>
      <c r="M127" s="20">
        <f t="shared" si="33"/>
        <v>158440064.6820271</v>
      </c>
      <c r="N127" s="20">
        <f t="shared" si="34"/>
        <v>570533.08246690163</v>
      </c>
      <c r="O127" s="5">
        <f t="shared" si="35"/>
        <v>109987.20631982517</v>
      </c>
      <c r="P127" s="5">
        <f t="shared" si="36"/>
        <v>27626.924966165097</v>
      </c>
      <c r="Q127" s="5">
        <f t="shared" si="30"/>
        <v>-109987.20631982517</v>
      </c>
      <c r="R127" s="5">
        <f t="shared" si="31"/>
        <v>-27626.924966165097</v>
      </c>
      <c r="S127" s="1">
        <f t="shared" si="27"/>
        <v>137614.13128599027</v>
      </c>
      <c r="T127">
        <f>IF(A127&lt;D$4,F$4,0)</f>
        <v>0</v>
      </c>
      <c r="U127" s="5">
        <f t="shared" si="28"/>
        <v>67681.968862034191</v>
      </c>
      <c r="V127" s="5">
        <f>L$6*SUM(U120:U126)</f>
        <v>32158.449314779842</v>
      </c>
      <c r="W127" s="1">
        <f>H$5+((H$6-H$5)*(LOG(V127+J$5)-LOG(J$5))/(LOG(J$6)-LOG(J$5)))</f>
        <v>2.7244202513610805E-2</v>
      </c>
      <c r="X127" s="1">
        <f t="shared" si="19"/>
        <v>902.06604273915571</v>
      </c>
      <c r="Y127" s="1">
        <f t="shared" si="20"/>
        <v>32208.319269089909</v>
      </c>
    </row>
    <row r="128" spans="1:25" x14ac:dyDescent="0.2">
      <c r="A128">
        <v>119</v>
      </c>
      <c r="B128" s="1">
        <f t="shared" si="21"/>
        <v>162463448.35434869</v>
      </c>
      <c r="C128" s="1">
        <f t="shared" si="21"/>
        <v>163315156.51353604</v>
      </c>
      <c r="D128" s="5">
        <f t="shared" si="22"/>
        <v>650867.26088478265</v>
      </c>
      <c r="E128" s="1">
        <f t="shared" si="23"/>
        <v>695593.52488420601</v>
      </c>
      <c r="F128" s="1">
        <f t="shared" si="24"/>
        <v>6377.5105254996088</v>
      </c>
      <c r="G128" s="5">
        <f t="shared" si="29"/>
        <v>333059.93766070285</v>
      </c>
      <c r="H128" s="5">
        <f t="shared" si="25"/>
        <v>0</v>
      </c>
      <c r="I128" s="5">
        <f t="shared" si="15"/>
        <v>0.49769846850795474</v>
      </c>
      <c r="J128" s="5">
        <f t="shared" si="16"/>
        <v>0.50030763291223801</v>
      </c>
      <c r="K128" s="20">
        <f t="shared" si="17"/>
        <v>1.9938985798072465E-3</v>
      </c>
      <c r="L128" s="20">
        <f t="shared" si="32"/>
        <v>157586003.36297074</v>
      </c>
      <c r="M128" s="20">
        <f t="shared" si="33"/>
        <v>158412141.71099609</v>
      </c>
      <c r="N128" s="20">
        <f t="shared" si="34"/>
        <v>631327.05480267166</v>
      </c>
      <c r="O128" s="5">
        <f t="shared" si="35"/>
        <v>121623.84765436215</v>
      </c>
      <c r="P128" s="5">
        <f t="shared" si="36"/>
        <v>30565.363958247748</v>
      </c>
      <c r="Q128" s="5">
        <f t="shared" si="30"/>
        <v>-121623.84765436215</v>
      </c>
      <c r="R128" s="5">
        <f t="shared" si="31"/>
        <v>-30565.363958247748</v>
      </c>
      <c r="S128" s="1">
        <f t="shared" si="27"/>
        <v>152189.21161260991</v>
      </c>
      <c r="T128">
        <f>IF(A128&lt;D$4,F$4,0)</f>
        <v>0</v>
      </c>
      <c r="U128" s="5">
        <f t="shared" si="28"/>
        <v>74934.346346259146</v>
      </c>
      <c r="V128" s="5">
        <f>L$6*SUM(U121:U127)</f>
        <v>35615.607669800353</v>
      </c>
      <c r="W128" s="1">
        <f>H$5+((H$6-H$5)*(LOG(V128+J$5)-LOG(J$5))/(LOG(J$6)-LOG(J$5)))</f>
        <v>2.8517432759715782E-2</v>
      </c>
      <c r="X128" s="1">
        <f t="shared" si="19"/>
        <v>1045.976068535804</v>
      </c>
      <c r="Y128" s="1">
        <f t="shared" si="20"/>
        <v>35632.503279484881</v>
      </c>
    </row>
    <row r="129" spans="1:25" x14ac:dyDescent="0.2">
      <c r="A129">
        <v>120</v>
      </c>
      <c r="B129" s="1">
        <f t="shared" si="21"/>
        <v>162341824.50669432</v>
      </c>
      <c r="C129" s="1">
        <f t="shared" si="21"/>
        <v>163284591.1495778</v>
      </c>
      <c r="D129" s="5">
        <f t="shared" si="22"/>
        <v>720102.23473746364</v>
      </c>
      <c r="E129" s="1">
        <f t="shared" si="23"/>
        <v>770527.87123046513</v>
      </c>
      <c r="F129" s="1">
        <f t="shared" si="24"/>
        <v>7423.486594035413</v>
      </c>
      <c r="G129" s="5">
        <f t="shared" si="29"/>
        <v>368692.44094018772</v>
      </c>
      <c r="H129" s="5">
        <f t="shared" si="25"/>
        <v>0</v>
      </c>
      <c r="I129" s="5">
        <f t="shared" si="15"/>
        <v>0.4974522956635678</v>
      </c>
      <c r="J129" s="5">
        <f t="shared" si="16"/>
        <v>0.50034114721000389</v>
      </c>
      <c r="K129" s="20">
        <f t="shared" si="17"/>
        <v>2.2065571264282872E-3</v>
      </c>
      <c r="L129" s="20">
        <f t="shared" si="32"/>
        <v>157466792.00919136</v>
      </c>
      <c r="M129" s="20">
        <f t="shared" si="33"/>
        <v>158381247.90691975</v>
      </c>
      <c r="N129" s="20">
        <f t="shared" si="34"/>
        <v>698477.97489846637</v>
      </c>
      <c r="O129" s="5">
        <f t="shared" si="35"/>
        <v>134458.5403378215</v>
      </c>
      <c r="P129" s="5">
        <f t="shared" si="36"/>
        <v>33809.845140561512</v>
      </c>
      <c r="Q129" s="5">
        <f t="shared" si="30"/>
        <v>-134458.5403378215</v>
      </c>
      <c r="R129" s="5">
        <f t="shared" si="31"/>
        <v>-33809.845140561512</v>
      </c>
      <c r="S129" s="1">
        <f t="shared" si="27"/>
        <v>168268.38547838302</v>
      </c>
      <c r="T129">
        <f>IF(A129&lt;D$4,F$4,0)</f>
        <v>0</v>
      </c>
      <c r="U129" s="5">
        <f t="shared" si="28"/>
        <v>82954.237759928888</v>
      </c>
      <c r="V129" s="5">
        <f>L$6*SUM(U122:U128)</f>
        <v>39441.194369624194</v>
      </c>
      <c r="W129" s="1">
        <f>H$5+((H$6-H$5)*(LOG(V129+J$5)-LOG(J$5))/(LOG(J$6)-LOG(J$5)))</f>
        <v>2.9818436674336639E-2</v>
      </c>
      <c r="X129" s="1">
        <f t="shared" si="19"/>
        <v>1211.4866238465368</v>
      </c>
      <c r="Y129" s="1">
        <f t="shared" si="20"/>
        <v>39417.290702001934</v>
      </c>
    </row>
    <row r="130" spans="1:25" x14ac:dyDescent="0.2">
      <c r="A130">
        <v>121</v>
      </c>
      <c r="B130" s="1">
        <f t="shared" si="21"/>
        <v>162207365.96635649</v>
      </c>
      <c r="C130" s="1">
        <f t="shared" si="21"/>
        <v>163250781.30443722</v>
      </c>
      <c r="D130" s="5">
        <f t="shared" si="22"/>
        <v>796549.92750503379</v>
      </c>
      <c r="E130" s="1">
        <f t="shared" si="23"/>
        <v>853482.10899039404</v>
      </c>
      <c r="F130" s="1">
        <f t="shared" si="24"/>
        <v>8634.9732178819504</v>
      </c>
      <c r="G130" s="5">
        <f t="shared" si="29"/>
        <v>408109.73164218967</v>
      </c>
      <c r="H130" s="5">
        <f t="shared" si="25"/>
        <v>0</v>
      </c>
      <c r="I130" s="5">
        <f t="shared" si="15"/>
        <v>0.49718017045978746</v>
      </c>
      <c r="J130" s="5">
        <f t="shared" si="16"/>
        <v>0.50037833234692974</v>
      </c>
      <c r="K130" s="20">
        <f t="shared" si="17"/>
        <v>2.4414971932829768E-3</v>
      </c>
      <c r="L130" s="20">
        <f t="shared" si="32"/>
        <v>157335000.29585057</v>
      </c>
      <c r="M130" s="20">
        <f t="shared" si="33"/>
        <v>158347073.6474373</v>
      </c>
      <c r="N130" s="20">
        <f t="shared" si="34"/>
        <v>772623.25501086062</v>
      </c>
      <c r="O130" s="5">
        <f t="shared" si="35"/>
        <v>148607.18833216967</v>
      </c>
      <c r="P130" s="5">
        <f t="shared" si="36"/>
        <v>37390.779786958279</v>
      </c>
      <c r="Q130" s="5">
        <f t="shared" si="30"/>
        <v>-148607.18833216967</v>
      </c>
      <c r="R130" s="5">
        <f t="shared" si="31"/>
        <v>-37390.779786958279</v>
      </c>
      <c r="S130" s="1">
        <f t="shared" si="27"/>
        <v>185997.96811912794</v>
      </c>
      <c r="T130">
        <f>IF(A130&lt;D$4,F$4,0)</f>
        <v>0</v>
      </c>
      <c r="U130" s="5">
        <f t="shared" si="28"/>
        <v>91820.692710812873</v>
      </c>
      <c r="V130" s="5">
        <f>L$6*SUM(U123:U129)</f>
        <v>43673.740413032239</v>
      </c>
      <c r="W130" s="1">
        <f>H$5+((H$6-H$5)*(LOG(V130+J$5)-LOG(J$5))/(LOG(J$6)-LOG(J$5)))</f>
        <v>3.1145382891390454E-2</v>
      </c>
      <c r="X130" s="1">
        <f t="shared" si="19"/>
        <v>1401.5950655385311</v>
      </c>
      <c r="Y130" s="1">
        <f t="shared" si="20"/>
        <v>43600.101347253854</v>
      </c>
    </row>
    <row r="131" spans="1:25" x14ac:dyDescent="0.2">
      <c r="A131">
        <v>122</v>
      </c>
      <c r="B131" s="1">
        <f t="shared" si="21"/>
        <v>162058758.77802432</v>
      </c>
      <c r="C131" s="1">
        <f t="shared" si="21"/>
        <v>163213390.52465028</v>
      </c>
      <c r="D131" s="5">
        <f t="shared" si="22"/>
        <v>880927.48713136977</v>
      </c>
      <c r="E131" s="1">
        <f t="shared" si="23"/>
        <v>945302.80170120695</v>
      </c>
      <c r="F131" s="1">
        <f t="shared" si="24"/>
        <v>10036.568283420482</v>
      </c>
      <c r="G131" s="5">
        <f t="shared" si="29"/>
        <v>451709.8329894435</v>
      </c>
      <c r="H131" s="5">
        <f t="shared" si="25"/>
        <v>0</v>
      </c>
      <c r="I131" s="5">
        <f t="shared" si="15"/>
        <v>0.49687944192679018</v>
      </c>
      <c r="J131" s="5">
        <f t="shared" si="16"/>
        <v>0.50041959478381837</v>
      </c>
      <c r="K131" s="20">
        <f t="shared" si="17"/>
        <v>2.7009632893915522E-3</v>
      </c>
      <c r="L131" s="20">
        <f t="shared" si="32"/>
        <v>157189340.24714178</v>
      </c>
      <c r="M131" s="20">
        <f t="shared" si="33"/>
        <v>158309278.49576885</v>
      </c>
      <c r="N131" s="20">
        <f t="shared" si="34"/>
        <v>854458.04689533252</v>
      </c>
      <c r="O131" s="5">
        <f t="shared" si="35"/>
        <v>164195.22819112305</v>
      </c>
      <c r="P131" s="5">
        <f t="shared" si="36"/>
        <v>41341.270448931515</v>
      </c>
      <c r="Q131" s="5">
        <f t="shared" si="30"/>
        <v>-164195.22819112305</v>
      </c>
      <c r="R131" s="5">
        <f t="shared" si="31"/>
        <v>-41341.270448931515</v>
      </c>
      <c r="S131" s="1">
        <f t="shared" si="27"/>
        <v>205536.49864005457</v>
      </c>
      <c r="T131">
        <f>IF(A131&lt;D$4,F$4,0)</f>
        <v>0</v>
      </c>
      <c r="U131" s="5">
        <f t="shared" si="28"/>
        <v>101620.4084927919</v>
      </c>
      <c r="V131" s="5">
        <f>L$6*SUM(U124:U130)</f>
        <v>48355.640042834289</v>
      </c>
      <c r="W131" s="1">
        <f>H$5+((H$6-H$5)*(LOG(V131+J$5)-LOG(J$5))/(LOG(J$6)-LOG(J$5)))</f>
        <v>3.2496435658095263E-2</v>
      </c>
      <c r="X131" s="1">
        <f t="shared" si="19"/>
        <v>1619.6811263176041</v>
      </c>
      <c r="Y131" s="1">
        <f t="shared" si="20"/>
        <v>48222.127475670459</v>
      </c>
    </row>
    <row r="132" spans="1:25" x14ac:dyDescent="0.2">
      <c r="A132">
        <v>123</v>
      </c>
      <c r="B132" s="1">
        <f t="shared" si="21"/>
        <v>161894563.54983318</v>
      </c>
      <c r="C132" s="1">
        <f t="shared" si="21"/>
        <v>163172049.25420135</v>
      </c>
      <c r="D132" s="5">
        <f t="shared" si="22"/>
        <v>974015.62910937646</v>
      </c>
      <c r="E132" s="1">
        <f t="shared" si="23"/>
        <v>1046923.2101939989</v>
      </c>
      <c r="F132" s="1">
        <f t="shared" si="24"/>
        <v>11656.249409738086</v>
      </c>
      <c r="G132" s="5">
        <f t="shared" si="29"/>
        <v>499931.96046511398</v>
      </c>
      <c r="H132" s="5">
        <f t="shared" si="25"/>
        <v>0</v>
      </c>
      <c r="I132" s="5">
        <f t="shared" si="15"/>
        <v>0.4965472074074056</v>
      </c>
      <c r="J132" s="5">
        <f t="shared" si="16"/>
        <v>0.50046538690088593</v>
      </c>
      <c r="K132" s="20">
        <f t="shared" si="17"/>
        <v>2.9874056917084573E-3</v>
      </c>
      <c r="L132" s="20">
        <f t="shared" si="32"/>
        <v>157028400.91724059</v>
      </c>
      <c r="M132" s="20">
        <f t="shared" si="33"/>
        <v>158267488.46257266</v>
      </c>
      <c r="N132" s="20">
        <f t="shared" si="34"/>
        <v>944739.05333063356</v>
      </c>
      <c r="O132" s="5">
        <f t="shared" si="35"/>
        <v>181358.02301782041</v>
      </c>
      <c r="P132" s="5">
        <f t="shared" si="36"/>
        <v>45697.272989959623</v>
      </c>
      <c r="Q132" s="5">
        <f t="shared" si="30"/>
        <v>-181358.02301782041</v>
      </c>
      <c r="R132" s="5">
        <f t="shared" si="31"/>
        <v>-45697.272989959623</v>
      </c>
      <c r="S132" s="1">
        <f t="shared" si="27"/>
        <v>227055.29600778004</v>
      </c>
      <c r="T132">
        <f>IF(A132&lt;D$4,F$4,0)</f>
        <v>0</v>
      </c>
      <c r="U132" s="5">
        <f t="shared" si="28"/>
        <v>112448.35666204791</v>
      </c>
      <c r="V132" s="5">
        <f>L$6*SUM(U125:U131)</f>
        <v>53533.500031914678</v>
      </c>
      <c r="W132" s="1">
        <f>H$5+((H$6-H$5)*(LOG(V132+J$5)-LOG(J$5))/(LOG(J$6)-LOG(J$5)))</f>
        <v>3.3869768628997918E-2</v>
      </c>
      <c r="X132" s="1">
        <f t="shared" si="19"/>
        <v>1869.5516363394479</v>
      </c>
      <c r="Y132" s="1">
        <f t="shared" si="20"/>
        <v>53328.688919068831</v>
      </c>
    </row>
    <row r="133" spans="1:25" x14ac:dyDescent="0.2">
      <c r="A133">
        <v>124</v>
      </c>
      <c r="B133" s="1">
        <f t="shared" si="21"/>
        <v>161713205.52681535</v>
      </c>
      <c r="C133" s="1">
        <f t="shared" si="21"/>
        <v>163126351.98121139</v>
      </c>
      <c r="D133" s="5">
        <f t="shared" si="22"/>
        <v>1076662.4911439458</v>
      </c>
      <c r="E133" s="1">
        <f t="shared" si="23"/>
        <v>1159371.5668560467</v>
      </c>
      <c r="F133" s="1">
        <f t="shared" si="24"/>
        <v>13525.801046077533</v>
      </c>
      <c r="G133" s="5">
        <f t="shared" si="29"/>
        <v>553260.64938418276</v>
      </c>
      <c r="H133" s="5">
        <f t="shared" si="25"/>
        <v>0</v>
      </c>
      <c r="I133" s="5">
        <f t="shared" si="15"/>
        <v>0.49618029298212546</v>
      </c>
      <c r="J133" s="5">
        <f t="shared" si="16"/>
        <v>0.50051621236165078</v>
      </c>
      <c r="K133" s="20">
        <f t="shared" si="17"/>
        <v>3.3034946562238775E-3</v>
      </c>
      <c r="L133" s="20">
        <f t="shared" si="32"/>
        <v>156850638.65559053</v>
      </c>
      <c r="M133" s="20">
        <f t="shared" si="33"/>
        <v>158221293.10006723</v>
      </c>
      <c r="N133" s="20">
        <f t="shared" si="34"/>
        <v>1044288.2435129519</v>
      </c>
      <c r="O133" s="5">
        <f t="shared" si="35"/>
        <v>200241.17107033174</v>
      </c>
      <c r="P133" s="5">
        <f t="shared" si="36"/>
        <v>50497.749467548034</v>
      </c>
      <c r="Q133" s="5">
        <f t="shared" si="30"/>
        <v>-200241.17107033174</v>
      </c>
      <c r="R133" s="5">
        <f t="shared" si="31"/>
        <v>-50497.749467548034</v>
      </c>
      <c r="S133" s="1">
        <f t="shared" si="27"/>
        <v>250738.92053787978</v>
      </c>
      <c r="T133">
        <f>IF(A133&lt;D$4,F$4,0)</f>
        <v>0</v>
      </c>
      <c r="U133" s="5">
        <f t="shared" si="28"/>
        <v>124408.43397321069</v>
      </c>
      <c r="V133" s="5">
        <f>L$6*SUM(U126:U132)</f>
        <v>59258.51164257864</v>
      </c>
      <c r="W133" s="1">
        <f>H$5+((H$6-H$5)*(LOG(V133+J$5)-LOG(J$5))/(LOG(J$6)-LOG(J$5)))</f>
        <v>3.5263576231028229E-2</v>
      </c>
      <c r="X133" s="1">
        <f t="shared" si="19"/>
        <v>2155.4898206700182</v>
      </c>
      <c r="Y133" s="1">
        <f t="shared" si="20"/>
        <v>58969.615771241399</v>
      </c>
    </row>
    <row r="134" spans="1:25" x14ac:dyDescent="0.2">
      <c r="A134">
        <v>125</v>
      </c>
      <c r="B134" s="1">
        <f t="shared" si="21"/>
        <v>161512964.35574502</v>
      </c>
      <c r="C134" s="1">
        <f t="shared" si="21"/>
        <v>163075854.23174384</v>
      </c>
      <c r="D134" s="5">
        <f t="shared" si="22"/>
        <v>1189787.2803958352</v>
      </c>
      <c r="E134" s="1">
        <f t="shared" si="23"/>
        <v>1283780.0008292573</v>
      </c>
      <c r="F134" s="1">
        <f t="shared" si="24"/>
        <v>15681.290866747551</v>
      </c>
      <c r="G134" s="5">
        <f t="shared" si="29"/>
        <v>612230.26515542413</v>
      </c>
      <c r="H134" s="5">
        <f t="shared" si="25"/>
        <v>0</v>
      </c>
      <c r="I134" s="5">
        <f t="shared" si="15"/>
        <v>0.49577523338424656</v>
      </c>
      <c r="J134" s="5">
        <f t="shared" si="16"/>
        <v>0.50057263213250147</v>
      </c>
      <c r="K134" s="20">
        <f t="shared" si="17"/>
        <v>3.6521344832519112E-3</v>
      </c>
      <c r="L134" s="20">
        <f t="shared" si="32"/>
        <v>156654367.06857941</v>
      </c>
      <c r="M134" s="20">
        <f t="shared" si="33"/>
        <v>158170242.43684533</v>
      </c>
      <c r="N134" s="20">
        <f t="shared" si="34"/>
        <v>1153996.3624599664</v>
      </c>
      <c r="O134" s="5">
        <f t="shared" si="35"/>
        <v>221000.69652886188</v>
      </c>
      <c r="P134" s="5">
        <f t="shared" si="36"/>
        <v>55784.805752301516</v>
      </c>
      <c r="Q134" s="5">
        <f t="shared" si="30"/>
        <v>-221000.69652886188</v>
      </c>
      <c r="R134" s="5">
        <f t="shared" si="31"/>
        <v>-55784.805752301516</v>
      </c>
      <c r="S134" s="1">
        <f t="shared" si="27"/>
        <v>276785.50228116341</v>
      </c>
      <c r="T134">
        <f>IF(A134&lt;D$4,F$4,0)</f>
        <v>0</v>
      </c>
      <c r="U134" s="5">
        <f t="shared" si="28"/>
        <v>137614.13128599027</v>
      </c>
      <c r="V134" s="5">
        <f>L$6*SUM(U127:U133)</f>
        <v>65586.844480708576</v>
      </c>
      <c r="W134" s="1">
        <f>H$5+((H$6-H$5)*(LOG(V134+J$5)-LOG(J$5))/(LOG(J$6)-LOG(J$5)))</f>
        <v>3.6676082600041682E-2</v>
      </c>
      <c r="X134" s="1">
        <f t="shared" si="19"/>
        <v>2482.3094805174151</v>
      </c>
      <c r="Y134" s="1">
        <f t="shared" si="20"/>
        <v>65199.65938151678</v>
      </c>
    </row>
    <row r="135" spans="1:25" x14ac:dyDescent="0.2">
      <c r="A135">
        <v>126</v>
      </c>
      <c r="B135" s="1">
        <f t="shared" si="21"/>
        <v>161291963.65921617</v>
      </c>
      <c r="C135" s="1">
        <f t="shared" si="21"/>
        <v>163020069.42599154</v>
      </c>
      <c r="D135" s="5">
        <f t="shared" si="22"/>
        <v>1314383.5710643886</v>
      </c>
      <c r="E135" s="1">
        <f t="shared" si="23"/>
        <v>1421394.1321152477</v>
      </c>
      <c r="F135" s="1">
        <f t="shared" si="24"/>
        <v>18163.600347264968</v>
      </c>
      <c r="G135" s="5">
        <f t="shared" si="29"/>
        <v>677429.92453694087</v>
      </c>
      <c r="H135" s="5">
        <f t="shared" si="25"/>
        <v>0</v>
      </c>
      <c r="I135" s="5">
        <f t="shared" si="15"/>
        <v>0.49532825166784394</v>
      </c>
      <c r="J135" s="5">
        <f t="shared" si="16"/>
        <v>0.50063527124113472</v>
      </c>
      <c r="K135" s="20">
        <f t="shared" si="17"/>
        <v>4.0364770910212679E-3</v>
      </c>
      <c r="L135" s="20">
        <f t="shared" si="32"/>
        <v>156437746.7928713</v>
      </c>
      <c r="M135" s="20">
        <f t="shared" si="33"/>
        <v>158113843.7678284</v>
      </c>
      <c r="N135" s="20">
        <f t="shared" si="34"/>
        <v>1274826.0955723801</v>
      </c>
      <c r="O135" s="5">
        <f t="shared" si="35"/>
        <v>243803.08306124297</v>
      </c>
      <c r="P135" s="5">
        <f t="shared" si="36"/>
        <v>61603.806267262225</v>
      </c>
      <c r="Q135" s="5">
        <f t="shared" si="30"/>
        <v>-243803.08306124297</v>
      </c>
      <c r="R135" s="5">
        <f t="shared" si="31"/>
        <v>-61603.806267262225</v>
      </c>
      <c r="S135" s="1">
        <f t="shared" si="27"/>
        <v>305406.8893285052</v>
      </c>
      <c r="T135">
        <f>IF(A135&lt;D$4,F$4,0)</f>
        <v>0</v>
      </c>
      <c r="U135" s="5">
        <f t="shared" si="28"/>
        <v>152189.21161260991</v>
      </c>
      <c r="V135" s="5">
        <f>L$6*SUM(U128:U134)</f>
        <v>72580.060723104165</v>
      </c>
      <c r="W135" s="1">
        <f>H$5+((H$6-H$5)*(LOG(V135+J$5)-LOG(J$5))/(LOG(J$6)-LOG(J$5)))</f>
        <v>3.8105548159653571E-2</v>
      </c>
      <c r="X135" s="1">
        <f t="shared" si="19"/>
        <v>2855.4143435095384</v>
      </c>
      <c r="Y135" s="1">
        <f t="shared" si="20"/>
        <v>72078.9320027496</v>
      </c>
    </row>
    <row r="136" spans="1:25" x14ac:dyDescent="0.2">
      <c r="A136">
        <v>127</v>
      </c>
      <c r="B136" s="1">
        <f t="shared" si="21"/>
        <v>161048160.57615492</v>
      </c>
      <c r="C136" s="1">
        <f t="shared" si="21"/>
        <v>162958465.61972427</v>
      </c>
      <c r="D136" s="5">
        <f t="shared" si="22"/>
        <v>1451522.0749145108</v>
      </c>
      <c r="E136" s="1">
        <f t="shared" si="23"/>
        <v>1573583.3437278576</v>
      </c>
      <c r="F136" s="1">
        <f t="shared" si="24"/>
        <v>21019.014690774507</v>
      </c>
      <c r="G136" s="5">
        <f t="shared" si="29"/>
        <v>749508.85653969052</v>
      </c>
      <c r="H136" s="5">
        <f t="shared" si="25"/>
        <v>0</v>
      </c>
      <c r="I136" s="5">
        <f t="shared" si="15"/>
        <v>0.49483523897566278</v>
      </c>
      <c r="J136" s="5">
        <f t="shared" si="16"/>
        <v>0.50070482636721858</v>
      </c>
      <c r="K136" s="20">
        <f t="shared" si="17"/>
        <v>4.4599346571184582E-3</v>
      </c>
      <c r="L136" s="20">
        <f t="shared" si="32"/>
        <v>156198775.23419341</v>
      </c>
      <c r="M136" s="20">
        <f t="shared" si="33"/>
        <v>158051558.32132554</v>
      </c>
      <c r="N136" s="20">
        <f t="shared" si="34"/>
        <v>1407814.71527475</v>
      </c>
      <c r="O136" s="5">
        <f t="shared" si="35"/>
        <v>268825.10303495196</v>
      </c>
      <c r="P136" s="5">
        <f t="shared" si="36"/>
        <v>68003.456472147765</v>
      </c>
      <c r="Q136" s="5">
        <f t="shared" si="30"/>
        <v>-268825.10303495196</v>
      </c>
      <c r="R136" s="5">
        <f t="shared" si="31"/>
        <v>-68003.456472147765</v>
      </c>
      <c r="S136" s="1">
        <f t="shared" si="27"/>
        <v>336828.55950709974</v>
      </c>
      <c r="T136">
        <f>IF(A136&lt;D$4,F$4,0)</f>
        <v>0</v>
      </c>
      <c r="U136" s="5">
        <f t="shared" si="28"/>
        <v>168268.38547838302</v>
      </c>
      <c r="V136" s="5">
        <f>L$6*SUM(U129:U135)</f>
        <v>80305.547249739247</v>
      </c>
      <c r="W136" s="1">
        <f>H$5+((H$6-H$5)*(LOG(V136+J$5)-LOG(J$5))/(LOG(J$6)-LOG(J$5)))</f>
        <v>3.9550273966347138E-2</v>
      </c>
      <c r="X136" s="1">
        <f t="shared" si="19"/>
        <v>3280.8628300746864</v>
      </c>
      <c r="Y136" s="1">
        <f t="shared" si="20"/>
        <v>79673.374929854195</v>
      </c>
    </row>
    <row r="137" spans="1:25" x14ac:dyDescent="0.2">
      <c r="A137">
        <v>128</v>
      </c>
      <c r="B137" s="1">
        <f t="shared" si="21"/>
        <v>160779335.47311997</v>
      </c>
      <c r="C137" s="1">
        <f t="shared" si="21"/>
        <v>162890462.16325212</v>
      </c>
      <c r="D137" s="5">
        <f t="shared" si="22"/>
        <v>1602352.6663024826</v>
      </c>
      <c r="E137" s="1">
        <f t="shared" si="23"/>
        <v>1741851.7292062405</v>
      </c>
      <c r="F137" s="1">
        <f t="shared" si="24"/>
        <v>24299.877520849193</v>
      </c>
      <c r="G137" s="5">
        <f t="shared" si="29"/>
        <v>829182.2314695447</v>
      </c>
      <c r="H137" s="5">
        <f t="shared" si="25"/>
        <v>0</v>
      </c>
      <c r="I137" s="5">
        <f t="shared" si="15"/>
        <v>0.49429173485498351</v>
      </c>
      <c r="J137" s="5">
        <f t="shared" si="16"/>
        <v>0.5007820743696566</v>
      </c>
      <c r="K137" s="20">
        <f t="shared" si="17"/>
        <v>4.926190775359802E-3</v>
      </c>
      <c r="L137" s="20">
        <f t="shared" si="32"/>
        <v>155935276.47154114</v>
      </c>
      <c r="M137" s="20">
        <f t="shared" si="33"/>
        <v>157982797.83442947</v>
      </c>
      <c r="N137" s="20">
        <f t="shared" si="34"/>
        <v>1554075.9967039565</v>
      </c>
      <c r="O137" s="5">
        <f t="shared" si="35"/>
        <v>296253.38655723387</v>
      </c>
      <c r="P137" s="5">
        <f t="shared" si="36"/>
        <v>75035.841689064997</v>
      </c>
      <c r="Q137" s="5">
        <f t="shared" si="30"/>
        <v>-296253.38655723387</v>
      </c>
      <c r="R137" s="5">
        <f t="shared" si="31"/>
        <v>-75035.841689064997</v>
      </c>
      <c r="S137" s="1">
        <f t="shared" si="27"/>
        <v>371289.22824629885</v>
      </c>
      <c r="T137">
        <f>IF(A137&lt;D$4,F$4,0)</f>
        <v>0</v>
      </c>
      <c r="U137" s="5">
        <f t="shared" si="28"/>
        <v>185997.96811912794</v>
      </c>
      <c r="V137" s="5">
        <f>L$6*SUM(U130:U136)</f>
        <v>88836.962021584666</v>
      </c>
      <c r="W137" s="1">
        <f>H$5+((H$6-H$5)*(LOG(V137+J$5)-LOG(J$5))/(LOG(J$6)-LOG(J$5)))</f>
        <v>4.1008603981782327E-2</v>
      </c>
      <c r="X137" s="1">
        <f t="shared" si="19"/>
        <v>3765.4384247106523</v>
      </c>
      <c r="Y137" s="1">
        <f t="shared" si="20"/>
        <v>88055.254286102223</v>
      </c>
    </row>
    <row r="138" spans="1:25" x14ac:dyDescent="0.2">
      <c r="A138">
        <v>129</v>
      </c>
      <c r="B138" s="1">
        <f t="shared" si="21"/>
        <v>160483082.08656275</v>
      </c>
      <c r="C138" s="1">
        <f t="shared" si="21"/>
        <v>162815426.32156307</v>
      </c>
      <c r="D138" s="5">
        <f t="shared" si="22"/>
        <v>1768105.3959087268</v>
      </c>
      <c r="E138" s="1">
        <f t="shared" si="23"/>
        <v>1927849.6973253684</v>
      </c>
      <c r="F138" s="1">
        <f t="shared" si="24"/>
        <v>28065.315945559847</v>
      </c>
      <c r="G138" s="5">
        <f t="shared" si="29"/>
        <v>917237.48575564695</v>
      </c>
      <c r="H138" s="5">
        <f t="shared" si="25"/>
        <v>0</v>
      </c>
      <c r="I138" s="5">
        <f t="shared" ref="I138:I201" si="37">B138/(B138+C138+D138)</f>
        <v>0.49369290868889265</v>
      </c>
      <c r="J138" s="5">
        <f t="shared" ref="J138:J201" si="38">C138/(B138+C138+D138)</f>
        <v>0.50086788186656372</v>
      </c>
      <c r="K138" s="20">
        <f t="shared" ref="K138:K201" si="39">D138/(B138+C138+D138)</f>
        <v>5.4392094445436471E-3</v>
      </c>
      <c r="L138" s="20">
        <f t="shared" si="32"/>
        <v>155644891.5814116</v>
      </c>
      <c r="M138" s="20">
        <f t="shared" si="33"/>
        <v>157906921.07927075</v>
      </c>
      <c r="N138" s="20">
        <f t="shared" si="34"/>
        <v>1714801.1433521991</v>
      </c>
      <c r="O138" s="5">
        <f t="shared" si="35"/>
        <v>326283.66508647153</v>
      </c>
      <c r="P138" s="5">
        <f t="shared" si="36"/>
        <v>82756.408560500902</v>
      </c>
      <c r="Q138" s="5">
        <f t="shared" si="30"/>
        <v>-326283.66508647153</v>
      </c>
      <c r="R138" s="5">
        <f t="shared" si="31"/>
        <v>-82756.408560500902</v>
      </c>
      <c r="S138" s="1">
        <f t="shared" si="27"/>
        <v>409040.07364697242</v>
      </c>
      <c r="T138">
        <f>IF(A138&lt;D$4,F$4,0)</f>
        <v>0</v>
      </c>
      <c r="U138" s="5">
        <f t="shared" si="28"/>
        <v>205536.49864005457</v>
      </c>
      <c r="V138" s="5">
        <f>L$6*SUM(U131:U137)</f>
        <v>98254.68956241617</v>
      </c>
      <c r="W138" s="1">
        <f>H$5+((H$6-H$5)*(LOG(V138+J$5)-LOG(J$5))/(LOG(J$6)-LOG(J$5)))</f>
        <v>4.2478925455692387E-2</v>
      </c>
      <c r="X138" s="1">
        <f t="shared" si="19"/>
        <v>4316.725757142317</v>
      </c>
      <c r="Y138" s="1">
        <f t="shared" si="20"/>
        <v>97303.682735649578</v>
      </c>
    </row>
    <row r="139" spans="1:25" x14ac:dyDescent="0.2">
      <c r="A139">
        <v>130</v>
      </c>
      <c r="B139" s="1">
        <f t="shared" si="21"/>
        <v>160156798.42147627</v>
      </c>
      <c r="C139" s="1">
        <f t="shared" si="21"/>
        <v>162732669.91300255</v>
      </c>
      <c r="D139" s="5">
        <f t="shared" si="22"/>
        <v>1950090.1735479191</v>
      </c>
      <c r="E139" s="1">
        <f t="shared" si="23"/>
        <v>2133386.1959654228</v>
      </c>
      <c r="F139" s="1">
        <f t="shared" si="24"/>
        <v>32382.041702702165</v>
      </c>
      <c r="G139" s="5">
        <f t="shared" si="29"/>
        <v>1014541.1684912965</v>
      </c>
      <c r="H139" s="5">
        <f t="shared" si="25"/>
        <v>0</v>
      </c>
      <c r="I139" s="5">
        <f t="shared" si="37"/>
        <v>0.49303354294984614</v>
      </c>
      <c r="J139" s="5">
        <f t="shared" si="38"/>
        <v>0.50096321599630989</v>
      </c>
      <c r="K139" s="20">
        <f t="shared" si="39"/>
        <v>6.0032410538439157E-3</v>
      </c>
      <c r="L139" s="20">
        <f t="shared" si="32"/>
        <v>155325069.70056778</v>
      </c>
      <c r="M139" s="20">
        <f t="shared" si="33"/>
        <v>157823230.39623871</v>
      </c>
      <c r="N139" s="20">
        <f t="shared" si="34"/>
        <v>1891258.4112202488</v>
      </c>
      <c r="O139" s="5">
        <f t="shared" si="35"/>
        <v>359119.61435766536</v>
      </c>
      <c r="P139" s="5">
        <f t="shared" si="36"/>
        <v>91223.872852334258</v>
      </c>
      <c r="Q139" s="5">
        <f t="shared" si="30"/>
        <v>-359119.61435766536</v>
      </c>
      <c r="R139" s="5">
        <f t="shared" si="31"/>
        <v>-91223.872852334258</v>
      </c>
      <c r="S139" s="1">
        <f t="shared" si="27"/>
        <v>450343.48720999958</v>
      </c>
      <c r="T139">
        <f>IF(A139&lt;D$4,F$4,0)</f>
        <v>0</v>
      </c>
      <c r="U139" s="5">
        <f t="shared" si="28"/>
        <v>227055.29600778004</v>
      </c>
      <c r="V139" s="5">
        <f>L$6*SUM(U132:U138)</f>
        <v>108646.29857714244</v>
      </c>
      <c r="W139" s="1">
        <f>H$5+((H$6-H$5)*(LOG(V139+J$5)-LOG(J$5))/(LOG(J$6)-LOG(J$5)))</f>
        <v>4.3959667612985268E-2</v>
      </c>
      <c r="X139" s="1">
        <f t="shared" si="19"/>
        <v>4943.1923824900441</v>
      </c>
      <c r="Y139" s="1">
        <f t="shared" si="20"/>
        <v>107505.16427955787</v>
      </c>
    </row>
    <row r="140" spans="1:25" x14ac:dyDescent="0.2">
      <c r="A140">
        <v>131</v>
      </c>
      <c r="B140" s="1">
        <f t="shared" si="21"/>
        <v>159797678.80711859</v>
      </c>
      <c r="C140" s="1">
        <f t="shared" si="21"/>
        <v>162641446.04015023</v>
      </c>
      <c r="D140" s="5">
        <f t="shared" si="22"/>
        <v>2149694.7402200392</v>
      </c>
      <c r="E140" s="1">
        <f t="shared" si="23"/>
        <v>2360441.4919732027</v>
      </c>
      <c r="F140" s="1">
        <f t="shared" si="24"/>
        <v>37325.234085192205</v>
      </c>
      <c r="G140" s="5">
        <f t="shared" si="29"/>
        <v>1122046.3327708542</v>
      </c>
      <c r="H140" s="5">
        <f t="shared" si="25"/>
        <v>0</v>
      </c>
      <c r="I140" s="5">
        <f t="shared" si="37"/>
        <v>0.49230801914311512</v>
      </c>
      <c r="J140" s="5">
        <f t="shared" si="38"/>
        <v>0.50106915650035899</v>
      </c>
      <c r="K140" s="20">
        <f t="shared" si="39"/>
        <v>6.6228243565259835E-3</v>
      </c>
      <c r="L140" s="20">
        <f t="shared" si="32"/>
        <v>154973060.21951607</v>
      </c>
      <c r="M140" s="20">
        <f t="shared" si="33"/>
        <v>157730968.3064467</v>
      </c>
      <c r="N140" s="20">
        <f t="shared" si="34"/>
        <v>2084791.0615260846</v>
      </c>
      <c r="O140" s="5">
        <f t="shared" si="35"/>
        <v>394971.21115280042</v>
      </c>
      <c r="P140" s="5">
        <f t="shared" si="36"/>
        <v>100500.03448995545</v>
      </c>
      <c r="Q140" s="5">
        <f t="shared" si="30"/>
        <v>-394971.21115280042</v>
      </c>
      <c r="R140" s="5">
        <f t="shared" si="31"/>
        <v>-100500.03448995545</v>
      </c>
      <c r="S140" s="1">
        <f t="shared" si="27"/>
        <v>495471.24564275588</v>
      </c>
      <c r="T140">
        <f>IF(A140&lt;D$4,F$4,0)</f>
        <v>0</v>
      </c>
      <c r="U140" s="5">
        <f t="shared" si="28"/>
        <v>250738.92053787978</v>
      </c>
      <c r="V140" s="5">
        <f>L$6*SUM(U133:U139)</f>
        <v>120106.99251171565</v>
      </c>
      <c r="W140" s="1">
        <f>H$5+((H$6-H$5)*(LOG(V140+J$5)-LOG(J$5))/(LOG(J$6)-LOG(J$5)))</f>
        <v>4.5449298839114236E-2</v>
      </c>
      <c r="X140" s="1">
        <f t="shared" si="19"/>
        <v>5654.2760937546645</v>
      </c>
      <c r="Y140" s="1">
        <f t="shared" si="20"/>
        <v>118754.15787945603</v>
      </c>
    </row>
    <row r="141" spans="1:25" x14ac:dyDescent="0.2">
      <c r="A141">
        <v>132</v>
      </c>
      <c r="B141" s="1">
        <f t="shared" si="21"/>
        <v>159402707.5959658</v>
      </c>
      <c r="C141" s="1">
        <f t="shared" si="21"/>
        <v>162540946.00566027</v>
      </c>
      <c r="D141" s="5">
        <f t="shared" si="22"/>
        <v>2368380.4835816319</v>
      </c>
      <c r="E141" s="1">
        <f t="shared" si="23"/>
        <v>2611180.4125110824</v>
      </c>
      <c r="F141" s="1">
        <f t="shared" si="24"/>
        <v>42979.510178946868</v>
      </c>
      <c r="G141" s="5">
        <f t="shared" si="29"/>
        <v>1240800.4906503102</v>
      </c>
      <c r="H141" s="5">
        <f t="shared" si="25"/>
        <v>0</v>
      </c>
      <c r="I141" s="5">
        <f t="shared" si="37"/>
        <v>0.49151030749011726</v>
      </c>
      <c r="J141" s="5">
        <f t="shared" si="38"/>
        <v>0.50118690928057053</v>
      </c>
      <c r="K141" s="20">
        <f t="shared" si="39"/>
        <v>7.3027832293123575E-3</v>
      </c>
      <c r="L141" s="20">
        <f t="shared" si="32"/>
        <v>154585906.58256266</v>
      </c>
      <c r="M141" s="20">
        <f t="shared" si="33"/>
        <v>157629314.29471067</v>
      </c>
      <c r="N141" s="20">
        <f t="shared" si="34"/>
        <v>2296813.2079343707</v>
      </c>
      <c r="O141" s="5">
        <f t="shared" si="35"/>
        <v>434052.5085566488</v>
      </c>
      <c r="P141" s="5">
        <f t="shared" si="36"/>
        <v>110649.47769857261</v>
      </c>
      <c r="Q141" s="5">
        <f t="shared" si="30"/>
        <v>-434052.5085566488</v>
      </c>
      <c r="R141" s="5">
        <f t="shared" si="31"/>
        <v>-110649.47769857261</v>
      </c>
      <c r="S141" s="1">
        <f t="shared" si="27"/>
        <v>544701.98625522142</v>
      </c>
      <c r="T141">
        <f>IF(A141&lt;D$4,F$4,0)</f>
        <v>0</v>
      </c>
      <c r="U141" s="5">
        <f t="shared" si="28"/>
        <v>276785.50228116341</v>
      </c>
      <c r="V141" s="5">
        <f>L$6*SUM(U134:U140)</f>
        <v>132740.04116818256</v>
      </c>
      <c r="W141" s="1">
        <f>H$5+((H$6-H$5)*(LOG(V141+J$5)-LOG(J$5))/(LOG(J$6)-LOG(J$5)))</f>
        <v>4.694632255089122E-2</v>
      </c>
      <c r="X141" s="1">
        <f t="shared" si="19"/>
        <v>6460.4773949127903</v>
      </c>
      <c r="Y141" s="1">
        <f t="shared" si="20"/>
        <v>131153.65389107747</v>
      </c>
    </row>
    <row r="142" spans="1:25" x14ac:dyDescent="0.2">
      <c r="A142">
        <v>133</v>
      </c>
      <c r="B142" s="1">
        <f t="shared" si="21"/>
        <v>158968655.08740917</v>
      </c>
      <c r="C142" s="1">
        <f t="shared" si="21"/>
        <v>162430296.5279617</v>
      </c>
      <c r="D142" s="5">
        <f t="shared" si="22"/>
        <v>2607675.5805083481</v>
      </c>
      <c r="E142" s="1">
        <f t="shared" si="23"/>
        <v>2887965.9147922457</v>
      </c>
      <c r="F142" s="1">
        <f t="shared" si="24"/>
        <v>49439.98757385966</v>
      </c>
      <c r="G142" s="5">
        <f t="shared" si="29"/>
        <v>1371954.1445413877</v>
      </c>
      <c r="H142" s="5">
        <f t="shared" si="25"/>
        <v>0</v>
      </c>
      <c r="I142" s="5">
        <f t="shared" si="37"/>
        <v>0.49063396160506362</v>
      </c>
      <c r="J142" s="5">
        <f t="shared" si="38"/>
        <v>0.50131782159432181</v>
      </c>
      <c r="K142" s="20">
        <f t="shared" si="39"/>
        <v>8.0482168006146045E-3</v>
      </c>
      <c r="L142" s="20">
        <f t="shared" si="32"/>
        <v>154160442.26367953</v>
      </c>
      <c r="M142" s="20">
        <f t="shared" si="33"/>
        <v>157517381.87633735</v>
      </c>
      <c r="N142" s="20">
        <f t="shared" si="34"/>
        <v>2528803.0558623248</v>
      </c>
      <c r="O142" s="5">
        <f t="shared" si="35"/>
        <v>476578.72553726198</v>
      </c>
      <c r="P142" s="5">
        <f t="shared" si="36"/>
        <v>121739.13100254118</v>
      </c>
      <c r="Q142" s="5">
        <f t="shared" si="30"/>
        <v>-476578.72553726198</v>
      </c>
      <c r="R142" s="5">
        <f t="shared" si="31"/>
        <v>-121739.13100254118</v>
      </c>
      <c r="S142" s="1">
        <f t="shared" si="27"/>
        <v>598317.85653980321</v>
      </c>
      <c r="T142">
        <f>IF(A142&lt;D$4,F$4,0)</f>
        <v>0</v>
      </c>
      <c r="U142" s="5">
        <f t="shared" si="28"/>
        <v>305406.8893285052</v>
      </c>
      <c r="V142" s="5">
        <f>L$6*SUM(U135:U141)</f>
        <v>146657.17826769987</v>
      </c>
      <c r="W142" s="1">
        <f>H$5+((H$6-H$5)*(LOG(V142+J$5)-LOG(J$5))/(LOG(J$6)-LOG(J$5)))</f>
        <v>4.8449271927951287E-2</v>
      </c>
      <c r="X142" s="1">
        <f t="shared" si="19"/>
        <v>7373.4564979198594</v>
      </c>
      <c r="Y142" s="1">
        <f t="shared" si="20"/>
        <v>144815.75511469005</v>
      </c>
    </row>
    <row r="143" spans="1:25" x14ac:dyDescent="0.2">
      <c r="A143">
        <v>134</v>
      </c>
      <c r="B143" s="1">
        <f t="shared" si="21"/>
        <v>158492076.3618719</v>
      </c>
      <c r="C143" s="1">
        <f t="shared" si="21"/>
        <v>162308557.39695916</v>
      </c>
      <c r="D143" s="5">
        <f t="shared" si="22"/>
        <v>2869164.8775410512</v>
      </c>
      <c r="E143" s="1">
        <f t="shared" si="23"/>
        <v>3193372.8041207511</v>
      </c>
      <c r="F143" s="1">
        <f t="shared" si="24"/>
        <v>56813.444071779522</v>
      </c>
      <c r="G143" s="5">
        <f t="shared" si="29"/>
        <v>1516769.8996560778</v>
      </c>
      <c r="H143" s="5">
        <f t="shared" si="25"/>
        <v>0</v>
      </c>
      <c r="I143" s="5">
        <f t="shared" si="37"/>
        <v>0.48967211964045598</v>
      </c>
      <c r="J143" s="5">
        <f t="shared" si="38"/>
        <v>0.50146339905906778</v>
      </c>
      <c r="K143" s="20">
        <f t="shared" si="39"/>
        <v>8.864481300476304E-3</v>
      </c>
      <c r="L143" s="20">
        <f t="shared" si="32"/>
        <v>153693289.58939543</v>
      </c>
      <c r="M143" s="20">
        <f t="shared" si="33"/>
        <v>157394216.0861803</v>
      </c>
      <c r="N143" s="20">
        <f t="shared" si="34"/>
        <v>2782292.9607963837</v>
      </c>
      <c r="O143" s="5">
        <f t="shared" si="35"/>
        <v>522762.54003204772</v>
      </c>
      <c r="P143" s="5">
        <f t="shared" si="36"/>
        <v>133837.65876731186</v>
      </c>
      <c r="Q143" s="5">
        <f t="shared" si="30"/>
        <v>-522762.54003204772</v>
      </c>
      <c r="R143" s="5">
        <f t="shared" si="31"/>
        <v>-133837.65876731186</v>
      </c>
      <c r="S143" s="1">
        <f t="shared" si="27"/>
        <v>656600.19879935961</v>
      </c>
      <c r="T143">
        <f>IF(A143&lt;D$4,F$4,0)</f>
        <v>0</v>
      </c>
      <c r="U143" s="5">
        <f t="shared" si="28"/>
        <v>336828.55950709974</v>
      </c>
      <c r="V143" s="5">
        <f>L$6*SUM(U136:U142)</f>
        <v>161978.94603928941</v>
      </c>
      <c r="W143" s="1">
        <f>H$5+((H$6-H$5)*(LOG(V143+J$5)-LOG(J$5))/(LOG(J$6)-LOG(J$5)))</f>
        <v>4.9956703665060859E-2</v>
      </c>
      <c r="X143" s="1">
        <f t="shared" si="19"/>
        <v>8406.1338695418108</v>
      </c>
      <c r="Y143" s="1">
        <f t="shared" si="20"/>
        <v>159862.25160884121</v>
      </c>
    </row>
    <row r="144" spans="1:25" x14ac:dyDescent="0.2">
      <c r="A144">
        <v>135</v>
      </c>
      <c r="B144" s="1">
        <f t="shared" si="21"/>
        <v>157969313.82183984</v>
      </c>
      <c r="C144" s="1">
        <f t="shared" si="21"/>
        <v>162174719.73819184</v>
      </c>
      <c r="D144" s="5">
        <f t="shared" si="22"/>
        <v>3154475.8480941122</v>
      </c>
      <c r="E144" s="1">
        <f t="shared" si="23"/>
        <v>3530201.363627851</v>
      </c>
      <c r="F144" s="1">
        <f t="shared" si="24"/>
        <v>65219.577941321331</v>
      </c>
      <c r="G144" s="5">
        <f t="shared" si="29"/>
        <v>1676632.151264919</v>
      </c>
      <c r="H144" s="5">
        <f t="shared" si="25"/>
        <v>0</v>
      </c>
      <c r="I144" s="5">
        <f t="shared" si="37"/>
        <v>0.48861751361316191</v>
      </c>
      <c r="J144" s="5">
        <f t="shared" si="38"/>
        <v>0.50162532464220433</v>
      </c>
      <c r="K144" s="20">
        <f t="shared" si="39"/>
        <v>9.7571617446338531E-3</v>
      </c>
      <c r="L144" s="20">
        <f t="shared" si="32"/>
        <v>153180862.18843085</v>
      </c>
      <c r="M144" s="20">
        <f t="shared" si="33"/>
        <v>157258791.55669823</v>
      </c>
      <c r="N144" s="20">
        <f t="shared" si="34"/>
        <v>3058855.6629967005</v>
      </c>
      <c r="O144" s="5">
        <f t="shared" si="35"/>
        <v>572809.47159877617</v>
      </c>
      <c r="P144" s="5">
        <f t="shared" si="36"/>
        <v>147014.65315074087</v>
      </c>
      <c r="Q144" s="5">
        <f t="shared" si="30"/>
        <v>-572809.47159877617</v>
      </c>
      <c r="R144" s="5">
        <f t="shared" si="31"/>
        <v>-147014.65315074087</v>
      </c>
      <c r="S144" s="1">
        <f t="shared" si="27"/>
        <v>719824.12474951707</v>
      </c>
      <c r="T144">
        <f>IF(A144&lt;D$4,F$4,0)</f>
        <v>0</v>
      </c>
      <c r="U144" s="5">
        <f t="shared" si="28"/>
        <v>371289.22824629885</v>
      </c>
      <c r="V144" s="5">
        <f>L$6*SUM(U137:U143)</f>
        <v>178834.96344216107</v>
      </c>
      <c r="W144" s="1">
        <f>H$5+((H$6-H$5)*(LOG(V144+J$5)-LOG(J$5))/(LOG(J$6)-LOG(J$5)))</f>
        <v>5.1467190889112349E-2</v>
      </c>
      <c r="X144" s="1">
        <f t="shared" si="19"/>
        <v>9572.7929301741915</v>
      </c>
      <c r="Y144" s="1">
        <f t="shared" si="20"/>
        <v>176425.17518895376</v>
      </c>
    </row>
    <row r="145" spans="1:25" x14ac:dyDescent="0.2">
      <c r="A145">
        <v>136</v>
      </c>
      <c r="B145" s="1">
        <f t="shared" si="21"/>
        <v>157396504.35024107</v>
      </c>
      <c r="C145" s="1">
        <f t="shared" si="21"/>
        <v>162027705.08504111</v>
      </c>
      <c r="D145" s="5">
        <f t="shared" si="22"/>
        <v>3465259.8991966569</v>
      </c>
      <c r="E145" s="1">
        <f t="shared" si="23"/>
        <v>3901490.5918741496</v>
      </c>
      <c r="F145" s="1">
        <f t="shared" si="24"/>
        <v>74792.370871495528</v>
      </c>
      <c r="G145" s="5">
        <f t="shared" si="29"/>
        <v>1853057.3264538727</v>
      </c>
      <c r="H145" s="5">
        <f t="shared" si="25"/>
        <v>0</v>
      </c>
      <c r="I145" s="5">
        <f t="shared" si="37"/>
        <v>0.48746248886548593</v>
      </c>
      <c r="J145" s="5">
        <f t="shared" si="38"/>
        <v>0.50180547981017554</v>
      </c>
      <c r="K145" s="20">
        <f t="shared" si="39"/>
        <v>1.0732031324338483E-2</v>
      </c>
      <c r="L145" s="20">
        <f t="shared" si="32"/>
        <v>152619371.95935929</v>
      </c>
      <c r="M145" s="20">
        <f t="shared" si="33"/>
        <v>157110011.38290137</v>
      </c>
      <c r="N145" s="20">
        <f t="shared" si="34"/>
        <v>3360085.9922181396</v>
      </c>
      <c r="O145" s="5">
        <f t="shared" si="35"/>
        <v>626912.24188480817</v>
      </c>
      <c r="P145" s="5">
        <f t="shared" si="36"/>
        <v>161339.59305773821</v>
      </c>
      <c r="Q145" s="5">
        <f t="shared" si="30"/>
        <v>-626912.24188480817</v>
      </c>
      <c r="R145" s="5">
        <f t="shared" si="31"/>
        <v>-161339.59305773821</v>
      </c>
      <c r="S145" s="1">
        <f t="shared" si="27"/>
        <v>788251.83494254644</v>
      </c>
      <c r="T145">
        <f>IF(A145&lt;D$4,F$4,0)</f>
        <v>0</v>
      </c>
      <c r="U145" s="5">
        <f t="shared" si="28"/>
        <v>409040.07364697242</v>
      </c>
      <c r="V145" s="5">
        <f>L$6*SUM(U138:U144)</f>
        <v>197364.08945487815</v>
      </c>
      <c r="W145" s="1">
        <f>H$5+((H$6-H$5)*(LOG(V145+J$5)-LOG(J$5))/(LOG(J$6)-LOG(J$5)))</f>
        <v>5.2979315368383073E-2</v>
      </c>
      <c r="X145" s="1">
        <f t="shared" ref="X145:X208" si="40">U138*W145</f>
        <v>10889.182981164689</v>
      </c>
      <c r="Y145" s="1">
        <f t="shared" ref="Y145:Y208" si="41">U138*(1-W145)</f>
        <v>194647.31565888989</v>
      </c>
    </row>
    <row r="146" spans="1:25" x14ac:dyDescent="0.2">
      <c r="A146">
        <v>137</v>
      </c>
      <c r="B146" s="1">
        <f t="shared" si="21"/>
        <v>156769592.10835627</v>
      </c>
      <c r="C146" s="1">
        <f t="shared" si="21"/>
        <v>161866365.49198335</v>
      </c>
      <c r="D146" s="5">
        <f t="shared" si="22"/>
        <v>3803168.2469292036</v>
      </c>
      <c r="E146" s="1">
        <f t="shared" si="23"/>
        <v>4310530.6655211225</v>
      </c>
      <c r="F146" s="1">
        <f t="shared" si="24"/>
        <v>85681.553852660218</v>
      </c>
      <c r="G146" s="5">
        <f t="shared" si="29"/>
        <v>2047704.6421127627</v>
      </c>
      <c r="H146" s="5">
        <f t="shared" si="25"/>
        <v>0</v>
      </c>
      <c r="I146" s="5">
        <f t="shared" si="37"/>
        <v>0.48619903585340318</v>
      </c>
      <c r="J146" s="5">
        <f t="shared" si="38"/>
        <v>0.50200596799984898</v>
      </c>
      <c r="K146" s="20">
        <f t="shared" si="39"/>
        <v>1.1794996146747609E-2</v>
      </c>
      <c r="L146" s="20">
        <f t="shared" si="32"/>
        <v>152004841.55699292</v>
      </c>
      <c r="M146" s="20">
        <f t="shared" si="33"/>
        <v>156946707.00558484</v>
      </c>
      <c r="N146" s="20">
        <f t="shared" si="34"/>
        <v>3687577.2846910772</v>
      </c>
      <c r="O146" s="5">
        <f t="shared" si="35"/>
        <v>685244.01086629997</v>
      </c>
      <c r="P146" s="5">
        <f t="shared" si="36"/>
        <v>176880.53534867379</v>
      </c>
      <c r="Q146" s="5">
        <f t="shared" si="30"/>
        <v>-685244.01086629997</v>
      </c>
      <c r="R146" s="5">
        <f t="shared" si="31"/>
        <v>-176880.53534867379</v>
      </c>
      <c r="S146" s="1">
        <f t="shared" si="27"/>
        <v>862124.54621497379</v>
      </c>
      <c r="T146">
        <f>IF(A146&lt;D$4,F$4,0)</f>
        <v>0</v>
      </c>
      <c r="U146" s="5">
        <f t="shared" si="28"/>
        <v>450343.48720999958</v>
      </c>
      <c r="V146" s="5">
        <f>L$6*SUM(U139:U145)</f>
        <v>217714.44695556993</v>
      </c>
      <c r="W146" s="1">
        <f>H$5+((H$6-H$5)*(LOG(V146+J$5)-LOG(J$5))/(LOG(J$6)-LOG(J$5)))</f>
        <v>5.4491659126599687E-2</v>
      </c>
      <c r="X146" s="1">
        <f t="shared" si="40"/>
        <v>12372.619792945141</v>
      </c>
      <c r="Y146" s="1">
        <f t="shared" si="41"/>
        <v>214682.67621483491</v>
      </c>
    </row>
    <row r="147" spans="1:25" x14ac:dyDescent="0.2">
      <c r="A147">
        <v>138</v>
      </c>
      <c r="B147" s="1">
        <f t="shared" si="21"/>
        <v>156084348.09748995</v>
      </c>
      <c r="C147" s="1">
        <f t="shared" si="21"/>
        <v>161689484.95663467</v>
      </c>
      <c r="D147" s="5">
        <f t="shared" si="22"/>
        <v>4169821.5475014215</v>
      </c>
      <c r="E147" s="1">
        <f t="shared" si="23"/>
        <v>4760874.1527311224</v>
      </c>
      <c r="F147" s="1">
        <f t="shared" si="24"/>
        <v>98054.173645605362</v>
      </c>
      <c r="G147" s="5">
        <f t="shared" si="29"/>
        <v>2262387.3183275973</v>
      </c>
      <c r="H147" s="5">
        <f t="shared" si="25"/>
        <v>0</v>
      </c>
      <c r="I147" s="5">
        <f t="shared" si="37"/>
        <v>0.4848188366707496</v>
      </c>
      <c r="J147" s="5">
        <f t="shared" si="38"/>
        <v>0.50222914055165857</v>
      </c>
      <c r="K147" s="20">
        <f t="shared" si="39"/>
        <v>1.2952022777591844E-2</v>
      </c>
      <c r="L147" s="20">
        <f t="shared" si="32"/>
        <v>151333123.49811661</v>
      </c>
      <c r="M147" s="20">
        <f t="shared" si="33"/>
        <v>156767639.37922841</v>
      </c>
      <c r="N147" s="20">
        <f t="shared" si="34"/>
        <v>4042891.7242810214</v>
      </c>
      <c r="O147" s="5">
        <f t="shared" si="35"/>
        <v>747950.40660163015</v>
      </c>
      <c r="P147" s="5">
        <f t="shared" si="36"/>
        <v>193702.50363122072</v>
      </c>
      <c r="Q147" s="5">
        <f t="shared" si="30"/>
        <v>-747950.40660163015</v>
      </c>
      <c r="R147" s="5">
        <f t="shared" si="31"/>
        <v>-193702.50363122072</v>
      </c>
      <c r="S147" s="1">
        <f t="shared" si="27"/>
        <v>941652.91023285082</v>
      </c>
      <c r="T147">
        <f>IF(A147&lt;D$4,F$4,0)</f>
        <v>0</v>
      </c>
      <c r="U147" s="5">
        <f t="shared" si="28"/>
        <v>495471.24564275588</v>
      </c>
      <c r="V147" s="5">
        <f>L$6*SUM(U140:U146)</f>
        <v>240043.26607579191</v>
      </c>
      <c r="W147" s="1">
        <f>H$5+((H$6-H$5)*(LOG(V147+J$5)-LOG(J$5))/(LOG(J$6)-LOG(J$5)))</f>
        <v>5.60027955614356E-2</v>
      </c>
      <c r="X147" s="1">
        <f t="shared" si="40"/>
        <v>14042.080506177927</v>
      </c>
      <c r="Y147" s="1">
        <f t="shared" si="41"/>
        <v>236696.84003170184</v>
      </c>
    </row>
    <row r="148" spans="1:25" x14ac:dyDescent="0.2">
      <c r="A148">
        <v>139</v>
      </c>
      <c r="B148" s="1">
        <f t="shared" si="21"/>
        <v>155336397.69088832</v>
      </c>
      <c r="C148" s="1">
        <f t="shared" si="21"/>
        <v>161495782.45300344</v>
      </c>
      <c r="D148" s="5">
        <f t="shared" si="22"/>
        <v>4566772.4714790508</v>
      </c>
      <c r="E148" s="1">
        <f t="shared" si="23"/>
        <v>5256345.3983738786</v>
      </c>
      <c r="F148" s="1">
        <f t="shared" si="24"/>
        <v>112096.25415178329</v>
      </c>
      <c r="G148" s="5">
        <f t="shared" si="29"/>
        <v>2499084.1583592994</v>
      </c>
      <c r="H148" s="5">
        <f t="shared" si="25"/>
        <v>0</v>
      </c>
      <c r="I148" s="5">
        <f t="shared" si="37"/>
        <v>0.48331332889184841</v>
      </c>
      <c r="J148" s="5">
        <f t="shared" si="38"/>
        <v>0.50247762520331229</v>
      </c>
      <c r="K148" s="20">
        <f t="shared" si="39"/>
        <v>1.4209045904839226E-2</v>
      </c>
      <c r="L148" s="20">
        <f t="shared" si="32"/>
        <v>150599927.06774819</v>
      </c>
      <c r="M148" s="20">
        <f t="shared" si="33"/>
        <v>156571501.72601098</v>
      </c>
      <c r="N148" s="20">
        <f t="shared" si="34"/>
        <v>4427523.8216116261</v>
      </c>
      <c r="O148" s="5">
        <f t="shared" si="35"/>
        <v>815140.29905309132</v>
      </c>
      <c r="P148" s="5">
        <f t="shared" si="36"/>
        <v>211865.54207745095</v>
      </c>
      <c r="Q148" s="5">
        <f t="shared" si="30"/>
        <v>-815140.29905309132</v>
      </c>
      <c r="R148" s="5">
        <f t="shared" si="31"/>
        <v>-211865.54207745095</v>
      </c>
      <c r="S148" s="1">
        <f t="shared" si="27"/>
        <v>1027005.8411305423</v>
      </c>
      <c r="T148">
        <f>IF(A148&lt;D$4,F$4,0)</f>
        <v>0</v>
      </c>
      <c r="U148" s="5">
        <f t="shared" si="28"/>
        <v>544701.98625522142</v>
      </c>
      <c r="V148" s="5">
        <f>L$6*SUM(U141:U147)</f>
        <v>264516.49858627951</v>
      </c>
      <c r="W148" s="1">
        <f>H$5+((H$6-H$5)*(LOG(V148+J$5)-LOG(J$5))/(LOG(J$6)-LOG(J$5)))</f>
        <v>5.7511280156969352E-2</v>
      </c>
      <c r="X148" s="1">
        <f t="shared" si="40"/>
        <v>15918.288565079469</v>
      </c>
      <c r="Y148" s="1">
        <f t="shared" si="41"/>
        <v>260867.21371608393</v>
      </c>
    </row>
    <row r="149" spans="1:25" x14ac:dyDescent="0.2">
      <c r="A149">
        <v>140</v>
      </c>
      <c r="B149" s="1">
        <f t="shared" ref="B149:C212" si="42">B148+Q148</f>
        <v>154521257.39183521</v>
      </c>
      <c r="C149" s="1">
        <f t="shared" si="42"/>
        <v>161283916.91092598</v>
      </c>
      <c r="D149" s="5">
        <f t="shared" ref="D149:D212" si="43">D148+S148-S142</f>
        <v>4995460.4560697898</v>
      </c>
      <c r="E149" s="1">
        <f t="shared" ref="E149:E212" si="44">E148+U148</f>
        <v>5801047.3846290996</v>
      </c>
      <c r="F149" s="1">
        <f t="shared" ref="F149:F212" si="45">F148+X148</f>
        <v>128014.54271686275</v>
      </c>
      <c r="G149" s="5">
        <f t="shared" si="29"/>
        <v>2759951.3720753836</v>
      </c>
      <c r="H149" s="5">
        <f t="shared" ref="H149:H212" si="46">SUM(T142:T148)</f>
        <v>0</v>
      </c>
      <c r="I149" s="5">
        <f t="shared" si="37"/>
        <v>0.48167378941753036</v>
      </c>
      <c r="J149" s="5">
        <f t="shared" si="38"/>
        <v>0.50275435717942007</v>
      </c>
      <c r="K149" s="20">
        <f t="shared" si="39"/>
        <v>1.5571853403049649E-2</v>
      </c>
      <c r="L149" s="20">
        <f t="shared" si="32"/>
        <v>149800854.25554341</v>
      </c>
      <c r="M149" s="20">
        <f t="shared" si="33"/>
        <v>156356924.21056765</v>
      </c>
      <c r="N149" s="20">
        <f t="shared" si="34"/>
        <v>4842856.2927199034</v>
      </c>
      <c r="O149" s="5">
        <f t="shared" si="35"/>
        <v>886875.3174648846</v>
      </c>
      <c r="P149" s="5">
        <f t="shared" si="36"/>
        <v>231422.40657807965</v>
      </c>
      <c r="Q149" s="5">
        <f t="shared" si="30"/>
        <v>-886875.3174648846</v>
      </c>
      <c r="R149" s="5">
        <f t="shared" si="31"/>
        <v>-231422.40657807965</v>
      </c>
      <c r="S149" s="1">
        <f t="shared" ref="S149:S212" si="47">O149+P149-T149*K149</f>
        <v>1118297.7240429642</v>
      </c>
      <c r="T149">
        <f>IF(A149&lt;D$4,F$4,0)</f>
        <v>0</v>
      </c>
      <c r="U149" s="5">
        <f t="shared" ref="U149:U212" si="48">S142+T142</f>
        <v>598317.85653980321</v>
      </c>
      <c r="V149" s="5">
        <f>L$6*SUM(U142:U148)</f>
        <v>291308.14698368532</v>
      </c>
      <c r="W149" s="1">
        <f>H$5+((H$6-H$5)*(LOG(V149+J$5)-LOG(J$5))/(LOG(J$6)-LOG(J$5)))</f>
        <v>5.9015640872877792E-2</v>
      </c>
      <c r="X149" s="1">
        <f t="shared" si="40"/>
        <v>18023.783300713796</v>
      </c>
      <c r="Y149" s="1">
        <f t="shared" si="41"/>
        <v>287383.10602779139</v>
      </c>
    </row>
    <row r="150" spans="1:25" x14ac:dyDescent="0.2">
      <c r="A150">
        <v>141</v>
      </c>
      <c r="B150" s="1">
        <f t="shared" si="42"/>
        <v>153634382.07437032</v>
      </c>
      <c r="C150" s="1">
        <f t="shared" si="42"/>
        <v>161052494.50434789</v>
      </c>
      <c r="D150" s="5">
        <f t="shared" si="43"/>
        <v>5457157.9813133944</v>
      </c>
      <c r="E150" s="1">
        <f t="shared" si="44"/>
        <v>6399365.2411689032</v>
      </c>
      <c r="F150" s="1">
        <f t="shared" si="45"/>
        <v>146038.32601757656</v>
      </c>
      <c r="G150" s="5">
        <f t="shared" si="29"/>
        <v>3047334.4781031748</v>
      </c>
      <c r="H150" s="5">
        <f t="shared" si="46"/>
        <v>0</v>
      </c>
      <c r="I150" s="5">
        <f t="shared" si="37"/>
        <v>0.47989144100563175</v>
      </c>
      <c r="J150" s="5">
        <f t="shared" si="38"/>
        <v>0.50306261281950648</v>
      </c>
      <c r="K150" s="20">
        <f t="shared" si="39"/>
        <v>1.7045946174861801E-2</v>
      </c>
      <c r="L150" s="20">
        <f t="shared" si="32"/>
        <v>148931445.95251513</v>
      </c>
      <c r="M150" s="20">
        <f t="shared" si="33"/>
        <v>156122480.89871672</v>
      </c>
      <c r="N150" s="20">
        <f t="shared" si="34"/>
        <v>5290107.7087997487</v>
      </c>
      <c r="O150" s="5">
        <f t="shared" si="35"/>
        <v>963158.17887052987</v>
      </c>
      <c r="P150" s="5">
        <f t="shared" si="36"/>
        <v>252415.87399732362</v>
      </c>
      <c r="Q150" s="5">
        <f t="shared" si="30"/>
        <v>-963158.17887052987</v>
      </c>
      <c r="R150" s="5">
        <f t="shared" si="31"/>
        <v>-252415.87399732362</v>
      </c>
      <c r="S150" s="1">
        <f t="shared" si="47"/>
        <v>1215574.0528678535</v>
      </c>
      <c r="T150">
        <f>IF(A150&lt;D$4,F$4,0)</f>
        <v>0</v>
      </c>
      <c r="U150" s="5">
        <f t="shared" si="48"/>
        <v>656600.19879935961</v>
      </c>
      <c r="V150" s="5">
        <f>L$6*SUM(U143:U149)</f>
        <v>320599.2437048151</v>
      </c>
      <c r="W150" s="1">
        <f>H$5+((H$6-H$5)*(LOG(V150+J$5)-LOG(J$5))/(LOG(J$6)-LOG(J$5)))</f>
        <v>6.0514368290128698E-2</v>
      </c>
      <c r="X150" s="1">
        <f t="shared" si="40"/>
        <v>20382.967500646162</v>
      </c>
      <c r="Y150" s="1">
        <f t="shared" si="41"/>
        <v>316445.5920064536</v>
      </c>
    </row>
    <row r="151" spans="1:25" x14ac:dyDescent="0.2">
      <c r="A151">
        <v>142</v>
      </c>
      <c r="B151" s="1">
        <f t="shared" si="42"/>
        <v>152671223.8954998</v>
      </c>
      <c r="C151" s="1">
        <f t="shared" si="42"/>
        <v>160800078.63035056</v>
      </c>
      <c r="D151" s="5">
        <f t="shared" si="43"/>
        <v>5952907.9094317313</v>
      </c>
      <c r="E151" s="1">
        <f t="shared" si="44"/>
        <v>7055965.4399682628</v>
      </c>
      <c r="F151" s="1">
        <f t="shared" si="45"/>
        <v>166421.29351822272</v>
      </c>
      <c r="G151" s="5">
        <f t="shared" si="29"/>
        <v>3363780.0701096286</v>
      </c>
      <c r="H151" s="5">
        <f t="shared" si="46"/>
        <v>0</v>
      </c>
      <c r="I151" s="5">
        <f t="shared" si="37"/>
        <v>0.47795758401485411</v>
      </c>
      <c r="J151" s="5">
        <f t="shared" si="38"/>
        <v>0.50340604555686908</v>
      </c>
      <c r="K151" s="20">
        <f t="shared" si="39"/>
        <v>1.8636370428276719E-2</v>
      </c>
      <c r="L151" s="20">
        <f t="shared" si="32"/>
        <v>147987239.57215422</v>
      </c>
      <c r="M151" s="20">
        <f t="shared" si="33"/>
        <v>155866699.38389325</v>
      </c>
      <c r="N151" s="20">
        <f t="shared" si="34"/>
        <v>5770271.4792346191</v>
      </c>
      <c r="O151" s="5">
        <f t="shared" si="35"/>
        <v>1043919.9850780715</v>
      </c>
      <c r="P151" s="5">
        <f t="shared" si="36"/>
        <v>274875.66320822597</v>
      </c>
      <c r="Q151" s="5">
        <f t="shared" si="30"/>
        <v>-1043919.9850780715</v>
      </c>
      <c r="R151" s="5">
        <f t="shared" si="31"/>
        <v>-274875.66320822597</v>
      </c>
      <c r="S151" s="1">
        <f t="shared" si="47"/>
        <v>1318795.6482862975</v>
      </c>
      <c r="T151">
        <f>IF(A151&lt;D$4,F$4,0)</f>
        <v>0</v>
      </c>
      <c r="U151" s="5">
        <f t="shared" si="48"/>
        <v>719824.12474951707</v>
      </c>
      <c r="V151" s="5">
        <f>L$6*SUM(U144:U150)</f>
        <v>352576.4076340411</v>
      </c>
      <c r="W151" s="1">
        <f>H$5+((H$6-H$5)*(LOG(V151+J$5)-LOG(J$5))/(LOG(J$6)-LOG(J$5)))</f>
        <v>6.2005905593975175E-2</v>
      </c>
      <c r="X151" s="1">
        <f t="shared" si="40"/>
        <v>23022.124834699909</v>
      </c>
      <c r="Y151" s="1">
        <f t="shared" si="41"/>
        <v>348267.10341159895</v>
      </c>
    </row>
    <row r="152" spans="1:25" x14ac:dyDescent="0.2">
      <c r="A152">
        <v>143</v>
      </c>
      <c r="B152" s="1">
        <f t="shared" si="42"/>
        <v>151627303.91042173</v>
      </c>
      <c r="C152" s="1">
        <f t="shared" si="42"/>
        <v>160525202.96714234</v>
      </c>
      <c r="D152" s="5">
        <f t="shared" si="43"/>
        <v>6483451.7227754826</v>
      </c>
      <c r="E152" s="1">
        <f t="shared" si="44"/>
        <v>7775789.5647177799</v>
      </c>
      <c r="F152" s="1">
        <f t="shared" si="45"/>
        <v>189443.41835292263</v>
      </c>
      <c r="G152" s="5">
        <f t="shared" si="29"/>
        <v>3712047.1735212277</v>
      </c>
      <c r="H152" s="5">
        <f t="shared" si="46"/>
        <v>0</v>
      </c>
      <c r="I152" s="5">
        <f t="shared" si="37"/>
        <v>0.47586375554243598</v>
      </c>
      <c r="J152" s="5">
        <f t="shared" si="38"/>
        <v>0.50378872388501128</v>
      </c>
      <c r="K152" s="20">
        <f t="shared" si="39"/>
        <v>2.0347520572552773E-2</v>
      </c>
      <c r="L152" s="20">
        <f t="shared" si="32"/>
        <v>146963839.10610586</v>
      </c>
      <c r="M152" s="20">
        <f t="shared" si="33"/>
        <v>155588073.47306922</v>
      </c>
      <c r="N152" s="20">
        <f t="shared" si="34"/>
        <v>6284046.0211644657</v>
      </c>
      <c r="O152" s="5">
        <f t="shared" si="35"/>
        <v>1129006.758422713</v>
      </c>
      <c r="P152" s="5">
        <f t="shared" si="36"/>
        <v>298814.97984385246</v>
      </c>
      <c r="Q152" s="5">
        <f t="shared" si="30"/>
        <v>-1129006.758422713</v>
      </c>
      <c r="R152" s="5">
        <f t="shared" si="31"/>
        <v>-298814.97984385246</v>
      </c>
      <c r="S152" s="1">
        <f t="shared" si="47"/>
        <v>1427821.7382665654</v>
      </c>
      <c r="T152">
        <f>IF(A152&lt;D$4,F$4,0)</f>
        <v>0</v>
      </c>
      <c r="U152" s="5">
        <f t="shared" si="48"/>
        <v>788251.83494254644</v>
      </c>
      <c r="V152" s="5">
        <f>L$6*SUM(U145:U151)</f>
        <v>387429.89728436293</v>
      </c>
      <c r="W152" s="1">
        <f>H$5+((H$6-H$5)*(LOG(V152+J$5)-LOG(J$5))/(LOG(J$6)-LOG(J$5)))</f>
        <v>6.3488638480355006E-2</v>
      </c>
      <c r="X152" s="1">
        <f t="shared" si="40"/>
        <v>25969.397359750419</v>
      </c>
      <c r="Y152" s="1">
        <f t="shared" si="41"/>
        <v>383070.67628722201</v>
      </c>
    </row>
    <row r="153" spans="1:25" x14ac:dyDescent="0.2">
      <c r="A153">
        <v>144</v>
      </c>
      <c r="B153" s="1">
        <f t="shared" si="42"/>
        <v>150498297.15199903</v>
      </c>
      <c r="C153" s="1">
        <f t="shared" si="42"/>
        <v>160226387.98729849</v>
      </c>
      <c r="D153" s="5">
        <f t="shared" si="43"/>
        <v>7049148.9148270749</v>
      </c>
      <c r="E153" s="1">
        <f t="shared" si="44"/>
        <v>8564041.3996603265</v>
      </c>
      <c r="F153" s="1">
        <f t="shared" si="45"/>
        <v>215412.81571267304</v>
      </c>
      <c r="G153" s="5">
        <f t="shared" si="29"/>
        <v>4095117.8498084499</v>
      </c>
      <c r="H153" s="5">
        <f t="shared" si="46"/>
        <v>0</v>
      </c>
      <c r="I153" s="5">
        <f t="shared" si="37"/>
        <v>0.4736019175397731</v>
      </c>
      <c r="J153" s="5">
        <f t="shared" si="38"/>
        <v>0.50421517071795185</v>
      </c>
      <c r="K153" s="20">
        <f t="shared" si="39"/>
        <v>2.2182911742275279E-2</v>
      </c>
      <c r="L153" s="20">
        <f t="shared" si="32"/>
        <v>145856998.36010924</v>
      </c>
      <c r="M153" s="20">
        <f t="shared" si="33"/>
        <v>155285079.31426257</v>
      </c>
      <c r="N153" s="20">
        <f t="shared" si="34"/>
        <v>6831756.3797527775</v>
      </c>
      <c r="O153" s="5">
        <f t="shared" si="35"/>
        <v>1218165.6223450694</v>
      </c>
      <c r="P153" s="5">
        <f t="shared" si="36"/>
        <v>324226.72105306527</v>
      </c>
      <c r="Q153" s="5">
        <f t="shared" si="30"/>
        <v>-1218165.6223450694</v>
      </c>
      <c r="R153" s="5">
        <f t="shared" si="31"/>
        <v>-324226.72105306527</v>
      </c>
      <c r="S153" s="1">
        <f t="shared" si="47"/>
        <v>1542392.3433981347</v>
      </c>
      <c r="T153">
        <f>IF(A153&lt;D$4,F$4,0)</f>
        <v>0</v>
      </c>
      <c r="U153" s="5">
        <f t="shared" si="48"/>
        <v>862124.54621497379</v>
      </c>
      <c r="V153" s="5">
        <f>L$6*SUM(U146:U152)</f>
        <v>425351.07341392036</v>
      </c>
      <c r="W153" s="1">
        <f>H$5+((H$6-H$5)*(LOG(V153+J$5)-LOG(J$5))/(LOG(J$6)-LOG(J$5)))</f>
        <v>6.496088508150312E-2</v>
      </c>
      <c r="X153" s="1">
        <f t="shared" si="40"/>
        <v>29254.711519852153</v>
      </c>
      <c r="Y153" s="1">
        <f t="shared" si="41"/>
        <v>421088.77569014742</v>
      </c>
    </row>
    <row r="154" spans="1:25" x14ac:dyDescent="0.2">
      <c r="A154">
        <v>145</v>
      </c>
      <c r="B154" s="1">
        <f t="shared" si="42"/>
        <v>149280131.52965397</v>
      </c>
      <c r="C154" s="1">
        <f t="shared" si="42"/>
        <v>159902161.26624542</v>
      </c>
      <c r="D154" s="5">
        <f t="shared" si="43"/>
        <v>7649888.3479923587</v>
      </c>
      <c r="E154" s="1">
        <f t="shared" si="44"/>
        <v>9426165.9458753001</v>
      </c>
      <c r="F154" s="1">
        <f t="shared" si="45"/>
        <v>244667.5272325252</v>
      </c>
      <c r="G154" s="5">
        <f t="shared" si="29"/>
        <v>4516206.6254985975</v>
      </c>
      <c r="H154" s="5">
        <f t="shared" si="46"/>
        <v>0</v>
      </c>
      <c r="I154" s="5">
        <f t="shared" si="37"/>
        <v>0.47116467459426808</v>
      </c>
      <c r="J154" s="5">
        <f t="shared" si="38"/>
        <v>0.50469040325681003</v>
      </c>
      <c r="K154" s="20">
        <f t="shared" si="39"/>
        <v>2.4144922148921808E-2</v>
      </c>
      <c r="L154" s="20">
        <f t="shared" si="32"/>
        <v>144662717.71863014</v>
      </c>
      <c r="M154" s="20">
        <f t="shared" si="33"/>
        <v>154956195.3143287</v>
      </c>
      <c r="N154" s="20">
        <f t="shared" si="34"/>
        <v>7413268.1109329248</v>
      </c>
      <c r="O154" s="5">
        <f t="shared" si="35"/>
        <v>1311031.188391702</v>
      </c>
      <c r="P154" s="5">
        <f t="shared" si="36"/>
        <v>351079.40749242267</v>
      </c>
      <c r="Q154" s="5">
        <f t="shared" si="30"/>
        <v>-1311031.188391702</v>
      </c>
      <c r="R154" s="5">
        <f t="shared" si="31"/>
        <v>-351079.40749242267</v>
      </c>
      <c r="S154" s="1">
        <f t="shared" si="47"/>
        <v>1662110.5958841247</v>
      </c>
      <c r="T154">
        <f>IF(A154&lt;D$4,F$4,0)</f>
        <v>0</v>
      </c>
      <c r="U154" s="5">
        <f t="shared" si="48"/>
        <v>941652.91023285082</v>
      </c>
      <c r="V154" s="5">
        <f>L$6*SUM(U147:U153)</f>
        <v>466529.17931441776</v>
      </c>
      <c r="W154" s="1">
        <f>H$5+((H$6-H$5)*(LOG(V154+J$5)-LOG(J$5))/(LOG(J$6)-LOG(J$5)))</f>
        <v>6.6420886020750913E-2</v>
      </c>
      <c r="X154" s="1">
        <f t="shared" si="40"/>
        <v>32909.639133396966</v>
      </c>
      <c r="Y154" s="1">
        <f t="shared" si="41"/>
        <v>462561.60650935891</v>
      </c>
    </row>
    <row r="155" spans="1:25" x14ac:dyDescent="0.2">
      <c r="A155">
        <v>146</v>
      </c>
      <c r="B155" s="1">
        <f t="shared" si="42"/>
        <v>147969100.34126225</v>
      </c>
      <c r="C155" s="1">
        <f t="shared" si="42"/>
        <v>159551081.858753</v>
      </c>
      <c r="D155" s="5">
        <f t="shared" si="43"/>
        <v>8284993.10274594</v>
      </c>
      <c r="E155" s="1">
        <f t="shared" si="44"/>
        <v>10367818.856108151</v>
      </c>
      <c r="F155" s="1">
        <f t="shared" si="45"/>
        <v>277577.1663659222</v>
      </c>
      <c r="G155" s="5">
        <f t="shared" si="29"/>
        <v>4978768.2320079561</v>
      </c>
      <c r="H155" s="5">
        <f t="shared" si="46"/>
        <v>0</v>
      </c>
      <c r="I155" s="5">
        <f t="shared" si="37"/>
        <v>0.46854552082436535</v>
      </c>
      <c r="J155" s="5">
        <f t="shared" si="38"/>
        <v>0.50521997211031133</v>
      </c>
      <c r="K155" s="20">
        <f t="shared" si="39"/>
        <v>2.6234507065323261E-2</v>
      </c>
      <c r="L155" s="20">
        <f t="shared" si="32"/>
        <v>143377354.23718348</v>
      </c>
      <c r="M155" s="20">
        <f t="shared" si="33"/>
        <v>154599926.13207194</v>
      </c>
      <c r="N155" s="20">
        <f t="shared" si="34"/>
        <v>8027894.9335057717</v>
      </c>
      <c r="O155" s="5">
        <f t="shared" si="35"/>
        <v>1407112.8797801316</v>
      </c>
      <c r="P155" s="5">
        <f t="shared" si="36"/>
        <v>379312.94734597404</v>
      </c>
      <c r="Q155" s="5">
        <f t="shared" si="30"/>
        <v>-1407112.8797801316</v>
      </c>
      <c r="R155" s="5">
        <f t="shared" si="31"/>
        <v>-379312.94734597404</v>
      </c>
      <c r="S155" s="1">
        <f t="shared" si="47"/>
        <v>1786425.8271261058</v>
      </c>
      <c r="T155">
        <f>IF(A155&lt;D$4,F$4,0)</f>
        <v>0</v>
      </c>
      <c r="U155" s="5">
        <f t="shared" si="48"/>
        <v>1027005.8411305423</v>
      </c>
      <c r="V155" s="5">
        <f>L$6*SUM(U148:U154)</f>
        <v>511147.34577342722</v>
      </c>
      <c r="W155" s="1">
        <f>H$5+((H$6-H$5)*(LOG(V155+J$5)-LOG(J$5))/(LOG(J$6)-LOG(J$5)))</f>
        <v>6.7866794725058993E-2</v>
      </c>
      <c r="X155" s="1">
        <f t="shared" si="40"/>
        <v>36967.177887515019</v>
      </c>
      <c r="Y155" s="1">
        <f t="shared" si="41"/>
        <v>507734.80836770643</v>
      </c>
    </row>
    <row r="156" spans="1:25" x14ac:dyDescent="0.2">
      <c r="A156">
        <v>147</v>
      </c>
      <c r="B156" s="1">
        <f t="shared" si="42"/>
        <v>146561987.46148211</v>
      </c>
      <c r="C156" s="1">
        <f t="shared" si="42"/>
        <v>159171768.91140702</v>
      </c>
      <c r="D156" s="5">
        <f t="shared" si="43"/>
        <v>8953121.2058290802</v>
      </c>
      <c r="E156" s="1">
        <f t="shared" si="44"/>
        <v>11394824.697238693</v>
      </c>
      <c r="F156" s="1">
        <f t="shared" si="45"/>
        <v>314544.34425343724</v>
      </c>
      <c r="G156" s="5">
        <f t="shared" si="29"/>
        <v>5486503.040375663</v>
      </c>
      <c r="H156" s="5">
        <f t="shared" si="46"/>
        <v>0</v>
      </c>
      <c r="I156" s="5">
        <f t="shared" si="37"/>
        <v>0.46573911371572824</v>
      </c>
      <c r="J156" s="5">
        <f t="shared" si="38"/>
        <v>0.5058099979767684</v>
      </c>
      <c r="K156" s="20">
        <f t="shared" si="39"/>
        <v>2.8450888307503308E-2</v>
      </c>
      <c r="L156" s="20">
        <f t="shared" si="32"/>
        <v>141997744.14706796</v>
      </c>
      <c r="M156" s="20">
        <f t="shared" si="33"/>
        <v>154214830.93123469</v>
      </c>
      <c r="N156" s="20">
        <f t="shared" si="34"/>
        <v>8674302.5004155487</v>
      </c>
      <c r="O156" s="5">
        <f t="shared" si="35"/>
        <v>1505784.0918194121</v>
      </c>
      <c r="P156" s="5">
        <f t="shared" si="36"/>
        <v>408834.38066869508</v>
      </c>
      <c r="Q156" s="5">
        <f t="shared" si="30"/>
        <v>-1505784.0918194121</v>
      </c>
      <c r="R156" s="5">
        <f t="shared" si="31"/>
        <v>-408834.38066869508</v>
      </c>
      <c r="S156" s="1">
        <f t="shared" si="47"/>
        <v>1914618.4724881072</v>
      </c>
      <c r="T156">
        <f>IF(A156&lt;D$4,F$4,0)</f>
        <v>0</v>
      </c>
      <c r="U156" s="5">
        <f t="shared" si="48"/>
        <v>1118297.7240429642</v>
      </c>
      <c r="V156" s="5">
        <f>L$6*SUM(U149:U155)</f>
        <v>559377.73126095941</v>
      </c>
      <c r="W156" s="1">
        <f>H$5+((H$6-H$5)*(LOG(V156+J$5)-LOG(J$5))/(LOG(J$6)-LOG(J$5)))</f>
        <v>6.9296668146629589E-2</v>
      </c>
      <c r="X156" s="1">
        <f t="shared" si="40"/>
        <v>41461.433950841471</v>
      </c>
      <c r="Y156" s="1">
        <f t="shared" si="41"/>
        <v>556856.42258896178</v>
      </c>
    </row>
    <row r="157" spans="1:25" x14ac:dyDescent="0.2">
      <c r="A157">
        <v>148</v>
      </c>
      <c r="B157" s="1">
        <f t="shared" si="42"/>
        <v>145056203.3696627</v>
      </c>
      <c r="C157" s="1">
        <f t="shared" si="42"/>
        <v>158762934.53073832</v>
      </c>
      <c r="D157" s="5">
        <f t="shared" si="43"/>
        <v>9652165.6254493333</v>
      </c>
      <c r="E157" s="1">
        <f t="shared" si="44"/>
        <v>12513122.421281658</v>
      </c>
      <c r="F157" s="1">
        <f t="shared" si="45"/>
        <v>356005.77820427873</v>
      </c>
      <c r="G157" s="5">
        <f t="shared" si="29"/>
        <v>6043359.4629646251</v>
      </c>
      <c r="H157" s="5">
        <f t="shared" si="46"/>
        <v>0</v>
      </c>
      <c r="I157" s="5">
        <f t="shared" si="37"/>
        <v>0.46274157072148286</v>
      </c>
      <c r="J157" s="5">
        <f t="shared" si="38"/>
        <v>0.50646720368024367</v>
      </c>
      <c r="K157" s="20">
        <f t="shared" si="39"/>
        <v>3.0791225598273526E-2</v>
      </c>
      <c r="L157" s="20">
        <f t="shared" si="32"/>
        <v>140521335.97659218</v>
      </c>
      <c r="M157" s="20">
        <f t="shared" si="33"/>
        <v>153799555.93467194</v>
      </c>
      <c r="N157" s="20">
        <f t="shared" si="34"/>
        <v>9350411.6145862527</v>
      </c>
      <c r="O157" s="5">
        <f t="shared" si="35"/>
        <v>1606274.2445143091</v>
      </c>
      <c r="P157" s="5">
        <f t="shared" si="36"/>
        <v>439513.8001619085</v>
      </c>
      <c r="Q157" s="5">
        <f t="shared" si="30"/>
        <v>-1606274.2445143091</v>
      </c>
      <c r="R157" s="5">
        <f t="shared" si="31"/>
        <v>-439513.8001619085</v>
      </c>
      <c r="S157" s="1">
        <f t="shared" si="47"/>
        <v>2045788.0446762177</v>
      </c>
      <c r="T157">
        <f>IF(A157&lt;D$4,F$4,0)</f>
        <v>0</v>
      </c>
      <c r="U157" s="5">
        <f t="shared" si="48"/>
        <v>1215574.0528678535</v>
      </c>
      <c r="V157" s="5">
        <f>L$6*SUM(U150:U156)</f>
        <v>611375.7180112754</v>
      </c>
      <c r="W157" s="1">
        <f>H$5+((H$6-H$5)*(LOG(V157+J$5)-LOG(J$5))/(LOG(J$6)-LOG(J$5)))</f>
        <v>7.0708458071594468E-2</v>
      </c>
      <c r="X157" s="1">
        <f t="shared" si="40"/>
        <v>46427.187626605111</v>
      </c>
      <c r="Y157" s="1">
        <f t="shared" si="41"/>
        <v>610173.01117275457</v>
      </c>
    </row>
    <row r="158" spans="1:25" x14ac:dyDescent="0.2">
      <c r="A158">
        <v>149</v>
      </c>
      <c r="B158" s="1">
        <f t="shared" si="42"/>
        <v>143449929.12514839</v>
      </c>
      <c r="C158" s="1">
        <f t="shared" si="42"/>
        <v>158323420.73057643</v>
      </c>
      <c r="D158" s="5">
        <f t="shared" si="43"/>
        <v>10379158.021839254</v>
      </c>
      <c r="E158" s="1">
        <f t="shared" si="44"/>
        <v>13728696.474149512</v>
      </c>
      <c r="F158" s="1">
        <f t="shared" si="45"/>
        <v>402432.96583088383</v>
      </c>
      <c r="G158" s="5">
        <f t="shared" si="29"/>
        <v>6653532.4741373798</v>
      </c>
      <c r="H158" s="5">
        <f t="shared" si="46"/>
        <v>0</v>
      </c>
      <c r="I158" s="5">
        <f t="shared" si="37"/>
        <v>0.45955078208570382</v>
      </c>
      <c r="J158" s="5">
        <f t="shared" si="38"/>
        <v>0.50719893877218436</v>
      </c>
      <c r="K158" s="20">
        <f t="shared" si="39"/>
        <v>3.3250279142111788E-2</v>
      </c>
      <c r="L158" s="20">
        <f t="shared" si="32"/>
        <v>138946331.4607085</v>
      </c>
      <c r="M158" s="20">
        <f t="shared" si="33"/>
        <v>153352871.13060901</v>
      </c>
      <c r="N158" s="20">
        <f t="shared" si="34"/>
        <v>10053305.286246559</v>
      </c>
      <c r="O158" s="5">
        <f t="shared" si="35"/>
        <v>1707664.9004627231</v>
      </c>
      <c r="P158" s="5">
        <f t="shared" si="36"/>
        <v>471180.69376480405</v>
      </c>
      <c r="Q158" s="5">
        <f t="shared" si="30"/>
        <v>-1707664.9004627231</v>
      </c>
      <c r="R158" s="5">
        <f t="shared" si="31"/>
        <v>-471180.69376480405</v>
      </c>
      <c r="S158" s="1">
        <f t="shared" si="47"/>
        <v>2178845.5942275273</v>
      </c>
      <c r="T158">
        <f>IF(A158&lt;D$4,F$4,0)</f>
        <v>0</v>
      </c>
      <c r="U158" s="5">
        <f t="shared" si="48"/>
        <v>1318795.6482862975</v>
      </c>
      <c r="V158" s="5">
        <f>L$6*SUM(U151:U157)</f>
        <v>667273.10341812484</v>
      </c>
      <c r="W158" s="1">
        <f>H$5+((H$6-H$5)*(LOG(V158+J$5)-LOG(J$5))/(LOG(J$6)-LOG(J$5)))</f>
        <v>7.2100003223665068E-2</v>
      </c>
      <c r="X158" s="1">
        <f t="shared" si="40"/>
        <v>51899.321714912068</v>
      </c>
      <c r="Y158" s="1">
        <f t="shared" si="41"/>
        <v>667924.80303460499</v>
      </c>
    </row>
    <row r="159" spans="1:25" x14ac:dyDescent="0.2">
      <c r="A159">
        <v>150</v>
      </c>
      <c r="B159" s="1">
        <f t="shared" si="42"/>
        <v>141742264.22468567</v>
      </c>
      <c r="C159" s="1">
        <f t="shared" si="42"/>
        <v>157852240.03681162</v>
      </c>
      <c r="D159" s="5">
        <f t="shared" si="43"/>
        <v>11130181.877800215</v>
      </c>
      <c r="E159" s="1">
        <f t="shared" si="44"/>
        <v>15047492.12243581</v>
      </c>
      <c r="F159" s="1">
        <f t="shared" si="45"/>
        <v>454332.2875457959</v>
      </c>
      <c r="G159" s="5">
        <f t="shared" si="29"/>
        <v>7321457.2771719843</v>
      </c>
      <c r="H159" s="5">
        <f t="shared" si="46"/>
        <v>0</v>
      </c>
      <c r="I159" s="5">
        <f t="shared" si="37"/>
        <v>0.45616673070237745</v>
      </c>
      <c r="J159" s="5">
        <f t="shared" si="38"/>
        <v>0.50801319328084105</v>
      </c>
      <c r="K159" s="20">
        <f t="shared" si="39"/>
        <v>3.582007601678152E-2</v>
      </c>
      <c r="L159" s="20">
        <f t="shared" si="32"/>
        <v>137271830.26380238</v>
      </c>
      <c r="M159" s="20">
        <f t="shared" si="33"/>
        <v>152873710.74265939</v>
      </c>
      <c r="N159" s="20">
        <f t="shared" si="34"/>
        <v>10779145.132835757</v>
      </c>
      <c r="O159" s="5">
        <f t="shared" si="35"/>
        <v>1808891.174894281</v>
      </c>
      <c r="P159" s="5">
        <f t="shared" si="36"/>
        <v>503621.00094446162</v>
      </c>
      <c r="Q159" s="5">
        <f t="shared" si="30"/>
        <v>-1808891.174894281</v>
      </c>
      <c r="R159" s="5">
        <f t="shared" si="31"/>
        <v>-503621.00094446162</v>
      </c>
      <c r="S159" s="1">
        <f t="shared" si="47"/>
        <v>2312512.1758387424</v>
      </c>
      <c r="T159">
        <f>IF(A159&lt;D$4,F$4,0)</f>
        <v>0</v>
      </c>
      <c r="U159" s="5">
        <f t="shared" si="48"/>
        <v>1427821.7382665654</v>
      </c>
      <c r="V159" s="5">
        <f>L$6*SUM(U152:U158)</f>
        <v>727170.25577180297</v>
      </c>
      <c r="W159" s="1">
        <f>H$5+((H$6-H$5)*(LOG(V159+J$5)-LOG(J$5))/(LOG(J$6)-LOG(J$5)))</f>
        <v>7.3469022402845197E-2</v>
      </c>
      <c r="X159" s="1">
        <f t="shared" si="40"/>
        <v>57912.09172047778</v>
      </c>
      <c r="Y159" s="1">
        <f t="shared" si="41"/>
        <v>730339.74322206876</v>
      </c>
    </row>
    <row r="160" spans="1:25" x14ac:dyDescent="0.2">
      <c r="A160">
        <v>151</v>
      </c>
      <c r="B160" s="1">
        <f t="shared" si="42"/>
        <v>139933373.0497914</v>
      </c>
      <c r="C160" s="1">
        <f t="shared" si="42"/>
        <v>157348619.03586715</v>
      </c>
      <c r="D160" s="5">
        <f t="shared" si="43"/>
        <v>11900301.710240822</v>
      </c>
      <c r="E160" s="1">
        <f t="shared" si="44"/>
        <v>16475313.860702375</v>
      </c>
      <c r="F160" s="1">
        <f t="shared" si="45"/>
        <v>512244.3792662737</v>
      </c>
      <c r="G160" s="5">
        <f t="shared" si="29"/>
        <v>8051797.0203940533</v>
      </c>
      <c r="H160" s="5">
        <f t="shared" si="46"/>
        <v>0</v>
      </c>
      <c r="I160" s="5">
        <f t="shared" si="37"/>
        <v>0.45259180702684632</v>
      </c>
      <c r="J160" s="5">
        <f t="shared" si="38"/>
        <v>0.50891859654724525</v>
      </c>
      <c r="K160" s="20">
        <f t="shared" si="39"/>
        <v>3.8489596425908441E-2</v>
      </c>
      <c r="L160" s="20">
        <f t="shared" si="32"/>
        <v>135497973.34092832</v>
      </c>
      <c r="M160" s="20">
        <f t="shared" si="33"/>
        <v>152361216.78970414</v>
      </c>
      <c r="N160" s="20">
        <f t="shared" si="34"/>
        <v>11523103.66526692</v>
      </c>
      <c r="O160" s="5">
        <f t="shared" si="35"/>
        <v>1908749.6249891084</v>
      </c>
      <c r="P160" s="5">
        <f t="shared" si="36"/>
        <v>536575.21260206844</v>
      </c>
      <c r="Q160" s="5">
        <f t="shared" si="30"/>
        <v>-1908749.6249891084</v>
      </c>
      <c r="R160" s="5">
        <f t="shared" si="31"/>
        <v>-536575.21260206844</v>
      </c>
      <c r="S160" s="1">
        <f t="shared" si="47"/>
        <v>2445324.8375911769</v>
      </c>
      <c r="T160">
        <f>IF(A160&lt;D$4,F$4,0)</f>
        <v>0</v>
      </c>
      <c r="U160" s="5">
        <f t="shared" si="48"/>
        <v>1542392.3433981347</v>
      </c>
      <c r="V160" s="5">
        <f>L$6*SUM(U153:U159)</f>
        <v>791127.24610420468</v>
      </c>
      <c r="W160" s="1">
        <f>H$5+((H$6-H$5)*(LOG(V160+J$5)-LOG(J$5))/(LOG(J$6)-LOG(J$5)))</f>
        <v>7.4813108932544892E-2</v>
      </c>
      <c r="X160" s="1">
        <f t="shared" si="40"/>
        <v>64498.217589401669</v>
      </c>
      <c r="Y160" s="1">
        <f t="shared" si="41"/>
        <v>797626.32862557215</v>
      </c>
    </row>
    <row r="161" spans="1:25" x14ac:dyDescent="0.2">
      <c r="A161">
        <v>152</v>
      </c>
      <c r="B161" s="1">
        <f t="shared" si="42"/>
        <v>138024623.42480227</v>
      </c>
      <c r="C161" s="1">
        <f t="shared" si="42"/>
        <v>156812043.82326508</v>
      </c>
      <c r="D161" s="5">
        <f t="shared" si="43"/>
        <v>12683515.951947875</v>
      </c>
      <c r="E161" s="1">
        <f t="shared" si="44"/>
        <v>18017706.204100508</v>
      </c>
      <c r="F161" s="1">
        <f t="shared" si="45"/>
        <v>576742.59685567534</v>
      </c>
      <c r="G161" s="5">
        <f t="shared" si="29"/>
        <v>8849423.3490196262</v>
      </c>
      <c r="H161" s="5">
        <f t="shared" si="46"/>
        <v>0</v>
      </c>
      <c r="I161" s="5">
        <f t="shared" si="37"/>
        <v>0.44883110431496204</v>
      </c>
      <c r="J161" s="5">
        <f t="shared" si="38"/>
        <v>0.50992439647862864</v>
      </c>
      <c r="K161" s="20">
        <f t="shared" si="39"/>
        <v>4.124449920640931E-2</v>
      </c>
      <c r="L161" s="20">
        <f t="shared" si="32"/>
        <v>133626078.60251564</v>
      </c>
      <c r="M161" s="20">
        <f t="shared" si="33"/>
        <v>151814784.73777452</v>
      </c>
      <c r="N161" s="20">
        <f t="shared" si="34"/>
        <v>12279319.859725064</v>
      </c>
      <c r="O161" s="5">
        <f t="shared" si="35"/>
        <v>2005913.6439621672</v>
      </c>
      <c r="P161" s="5">
        <f t="shared" si="36"/>
        <v>569737.86712421768</v>
      </c>
      <c r="Q161" s="5">
        <f t="shared" si="30"/>
        <v>-2005913.6439621672</v>
      </c>
      <c r="R161" s="5">
        <f t="shared" si="31"/>
        <v>-569737.86712421768</v>
      </c>
      <c r="S161" s="1">
        <f t="shared" si="47"/>
        <v>2575651.5110863848</v>
      </c>
      <c r="T161">
        <f>IF(A161&lt;D$4,F$4,0)</f>
        <v>0</v>
      </c>
      <c r="U161" s="5">
        <f t="shared" si="48"/>
        <v>1662110.5958841247</v>
      </c>
      <c r="V161" s="5">
        <f>L$6*SUM(U154:U160)</f>
        <v>859154.02582252084</v>
      </c>
      <c r="W161" s="1">
        <f>H$5+((H$6-H$5)*(LOG(V161+J$5)-LOG(J$5))/(LOG(J$6)-LOG(J$5)))</f>
        <v>7.6129726720964158E-2</v>
      </c>
      <c r="X161" s="1">
        <f t="shared" si="40"/>
        <v>71687.77872202752</v>
      </c>
      <c r="Y161" s="1">
        <f t="shared" si="41"/>
        <v>869965.13151082327</v>
      </c>
    </row>
    <row r="162" spans="1:25" x14ac:dyDescent="0.2">
      <c r="A162">
        <v>153</v>
      </c>
      <c r="B162" s="1">
        <f t="shared" si="42"/>
        <v>136018709.7808401</v>
      </c>
      <c r="C162" s="1">
        <f t="shared" si="42"/>
        <v>156242305.95614085</v>
      </c>
      <c r="D162" s="5">
        <f t="shared" si="43"/>
        <v>13472741.635908155</v>
      </c>
      <c r="E162" s="1">
        <f t="shared" si="44"/>
        <v>19679816.799984634</v>
      </c>
      <c r="F162" s="1">
        <f t="shared" si="45"/>
        <v>648430.37557770289</v>
      </c>
      <c r="G162" s="5">
        <f t="shared" si="29"/>
        <v>9719388.4805304501</v>
      </c>
      <c r="H162" s="5">
        <f t="shared" si="46"/>
        <v>0</v>
      </c>
      <c r="I162" s="5">
        <f t="shared" si="37"/>
        <v>0.44489267704561813</v>
      </c>
      <c r="J162" s="5">
        <f t="shared" si="38"/>
        <v>0.51104041404750566</v>
      </c>
      <c r="K162" s="20">
        <f t="shared" si="39"/>
        <v>4.4066908906876409E-2</v>
      </c>
      <c r="L162" s="20">
        <f t="shared" si="32"/>
        <v>131658761.54579304</v>
      </c>
      <c r="M162" s="20">
        <f t="shared" si="33"/>
        <v>151234109.89847529</v>
      </c>
      <c r="N162" s="20">
        <f t="shared" si="34"/>
        <v>13040885.928620767</v>
      </c>
      <c r="O162" s="5">
        <f t="shared" si="35"/>
        <v>2098957.0792447058</v>
      </c>
      <c r="P162" s="5">
        <f t="shared" si="36"/>
        <v>602758.79453010787</v>
      </c>
      <c r="Q162" s="5">
        <f t="shared" si="30"/>
        <v>-2098957.0792447058</v>
      </c>
      <c r="R162" s="5">
        <f t="shared" si="31"/>
        <v>-602758.79453010787</v>
      </c>
      <c r="S162" s="1">
        <f t="shared" si="47"/>
        <v>2701715.8737748135</v>
      </c>
      <c r="T162">
        <f>IF(A162&lt;D$4,F$4,0)</f>
        <v>0</v>
      </c>
      <c r="U162" s="5">
        <f t="shared" si="48"/>
        <v>1786425.8271261058</v>
      </c>
      <c r="V162" s="5">
        <f>L$6*SUM(U155:U161)</f>
        <v>931199.79438764835</v>
      </c>
      <c r="W162" s="1">
        <f>H$5+((H$6-H$5)*(LOG(V162+J$5)-LOG(J$5))/(LOG(J$6)-LOG(J$5)))</f>
        <v>7.7416208272201026E-2</v>
      </c>
      <c r="X162" s="1">
        <f t="shared" si="40"/>
        <v>79506.898093729062</v>
      </c>
      <c r="Y162" s="1">
        <f t="shared" si="41"/>
        <v>947498.94303681329</v>
      </c>
    </row>
    <row r="163" spans="1:25" x14ac:dyDescent="0.2">
      <c r="A163">
        <v>154</v>
      </c>
      <c r="B163" s="1">
        <f t="shared" si="42"/>
        <v>133919752.7015954</v>
      </c>
      <c r="C163" s="1">
        <f t="shared" si="42"/>
        <v>155639547.16161075</v>
      </c>
      <c r="D163" s="5">
        <f t="shared" si="43"/>
        <v>14259839.037194861</v>
      </c>
      <c r="E163" s="1">
        <f t="shared" si="44"/>
        <v>21466242.627110738</v>
      </c>
      <c r="F163" s="1">
        <f t="shared" si="45"/>
        <v>727937.27367143193</v>
      </c>
      <c r="G163" s="5">
        <f t="shared" si="29"/>
        <v>10666887.423567263</v>
      </c>
      <c r="H163" s="5">
        <f t="shared" si="46"/>
        <v>0</v>
      </c>
      <c r="I163" s="5">
        <f t="shared" si="37"/>
        <v>0.44078774361050843</v>
      </c>
      <c r="J163" s="5">
        <f t="shared" si="38"/>
        <v>0.51227696755678398</v>
      </c>
      <c r="K163" s="20">
        <f t="shared" si="39"/>
        <v>4.69352888327077E-2</v>
      </c>
      <c r="L163" s="20">
        <f t="shared" si="32"/>
        <v>129600032.81421241</v>
      </c>
      <c r="M163" s="20">
        <f t="shared" si="33"/>
        <v>150619232.87955427</v>
      </c>
      <c r="N163" s="20">
        <f t="shared" si="34"/>
        <v>13799873.206634326</v>
      </c>
      <c r="O163" s="5">
        <f t="shared" si="35"/>
        <v>2186386.3330217353</v>
      </c>
      <c r="P163" s="5">
        <f t="shared" si="36"/>
        <v>635246.42916209577</v>
      </c>
      <c r="Q163" s="5">
        <f t="shared" si="30"/>
        <v>-2186386.3330217353</v>
      </c>
      <c r="R163" s="5">
        <f t="shared" si="31"/>
        <v>-635246.42916209577</v>
      </c>
      <c r="S163" s="1">
        <f t="shared" si="47"/>
        <v>2821632.7621838311</v>
      </c>
      <c r="T163">
        <f>IF(A163&lt;D$4,F$4,0)</f>
        <v>0</v>
      </c>
      <c r="U163" s="5">
        <f t="shared" si="48"/>
        <v>1914618.4724881072</v>
      </c>
      <c r="V163" s="5">
        <f>L$6*SUM(U156:U162)</f>
        <v>1007141.7929872046</v>
      </c>
      <c r="W163" s="1">
        <f>H$5+((H$6-H$5)*(LOG(V163+J$5)-LOG(J$5))/(LOG(J$6)-LOG(J$5)))</f>
        <v>7.866975500643808E-2</v>
      </c>
      <c r="X163" s="1">
        <f t="shared" si="40"/>
        <v>87976.207974717297</v>
      </c>
      <c r="Y163" s="1">
        <f t="shared" si="41"/>
        <v>1030321.5160682468</v>
      </c>
    </row>
    <row r="164" spans="1:25" x14ac:dyDescent="0.2">
      <c r="A164">
        <v>155</v>
      </c>
      <c r="B164" s="1">
        <f t="shared" si="42"/>
        <v>131733366.36857367</v>
      </c>
      <c r="C164" s="1">
        <f t="shared" si="42"/>
        <v>155004300.73244867</v>
      </c>
      <c r="D164" s="5">
        <f t="shared" si="43"/>
        <v>15035683.754702475</v>
      </c>
      <c r="E164" s="1">
        <f t="shared" si="44"/>
        <v>23380861.099598847</v>
      </c>
      <c r="F164" s="1">
        <f t="shared" si="45"/>
        <v>815913.48164614919</v>
      </c>
      <c r="G164" s="5">
        <f t="shared" ref="G164:G227" si="49">G163+Y163-Y74*L$5</f>
        <v>11697208.93963551</v>
      </c>
      <c r="H164" s="5">
        <f t="shared" si="46"/>
        <v>0</v>
      </c>
      <c r="I164" s="5">
        <f t="shared" si="37"/>
        <v>0.4365308135891503</v>
      </c>
      <c r="J164" s="5">
        <f t="shared" si="38"/>
        <v>0.51364476118553903</v>
      </c>
      <c r="K164" s="20">
        <f t="shared" si="39"/>
        <v>4.9824425225310581E-2</v>
      </c>
      <c r="L164" s="20">
        <f t="shared" si="32"/>
        <v>127455364.39539999</v>
      </c>
      <c r="M164" s="20">
        <f t="shared" si="33"/>
        <v>149970582.07283038</v>
      </c>
      <c r="N164" s="20">
        <f t="shared" si="34"/>
        <v>14547404.387494432</v>
      </c>
      <c r="O164" s="5">
        <f t="shared" si="35"/>
        <v>2266680.5956177795</v>
      </c>
      <c r="P164" s="5">
        <f t="shared" si="36"/>
        <v>666773.44243318657</v>
      </c>
      <c r="Q164" s="5">
        <f t="shared" ref="Q164:Q227" si="50">-O164-T164*I164+0.5*Y74*L$5</f>
        <v>-2266680.5956177795</v>
      </c>
      <c r="R164" s="5">
        <f t="shared" ref="R164:R227" si="51">-P164-T164*J164+0.5*Y74*L$5</f>
        <v>-666773.44243318657</v>
      </c>
      <c r="S164" s="1">
        <f t="shared" si="47"/>
        <v>2933454.0380509663</v>
      </c>
      <c r="T164">
        <f>IF(A164&lt;D$4,F$4,0)</f>
        <v>0</v>
      </c>
      <c r="U164" s="5">
        <f t="shared" si="48"/>
        <v>2045788.0446762177</v>
      </c>
      <c r="V164" s="5">
        <f>L$6*SUM(U157:U163)</f>
        <v>1086773.8678317189</v>
      </c>
      <c r="W164" s="1">
        <f>H$5+((H$6-H$5)*(LOG(V164+J$5)-LOG(J$5))/(LOG(J$6)-LOG(J$5)))</f>
        <v>7.9887440263524664E-2</v>
      </c>
      <c r="X164" s="1">
        <f t="shared" si="40"/>
        <v>97109.099534371227</v>
      </c>
      <c r="Y164" s="1">
        <f t="shared" si="41"/>
        <v>1118464.9533334824</v>
      </c>
    </row>
    <row r="165" spans="1:25" x14ac:dyDescent="0.2">
      <c r="A165">
        <v>156</v>
      </c>
      <c r="B165" s="1">
        <f t="shared" si="42"/>
        <v>129466685.77295588</v>
      </c>
      <c r="C165" s="1">
        <f t="shared" si="42"/>
        <v>154337527.29001549</v>
      </c>
      <c r="D165" s="5">
        <f t="shared" si="43"/>
        <v>15790292.198525917</v>
      </c>
      <c r="E165" s="1">
        <f t="shared" si="44"/>
        <v>25426649.144275066</v>
      </c>
      <c r="F165" s="1">
        <f t="shared" si="45"/>
        <v>913022.58118052036</v>
      </c>
      <c r="G165" s="5">
        <f t="shared" si="49"/>
        <v>12815673.892968992</v>
      </c>
      <c r="H165" s="5">
        <f t="shared" si="46"/>
        <v>0</v>
      </c>
      <c r="I165" s="5">
        <f t="shared" si="37"/>
        <v>0.43213972051974892</v>
      </c>
      <c r="J165" s="5">
        <f t="shared" si="38"/>
        <v>0.51515473274552859</v>
      </c>
      <c r="K165" s="20">
        <f t="shared" si="39"/>
        <v>5.2705546734722525E-2</v>
      </c>
      <c r="L165" s="20">
        <f t="shared" si="32"/>
        <v>125231716.51186234</v>
      </c>
      <c r="M165" s="20">
        <f t="shared" si="33"/>
        <v>149289010.90910929</v>
      </c>
      <c r="N165" s="20">
        <f t="shared" si="34"/>
        <v>15273777.840525636</v>
      </c>
      <c r="O165" s="5">
        <f t="shared" si="35"/>
        <v>2338339.1400854173</v>
      </c>
      <c r="P165" s="5">
        <f t="shared" si="36"/>
        <v>696884.8369980267</v>
      </c>
      <c r="Q165" s="5">
        <f t="shared" si="50"/>
        <v>-2338339.1400854173</v>
      </c>
      <c r="R165" s="5">
        <f t="shared" si="51"/>
        <v>-696884.8369980267</v>
      </c>
      <c r="S165" s="1">
        <f t="shared" si="47"/>
        <v>3035223.9770834441</v>
      </c>
      <c r="T165">
        <f>IF(A165&lt;D$4,F$4,0)</f>
        <v>0</v>
      </c>
      <c r="U165" s="5">
        <f t="shared" si="48"/>
        <v>2178845.5942275273</v>
      </c>
      <c r="V165" s="5">
        <f>L$6*SUM(U158:U164)</f>
        <v>1169795.2670125554</v>
      </c>
      <c r="W165" s="1">
        <f>H$5+((H$6-H$5)*(LOG(V165+J$5)-LOG(J$5))/(LOG(J$6)-LOG(J$5)))</f>
        <v>8.1066215366648972E-2</v>
      </c>
      <c r="X165" s="1">
        <f t="shared" si="40"/>
        <v>106909.77204857644</v>
      </c>
      <c r="Y165" s="1">
        <f t="shared" si="41"/>
        <v>1211885.8762377212</v>
      </c>
    </row>
    <row r="166" spans="1:25" x14ac:dyDescent="0.2">
      <c r="A166">
        <v>157</v>
      </c>
      <c r="B166" s="1">
        <f t="shared" si="42"/>
        <v>127128346.63287047</v>
      </c>
      <c r="C166" s="1">
        <f t="shared" si="42"/>
        <v>153640642.45301747</v>
      </c>
      <c r="D166" s="5">
        <f t="shared" si="43"/>
        <v>16513003.999770619</v>
      </c>
      <c r="E166" s="1">
        <f t="shared" si="44"/>
        <v>27605494.738502592</v>
      </c>
      <c r="F166" s="1">
        <f t="shared" si="45"/>
        <v>1019932.3532290969</v>
      </c>
      <c r="G166" s="5">
        <f t="shared" si="49"/>
        <v>14027559.769206714</v>
      </c>
      <c r="H166" s="5">
        <f t="shared" si="46"/>
        <v>0</v>
      </c>
      <c r="I166" s="5">
        <f t="shared" si="37"/>
        <v>0.42763554332145448</v>
      </c>
      <c r="J166" s="5">
        <f t="shared" si="38"/>
        <v>0.5168178565351168</v>
      </c>
      <c r="K166" s="20">
        <f t="shared" si="39"/>
        <v>5.5546600143428729E-2</v>
      </c>
      <c r="L166" s="20">
        <f t="shared" ref="L166:L229" si="52">B166-F$6*I166*(F$5-H166)</f>
        <v>122937518.30832021</v>
      </c>
      <c r="M166" s="20">
        <f t="shared" ref="M166:M229" si="53">C166-F$6*J166*(F$5-H166)</f>
        <v>148575827.45897332</v>
      </c>
      <c r="N166" s="20">
        <f t="shared" ref="N166:N229" si="54">D166-(F$6*K166*(F$5-H166))+((1-F$6)*H166)</f>
        <v>15968647.318365017</v>
      </c>
      <c r="O166" s="5">
        <f t="shared" ref="O166:O229" si="55">P$5*L166*N166</f>
        <v>2399933.8289249483</v>
      </c>
      <c r="P166" s="5">
        <f t="shared" ref="P166:P229" si="56">P$6*M166*N166</f>
        <v>725108.49288710207</v>
      </c>
      <c r="Q166" s="5">
        <f t="shared" si="50"/>
        <v>-2399933.8289249483</v>
      </c>
      <c r="R166" s="5">
        <f t="shared" si="51"/>
        <v>-725108.49288710207</v>
      </c>
      <c r="S166" s="1">
        <f t="shared" si="47"/>
        <v>3125042.3218120504</v>
      </c>
      <c r="T166">
        <f>IF(A166&lt;D$4,F$4,0)</f>
        <v>0</v>
      </c>
      <c r="U166" s="5">
        <f t="shared" si="48"/>
        <v>2312512.1758387424</v>
      </c>
      <c r="V166" s="5">
        <f>L$6*SUM(U159:U165)</f>
        <v>1255800.2616066784</v>
      </c>
      <c r="W166" s="1">
        <f>H$5+((H$6-H$5)*(LOG(V166+J$5)-LOG(J$5))/(LOG(J$6)-LOG(J$5)))</f>
        <v>8.2202919108677983E-2</v>
      </c>
      <c r="X166" s="1">
        <f t="shared" si="40"/>
        <v>117371.11485233846</v>
      </c>
      <c r="Y166" s="1">
        <f t="shared" si="41"/>
        <v>1310450.623414227</v>
      </c>
    </row>
    <row r="167" spans="1:25" x14ac:dyDescent="0.2">
      <c r="A167">
        <v>158</v>
      </c>
      <c r="B167" s="1">
        <f t="shared" si="42"/>
        <v>124728412.80394551</v>
      </c>
      <c r="C167" s="1">
        <f t="shared" si="42"/>
        <v>152915533.96013036</v>
      </c>
      <c r="D167" s="5">
        <f t="shared" si="43"/>
        <v>17192721.483991489</v>
      </c>
      <c r="E167" s="1">
        <f t="shared" si="44"/>
        <v>29918006.914341334</v>
      </c>
      <c r="F167" s="1">
        <f t="shared" si="45"/>
        <v>1137303.4680814354</v>
      </c>
      <c r="G167" s="5">
        <f t="shared" si="49"/>
        <v>15338010.392620942</v>
      </c>
      <c r="H167" s="5">
        <f t="shared" si="46"/>
        <v>0</v>
      </c>
      <c r="I167" s="5">
        <f t="shared" si="37"/>
        <v>0.42304240359615819</v>
      </c>
      <c r="J167" s="5">
        <f t="shared" si="38"/>
        <v>0.51864489877992881</v>
      </c>
      <c r="K167" s="20">
        <f t="shared" si="39"/>
        <v>5.8312697623912946E-2</v>
      </c>
      <c r="L167" s="20">
        <f t="shared" si="52"/>
        <v>120582597.24870317</v>
      </c>
      <c r="M167" s="20">
        <f t="shared" si="53"/>
        <v>147832813.95208707</v>
      </c>
      <c r="N167" s="20">
        <f t="shared" si="54"/>
        <v>16621257.047277141</v>
      </c>
      <c r="O167" s="5">
        <f t="shared" si="55"/>
        <v>2450164.2350843386</v>
      </c>
      <c r="P167" s="5">
        <f t="shared" si="56"/>
        <v>750967.97088017664</v>
      </c>
      <c r="Q167" s="5">
        <f t="shared" si="50"/>
        <v>-2450164.2350843386</v>
      </c>
      <c r="R167" s="5">
        <f t="shared" si="51"/>
        <v>-750967.97088017664</v>
      </c>
      <c r="S167" s="1">
        <f t="shared" si="47"/>
        <v>3201132.205964515</v>
      </c>
      <c r="T167">
        <f>IF(A167&lt;D$4,F$4,0)</f>
        <v>0</v>
      </c>
      <c r="U167" s="5">
        <f t="shared" si="48"/>
        <v>2445324.8375911769</v>
      </c>
      <c r="V167" s="5">
        <f>L$6*SUM(U160:U166)</f>
        <v>1344269.3053638963</v>
      </c>
      <c r="W167" s="1">
        <f>H$5+((H$6-H$5)*(LOG(V167+J$5)-LOG(J$5))/(LOG(J$6)-LOG(J$5)))</f>
        <v>8.3294290989249273E-2</v>
      </c>
      <c r="X167" s="1">
        <f t="shared" si="40"/>
        <v>128472.47667059432</v>
      </c>
      <c r="Y167" s="1">
        <f t="shared" si="41"/>
        <v>1413919.8667275405</v>
      </c>
    </row>
    <row r="168" spans="1:25" x14ac:dyDescent="0.2">
      <c r="A168">
        <v>159</v>
      </c>
      <c r="B168" s="1">
        <f t="shared" si="42"/>
        <v>122278248.56886117</v>
      </c>
      <c r="C168" s="1">
        <f t="shared" si="42"/>
        <v>152164565.98925018</v>
      </c>
      <c r="D168" s="5">
        <f t="shared" si="43"/>
        <v>17818202.178869616</v>
      </c>
      <c r="E168" s="1">
        <f t="shared" si="44"/>
        <v>32363331.751932509</v>
      </c>
      <c r="F168" s="1">
        <f t="shared" si="45"/>
        <v>1265775.9447520298</v>
      </c>
      <c r="G168" s="5">
        <f t="shared" si="49"/>
        <v>16751930.259348482</v>
      </c>
      <c r="H168" s="5">
        <f t="shared" si="46"/>
        <v>0</v>
      </c>
      <c r="I168" s="5">
        <f t="shared" si="37"/>
        <v>0.41838713193455063</v>
      </c>
      <c r="J168" s="5">
        <f t="shared" si="38"/>
        <v>0.52064612546732503</v>
      </c>
      <c r="K168" s="20">
        <f t="shared" si="39"/>
        <v>6.0966742598124297E-2</v>
      </c>
      <c r="L168" s="20">
        <f t="shared" si="52"/>
        <v>118178054.67590258</v>
      </c>
      <c r="M168" s="20">
        <f t="shared" si="53"/>
        <v>147062233.95967039</v>
      </c>
      <c r="N168" s="20">
        <f t="shared" si="54"/>
        <v>17220728.101407997</v>
      </c>
      <c r="O168" s="5">
        <f t="shared" si="55"/>
        <v>2487912.1603020132</v>
      </c>
      <c r="P168" s="5">
        <f t="shared" si="56"/>
        <v>773997.17145633674</v>
      </c>
      <c r="Q168" s="5">
        <f t="shared" si="50"/>
        <v>-2487912.1603020132</v>
      </c>
      <c r="R168" s="5">
        <f t="shared" si="51"/>
        <v>-773997.17145633674</v>
      </c>
      <c r="S168" s="1">
        <f t="shared" si="47"/>
        <v>3261909.3317583501</v>
      </c>
      <c r="T168">
        <f>IF(A168&lt;D$4,F$4,0)</f>
        <v>0</v>
      </c>
      <c r="U168" s="5">
        <f t="shared" si="48"/>
        <v>2575651.5110863848</v>
      </c>
      <c r="V168" s="5">
        <f>L$6*SUM(U161:U167)</f>
        <v>1434562.5547832004</v>
      </c>
      <c r="W168" s="1">
        <f>H$5+((H$6-H$5)*(LOG(V168+J$5)-LOG(J$5))/(LOG(J$6)-LOG(J$5)))</f>
        <v>8.4336988472318977E-2</v>
      </c>
      <c r="X168" s="1">
        <f t="shared" si="40"/>
        <v>140177.40216479867</v>
      </c>
      <c r="Y168" s="1">
        <f t="shared" si="41"/>
        <v>1521933.1937193261</v>
      </c>
    </row>
    <row r="169" spans="1:25" x14ac:dyDescent="0.2">
      <c r="A169">
        <v>160</v>
      </c>
      <c r="B169" s="1">
        <f t="shared" si="42"/>
        <v>119790336.40855916</v>
      </c>
      <c r="C169" s="1">
        <f t="shared" si="42"/>
        <v>151390568.81779385</v>
      </c>
      <c r="D169" s="5">
        <f t="shared" si="43"/>
        <v>18378395.636853151</v>
      </c>
      <c r="E169" s="1">
        <f t="shared" si="44"/>
        <v>34938983.263018891</v>
      </c>
      <c r="F169" s="1">
        <f t="shared" si="45"/>
        <v>1405953.3469168285</v>
      </c>
      <c r="G169" s="5">
        <f t="shared" si="49"/>
        <v>18273863.453067809</v>
      </c>
      <c r="H169" s="5">
        <f t="shared" si="46"/>
        <v>0</v>
      </c>
      <c r="I169" s="5">
        <f t="shared" si="37"/>
        <v>0.41369880384243163</v>
      </c>
      <c r="J169" s="5">
        <f t="shared" si="38"/>
        <v>0.52283096542394925</v>
      </c>
      <c r="K169" s="20">
        <f t="shared" si="39"/>
        <v>6.3470230733619182E-2</v>
      </c>
      <c r="L169" s="20">
        <f t="shared" si="52"/>
        <v>115736088.13090333</v>
      </c>
      <c r="M169" s="20">
        <f t="shared" si="53"/>
        <v>146266825.35663915</v>
      </c>
      <c r="N169" s="20">
        <f t="shared" si="54"/>
        <v>17756387.375663683</v>
      </c>
      <c r="O169" s="5">
        <f t="shared" si="55"/>
        <v>2512291.9488951974</v>
      </c>
      <c r="P169" s="5">
        <f t="shared" si="56"/>
        <v>793756.23815434962</v>
      </c>
      <c r="Q169" s="5">
        <f t="shared" si="50"/>
        <v>-2512291.9488951974</v>
      </c>
      <c r="R169" s="5">
        <f t="shared" si="51"/>
        <v>-793756.23815434962</v>
      </c>
      <c r="S169" s="1">
        <f t="shared" si="47"/>
        <v>3306048.1870495472</v>
      </c>
      <c r="T169">
        <f>IF(A169&lt;D$4,F$4,0)</f>
        <v>0</v>
      </c>
      <c r="U169" s="5">
        <f t="shared" si="48"/>
        <v>2701715.8737748135</v>
      </c>
      <c r="V169" s="5">
        <f>L$6*SUM(U162:U168)</f>
        <v>1525916.6463034262</v>
      </c>
      <c r="W169" s="1">
        <f>H$5+((H$6-H$5)*(LOG(V169+J$5)-LOG(J$5))/(LOG(J$6)-LOG(J$5)))</f>
        <v>8.5327608448927658E-2</v>
      </c>
      <c r="X169" s="1">
        <f t="shared" si="40"/>
        <v>152431.4435000681</v>
      </c>
      <c r="Y169" s="1">
        <f t="shared" si="41"/>
        <v>1633994.3836260377</v>
      </c>
    </row>
    <row r="170" spans="1:25" x14ac:dyDescent="0.2">
      <c r="A170">
        <v>161</v>
      </c>
      <c r="B170" s="1">
        <f t="shared" si="42"/>
        <v>117278044.45966396</v>
      </c>
      <c r="C170" s="1">
        <f t="shared" si="42"/>
        <v>150596812.57963949</v>
      </c>
      <c r="D170" s="5">
        <f t="shared" si="43"/>
        <v>18862811.061718866</v>
      </c>
      <c r="E170" s="1">
        <f t="shared" si="44"/>
        <v>37640699.136793703</v>
      </c>
      <c r="F170" s="1">
        <f t="shared" si="45"/>
        <v>1558384.7904168966</v>
      </c>
      <c r="G170" s="5">
        <f t="shared" si="49"/>
        <v>19907857.836693846</v>
      </c>
      <c r="H170" s="5">
        <f t="shared" si="46"/>
        <v>0</v>
      </c>
      <c r="I170" s="5">
        <f t="shared" si="37"/>
        <v>0.4090081545140592</v>
      </c>
      <c r="J170" s="5">
        <f t="shared" si="38"/>
        <v>0.52520763517746749</v>
      </c>
      <c r="K170" s="20">
        <f t="shared" si="39"/>
        <v>6.5784210308473298E-2</v>
      </c>
      <c r="L170" s="20">
        <f t="shared" si="52"/>
        <v>113269764.54542617</v>
      </c>
      <c r="M170" s="20">
        <f t="shared" si="53"/>
        <v>145449777.75490031</v>
      </c>
      <c r="N170" s="20">
        <f t="shared" si="54"/>
        <v>18218125.800695829</v>
      </c>
      <c r="O170" s="5">
        <f t="shared" si="55"/>
        <v>2522692.9338676902</v>
      </c>
      <c r="P170" s="5">
        <f t="shared" si="56"/>
        <v>809847.9061192004</v>
      </c>
      <c r="Q170" s="5">
        <f t="shared" si="50"/>
        <v>-2522692.9338676902</v>
      </c>
      <c r="R170" s="5">
        <f t="shared" si="51"/>
        <v>-809847.9061192004</v>
      </c>
      <c r="S170" s="1">
        <f t="shared" si="47"/>
        <v>3332540.8399868906</v>
      </c>
      <c r="T170">
        <f>IF(A170&lt;D$4,F$4,0)</f>
        <v>0</v>
      </c>
      <c r="U170" s="5">
        <f t="shared" si="48"/>
        <v>2821632.7621838311</v>
      </c>
      <c r="V170" s="5">
        <f>L$6*SUM(U163:U169)</f>
        <v>1617445.6509682972</v>
      </c>
      <c r="W170" s="1">
        <f>H$5+((H$6-H$5)*(LOG(V170+J$5)-LOG(J$5))/(LOG(J$6)-LOG(J$5)))</f>
        <v>8.6262712977124067E-2</v>
      </c>
      <c r="X170" s="1">
        <f t="shared" si="40"/>
        <v>165160.18375294129</v>
      </c>
      <c r="Y170" s="1">
        <f t="shared" si="41"/>
        <v>1749458.288735166</v>
      </c>
    </row>
    <row r="171" spans="1:25" x14ac:dyDescent="0.2">
      <c r="A171">
        <v>162</v>
      </c>
      <c r="B171" s="1">
        <f t="shared" si="42"/>
        <v>114755351.52579626</v>
      </c>
      <c r="C171" s="1">
        <f t="shared" si="42"/>
        <v>149786964.6735203</v>
      </c>
      <c r="D171" s="5">
        <f t="shared" si="43"/>
        <v>19261897.863654792</v>
      </c>
      <c r="E171" s="1">
        <f t="shared" si="44"/>
        <v>40462331.898977533</v>
      </c>
      <c r="F171" s="1">
        <f t="shared" si="45"/>
        <v>1723544.9741698378</v>
      </c>
      <c r="G171" s="5">
        <f t="shared" si="49"/>
        <v>21657316.125429012</v>
      </c>
      <c r="H171" s="5">
        <f t="shared" si="46"/>
        <v>0</v>
      </c>
      <c r="I171" s="5">
        <f t="shared" si="37"/>
        <v>0.40434689070661223</v>
      </c>
      <c r="J171" s="5">
        <f t="shared" si="38"/>
        <v>0.52778273630667483</v>
      </c>
      <c r="K171" s="20">
        <f t="shared" si="39"/>
        <v>6.787037298671296E-2</v>
      </c>
      <c r="L171" s="20">
        <f t="shared" si="52"/>
        <v>110792751.99687147</v>
      </c>
      <c r="M171" s="20">
        <f t="shared" si="53"/>
        <v>144614693.85771489</v>
      </c>
      <c r="N171" s="20">
        <f t="shared" si="54"/>
        <v>18596768.208385006</v>
      </c>
      <c r="O171" s="5">
        <f t="shared" si="55"/>
        <v>2518810.6699937703</v>
      </c>
      <c r="P171" s="5">
        <f t="shared" si="56"/>
        <v>821933.35611200577</v>
      </c>
      <c r="Q171" s="5">
        <f t="shared" si="50"/>
        <v>-2518810.6699937703</v>
      </c>
      <c r="R171" s="5">
        <f t="shared" si="51"/>
        <v>-821933.35611200577</v>
      </c>
      <c r="S171" s="1">
        <f t="shared" si="47"/>
        <v>3340744.026105776</v>
      </c>
      <c r="T171">
        <f>IF(A171&lt;D$4,F$4,0)</f>
        <v>0</v>
      </c>
      <c r="U171" s="5">
        <f t="shared" si="48"/>
        <v>2933454.0380509663</v>
      </c>
      <c r="V171" s="5">
        <f>L$6*SUM(U164:U170)</f>
        <v>1708147.0799378695</v>
      </c>
      <c r="W171" s="1">
        <f>H$5+((H$6-H$5)*(LOG(V171+J$5)-LOG(J$5))/(LOG(J$6)-LOG(J$5)))</f>
        <v>8.7138859230854585E-2</v>
      </c>
      <c r="X171" s="1">
        <f t="shared" si="40"/>
        <v>178267.63644120618</v>
      </c>
      <c r="Y171" s="1">
        <f t="shared" si="41"/>
        <v>1867520.4082350114</v>
      </c>
    </row>
    <row r="172" spans="1:25" x14ac:dyDescent="0.2">
      <c r="A172">
        <v>163</v>
      </c>
      <c r="B172" s="1">
        <f t="shared" si="42"/>
        <v>112236540.85580249</v>
      </c>
      <c r="C172" s="1">
        <f t="shared" si="42"/>
        <v>148965031.31740829</v>
      </c>
      <c r="D172" s="5">
        <f t="shared" si="43"/>
        <v>19567417.912677124</v>
      </c>
      <c r="E172" s="1">
        <f t="shared" si="44"/>
        <v>43395785.937028497</v>
      </c>
      <c r="F172" s="1">
        <f t="shared" si="45"/>
        <v>1901812.6106110439</v>
      </c>
      <c r="G172" s="5">
        <f t="shared" si="49"/>
        <v>23524836.533664022</v>
      </c>
      <c r="H172" s="5">
        <f t="shared" si="46"/>
        <v>0</v>
      </c>
      <c r="I172" s="5">
        <f t="shared" si="37"/>
        <v>0.39974692654437749</v>
      </c>
      <c r="J172" s="5">
        <f t="shared" si="38"/>
        <v>0.53056084032584772</v>
      </c>
      <c r="K172" s="20">
        <f t="shared" si="39"/>
        <v>6.969223312977478E-2</v>
      </c>
      <c r="L172" s="20">
        <f t="shared" si="52"/>
        <v>108319020.9756676</v>
      </c>
      <c r="M172" s="20">
        <f t="shared" si="53"/>
        <v>143765535.08221498</v>
      </c>
      <c r="N172" s="20">
        <f t="shared" si="54"/>
        <v>18884434.028005332</v>
      </c>
      <c r="O172" s="5">
        <f t="shared" si="55"/>
        <v>2500664.3100160398</v>
      </c>
      <c r="P172" s="5">
        <f t="shared" si="56"/>
        <v>829746.56563599489</v>
      </c>
      <c r="Q172" s="5">
        <f t="shared" si="50"/>
        <v>-2500664.3100160398</v>
      </c>
      <c r="R172" s="5">
        <f t="shared" si="51"/>
        <v>-829746.56563599489</v>
      </c>
      <c r="S172" s="1">
        <f t="shared" si="47"/>
        <v>3330410.8756520348</v>
      </c>
      <c r="T172">
        <f>IF(A172&lt;D$4,F$4,0)</f>
        <v>0</v>
      </c>
      <c r="U172" s="5">
        <f t="shared" si="48"/>
        <v>3035223.9770834441</v>
      </c>
      <c r="V172" s="5">
        <f>L$6*SUM(U165:U171)</f>
        <v>1796913.6792753444</v>
      </c>
      <c r="W172" s="1">
        <f>H$5+((H$6-H$5)*(LOG(V172+J$5)-LOG(J$5))/(LOG(J$6)-LOG(J$5)))</f>
        <v>8.7952633425120205E-2</v>
      </c>
      <c r="X172" s="1">
        <f t="shared" si="40"/>
        <v>191635.20783903191</v>
      </c>
      <c r="Y172" s="1">
        <f t="shared" si="41"/>
        <v>1987210.3863884956</v>
      </c>
    </row>
    <row r="173" spans="1:25" x14ac:dyDescent="0.2">
      <c r="A173">
        <v>164</v>
      </c>
      <c r="B173" s="1">
        <f t="shared" si="42"/>
        <v>109735876.54578646</v>
      </c>
      <c r="C173" s="1">
        <f t="shared" si="42"/>
        <v>148135284.75177228</v>
      </c>
      <c r="D173" s="5">
        <f t="shared" si="43"/>
        <v>19772786.466517106</v>
      </c>
      <c r="E173" s="1">
        <f t="shared" si="44"/>
        <v>46431009.914111942</v>
      </c>
      <c r="F173" s="1">
        <f t="shared" si="45"/>
        <v>2093447.8184500758</v>
      </c>
      <c r="G173" s="5">
        <f t="shared" si="49"/>
        <v>25512046.920052517</v>
      </c>
      <c r="H173" s="5">
        <f t="shared" si="46"/>
        <v>0</v>
      </c>
      <c r="I173" s="5">
        <f t="shared" si="37"/>
        <v>0.39523957726978087</v>
      </c>
      <c r="J173" s="5">
        <f t="shared" si="38"/>
        <v>0.53354408026804256</v>
      </c>
      <c r="K173" s="20">
        <f t="shared" si="39"/>
        <v>7.1216342462176646E-2</v>
      </c>
      <c r="L173" s="20">
        <f t="shared" si="52"/>
        <v>105862528.6885426</v>
      </c>
      <c r="M173" s="20">
        <f t="shared" si="53"/>
        <v>142906552.76514548</v>
      </c>
      <c r="N173" s="20">
        <f t="shared" si="54"/>
        <v>19074866.310387775</v>
      </c>
      <c r="O173" s="5">
        <f t="shared" si="55"/>
        <v>2468598.5110189989</v>
      </c>
      <c r="P173" s="5">
        <f t="shared" si="56"/>
        <v>833106.17019362072</v>
      </c>
      <c r="Q173" s="5">
        <f t="shared" si="50"/>
        <v>-2468598.5110189989</v>
      </c>
      <c r="R173" s="5">
        <f t="shared" si="51"/>
        <v>-833106.17019362072</v>
      </c>
      <c r="S173" s="1">
        <f t="shared" si="47"/>
        <v>3301704.6812126199</v>
      </c>
      <c r="T173">
        <f>IF(A173&lt;D$4,F$4,0)</f>
        <v>0</v>
      </c>
      <c r="U173" s="5">
        <f t="shared" si="48"/>
        <v>3125042.3218120504</v>
      </c>
      <c r="V173" s="5">
        <f>L$6*SUM(U166:U172)</f>
        <v>1882551.5175609358</v>
      </c>
      <c r="W173" s="1">
        <f>H$5+((H$6-H$5)*(LOG(V173+J$5)-LOG(J$5))/(LOG(J$6)-LOG(J$5)))</f>
        <v>8.8700688301442912E-2</v>
      </c>
      <c r="X173" s="1">
        <f t="shared" si="40"/>
        <v>205121.42170236382</v>
      </c>
      <c r="Y173" s="1">
        <f t="shared" si="41"/>
        <v>2107390.7541363784</v>
      </c>
    </row>
    <row r="174" spans="1:25" x14ac:dyDescent="0.2">
      <c r="A174">
        <v>165</v>
      </c>
      <c r="B174" s="1">
        <f t="shared" si="42"/>
        <v>107267278.03476745</v>
      </c>
      <c r="C174" s="1">
        <f t="shared" si="42"/>
        <v>147302178.58157867</v>
      </c>
      <c r="D174" s="5">
        <f t="shared" si="43"/>
        <v>19873358.941765212</v>
      </c>
      <c r="E174" s="1">
        <f t="shared" si="44"/>
        <v>49556052.235923991</v>
      </c>
      <c r="F174" s="1">
        <f t="shared" si="45"/>
        <v>2298569.2401524396</v>
      </c>
      <c r="G174" s="5">
        <f t="shared" si="49"/>
        <v>27619437.674188897</v>
      </c>
      <c r="H174" s="5">
        <f t="shared" si="46"/>
        <v>0</v>
      </c>
      <c r="I174" s="5">
        <f t="shared" si="37"/>
        <v>0.39085474989253038</v>
      </c>
      <c r="J174" s="5">
        <f t="shared" si="38"/>
        <v>0.53673177154236151</v>
      </c>
      <c r="K174" s="20">
        <f t="shared" si="39"/>
        <v>7.2413478565108103E-2</v>
      </c>
      <c r="L174" s="20">
        <f t="shared" si="52"/>
        <v>103436901.48582065</v>
      </c>
      <c r="M174" s="20">
        <f t="shared" si="53"/>
        <v>142042207.22046354</v>
      </c>
      <c r="N174" s="20">
        <f t="shared" si="54"/>
        <v>19163706.851827152</v>
      </c>
      <c r="O174" s="5">
        <f t="shared" si="55"/>
        <v>2423269.5082342196</v>
      </c>
      <c r="P174" s="5">
        <f t="shared" si="56"/>
        <v>831923.96691914718</v>
      </c>
      <c r="Q174" s="5">
        <f t="shared" si="50"/>
        <v>-2423269.5082342196</v>
      </c>
      <c r="R174" s="5">
        <f t="shared" si="51"/>
        <v>-831923.96691914718</v>
      </c>
      <c r="S174" s="1">
        <f t="shared" si="47"/>
        <v>3255193.475153367</v>
      </c>
      <c r="T174">
        <f>IF(A174&lt;D$4,F$4,0)</f>
        <v>0</v>
      </c>
      <c r="U174" s="5">
        <f t="shared" si="48"/>
        <v>3201132.205964515</v>
      </c>
      <c r="V174" s="5">
        <f>L$6*SUM(U167:U173)</f>
        <v>1963804.5321582668</v>
      </c>
      <c r="W174" s="1">
        <f>H$5+((H$6-H$5)*(LOG(V174+J$5)-LOG(J$5))/(LOG(J$6)-LOG(J$5)))</f>
        <v>8.9379783564050658E-2</v>
      </c>
      <c r="X174" s="1">
        <f t="shared" si="40"/>
        <v>218562.60472769671</v>
      </c>
      <c r="Y174" s="1">
        <f t="shared" si="41"/>
        <v>2226762.2328634802</v>
      </c>
    </row>
    <row r="175" spans="1:25" x14ac:dyDescent="0.2">
      <c r="A175">
        <v>166</v>
      </c>
      <c r="B175" s="1">
        <f t="shared" si="42"/>
        <v>104844008.52653323</v>
      </c>
      <c r="C175" s="1">
        <f t="shared" si="42"/>
        <v>146470254.61465952</v>
      </c>
      <c r="D175" s="5">
        <f t="shared" si="43"/>
        <v>19866643.085160229</v>
      </c>
      <c r="E175" s="1">
        <f t="shared" si="44"/>
        <v>52757184.441888504</v>
      </c>
      <c r="F175" s="1">
        <f t="shared" si="45"/>
        <v>2517131.8448801362</v>
      </c>
      <c r="G175" s="5">
        <f t="shared" si="49"/>
        <v>29846199.907052375</v>
      </c>
      <c r="H175" s="5">
        <f t="shared" si="46"/>
        <v>0</v>
      </c>
      <c r="I175" s="5">
        <f t="shared" si="37"/>
        <v>0.38662017169830015</v>
      </c>
      <c r="J175" s="5">
        <f t="shared" si="38"/>
        <v>0.54012008681909829</v>
      </c>
      <c r="K175" s="20">
        <f t="shared" si="39"/>
        <v>7.3259741482601531E-2</v>
      </c>
      <c r="L175" s="20">
        <f t="shared" si="52"/>
        <v>101055130.84388989</v>
      </c>
      <c r="M175" s="20">
        <f t="shared" si="53"/>
        <v>141177077.76383236</v>
      </c>
      <c r="N175" s="20">
        <f t="shared" si="54"/>
        <v>19148697.618630733</v>
      </c>
      <c r="O175" s="5">
        <f t="shared" si="55"/>
        <v>2365616.3121525813</v>
      </c>
      <c r="P175" s="5">
        <f t="shared" si="56"/>
        <v>826209.40488433454</v>
      </c>
      <c r="Q175" s="5">
        <f t="shared" si="50"/>
        <v>-2365616.3121525813</v>
      </c>
      <c r="R175" s="5">
        <f t="shared" si="51"/>
        <v>-826209.40488433454</v>
      </c>
      <c r="S175" s="1">
        <f t="shared" si="47"/>
        <v>3191825.7170369159</v>
      </c>
      <c r="T175">
        <f>IF(A175&lt;D$4,F$4,0)</f>
        <v>0</v>
      </c>
      <c r="U175" s="5">
        <f t="shared" si="48"/>
        <v>3261909.3317583501</v>
      </c>
      <c r="V175" s="5">
        <f>L$6*SUM(U168:U174)</f>
        <v>2039385.2689956003</v>
      </c>
      <c r="W175" s="1">
        <f>H$5+((H$6-H$5)*(LOG(V175+J$5)-LOG(J$5))/(LOG(J$6)-LOG(J$5)))</f>
        <v>8.9986828464068608E-2</v>
      </c>
      <c r="X175" s="1">
        <f t="shared" si="40"/>
        <v>231774.71071134962</v>
      </c>
      <c r="Y175" s="1">
        <f t="shared" si="41"/>
        <v>2343876.800375035</v>
      </c>
    </row>
    <row r="176" spans="1:25" x14ac:dyDescent="0.2">
      <c r="A176">
        <v>167</v>
      </c>
      <c r="B176" s="1">
        <f t="shared" si="42"/>
        <v>102478392.21438065</v>
      </c>
      <c r="C176" s="1">
        <f t="shared" si="42"/>
        <v>145644045.20977518</v>
      </c>
      <c r="D176" s="5">
        <f t="shared" si="43"/>
        <v>19752420.615147598</v>
      </c>
      <c r="E176" s="1">
        <f t="shared" si="44"/>
        <v>56019093.773646854</v>
      </c>
      <c r="F176" s="1">
        <f t="shared" si="45"/>
        <v>2748906.5555914859</v>
      </c>
      <c r="G176" s="5">
        <f t="shared" si="49"/>
        <v>32190076.707427412</v>
      </c>
      <c r="H176" s="5">
        <f t="shared" si="46"/>
        <v>0</v>
      </c>
      <c r="I176" s="5">
        <f t="shared" si="37"/>
        <v>0.382560696305977</v>
      </c>
      <c r="J176" s="5">
        <f t="shared" si="38"/>
        <v>0.54370181015049135</v>
      </c>
      <c r="K176" s="20">
        <f t="shared" si="39"/>
        <v>7.3737493543531665E-2</v>
      </c>
      <c r="L176" s="20">
        <f t="shared" si="52"/>
        <v>98729297.390582085</v>
      </c>
      <c r="M176" s="20">
        <f t="shared" si="53"/>
        <v>140315767.47030038</v>
      </c>
      <c r="N176" s="20">
        <f t="shared" si="54"/>
        <v>19029793.178420987</v>
      </c>
      <c r="O176" s="5">
        <f t="shared" si="55"/>
        <v>2296819.2053711442</v>
      </c>
      <c r="P176" s="5">
        <f t="shared" si="56"/>
        <v>816069.69273570529</v>
      </c>
      <c r="Q176" s="5">
        <f t="shared" si="50"/>
        <v>-2296819.2053711442</v>
      </c>
      <c r="R176" s="5">
        <f t="shared" si="51"/>
        <v>-816069.69273570529</v>
      </c>
      <c r="S176" s="1">
        <f t="shared" si="47"/>
        <v>3112888.8981068498</v>
      </c>
      <c r="T176">
        <f>IF(A176&lt;D$4,F$4,0)</f>
        <v>0</v>
      </c>
      <c r="U176" s="5">
        <f t="shared" si="48"/>
        <v>3306048.1870495472</v>
      </c>
      <c r="V176" s="5">
        <f>L$6*SUM(U169:U175)</f>
        <v>2108011.0510627972</v>
      </c>
      <c r="W176" s="1">
        <f>H$5+((H$6-H$5)*(LOG(V176+J$5)-LOG(J$5))/(LOG(J$6)-LOG(J$5)))</f>
        <v>9.0518925549158677E-2</v>
      </c>
      <c r="X176" s="1">
        <f t="shared" si="40"/>
        <v>244556.41803320253</v>
      </c>
      <c r="Y176" s="1">
        <f t="shared" si="41"/>
        <v>2457159.4557416113</v>
      </c>
    </row>
    <row r="177" spans="1:25" x14ac:dyDescent="0.2">
      <c r="A177">
        <v>168</v>
      </c>
      <c r="B177" s="1">
        <f t="shared" si="42"/>
        <v>100181573.00900951</v>
      </c>
      <c r="C177" s="1">
        <f t="shared" si="42"/>
        <v>144827975.51703948</v>
      </c>
      <c r="D177" s="5">
        <f t="shared" si="43"/>
        <v>19532768.673267558</v>
      </c>
      <c r="E177" s="1">
        <f t="shared" si="44"/>
        <v>59325141.960696399</v>
      </c>
      <c r="F177" s="1">
        <f t="shared" si="45"/>
        <v>2993462.9736246886</v>
      </c>
      <c r="G177" s="5">
        <f t="shared" si="49"/>
        <v>34647236.163169026</v>
      </c>
      <c r="H177" s="5">
        <f t="shared" si="46"/>
        <v>0</v>
      </c>
      <c r="I177" s="5">
        <f t="shared" si="37"/>
        <v>0.37869772242725452</v>
      </c>
      <c r="J177" s="5">
        <f t="shared" si="38"/>
        <v>0.54746619387899442</v>
      </c>
      <c r="K177" s="20">
        <f t="shared" si="39"/>
        <v>7.3836083693750984E-2</v>
      </c>
      <c r="L177" s="20">
        <f t="shared" si="52"/>
        <v>96470335.329222411</v>
      </c>
      <c r="M177" s="20">
        <f t="shared" si="53"/>
        <v>139462806.81702533</v>
      </c>
      <c r="N177" s="20">
        <f t="shared" si="54"/>
        <v>18809175.053068798</v>
      </c>
      <c r="O177" s="5">
        <f t="shared" si="55"/>
        <v>2218248.6853735843</v>
      </c>
      <c r="P177" s="5">
        <f t="shared" si="56"/>
        <v>801705.4849675264</v>
      </c>
      <c r="Q177" s="5">
        <f t="shared" si="50"/>
        <v>-2218248.6853735843</v>
      </c>
      <c r="R177" s="5">
        <f t="shared" si="51"/>
        <v>-801705.4849675264</v>
      </c>
      <c r="S177" s="1">
        <f t="shared" si="47"/>
        <v>3019954.1703411108</v>
      </c>
      <c r="T177">
        <f>IF(A177&lt;D$4,F$4,0)</f>
        <v>0</v>
      </c>
      <c r="U177" s="5">
        <f t="shared" si="48"/>
        <v>3332540.8399868906</v>
      </c>
      <c r="V177" s="5">
        <f>L$6*SUM(U170:U176)</f>
        <v>2168444.2823902704</v>
      </c>
      <c r="W177" s="1">
        <f>H$5+((H$6-H$5)*(LOG(V177+J$5)-LOG(J$5))/(LOG(J$6)-LOG(J$5)))</f>
        <v>9.0973414443144413E-2</v>
      </c>
      <c r="X177" s="1">
        <f t="shared" si="40"/>
        <v>256693.56668050401</v>
      </c>
      <c r="Y177" s="1">
        <f t="shared" si="41"/>
        <v>2564939.1955033271</v>
      </c>
    </row>
    <row r="178" spans="1:25" x14ac:dyDescent="0.2">
      <c r="A178">
        <v>169</v>
      </c>
      <c r="B178" s="1">
        <f t="shared" si="42"/>
        <v>97963324.323635921</v>
      </c>
      <c r="C178" s="1">
        <f t="shared" si="42"/>
        <v>144026270.03207195</v>
      </c>
      <c r="D178" s="5">
        <f t="shared" si="43"/>
        <v>19211978.817502894</v>
      </c>
      <c r="E178" s="1">
        <f t="shared" si="44"/>
        <v>62657682.80068329</v>
      </c>
      <c r="F178" s="1">
        <f t="shared" si="45"/>
        <v>3250156.5403051926</v>
      </c>
      <c r="G178" s="5">
        <f t="shared" si="49"/>
        <v>37212175.358672351</v>
      </c>
      <c r="H178" s="5">
        <f t="shared" si="46"/>
        <v>0</v>
      </c>
      <c r="I178" s="5">
        <f t="shared" si="37"/>
        <v>0.37504875308952845</v>
      </c>
      <c r="J178" s="5">
        <f t="shared" si="38"/>
        <v>0.5513989379250932</v>
      </c>
      <c r="K178" s="20">
        <f t="shared" si="39"/>
        <v>7.3552308985378276E-2</v>
      </c>
      <c r="L178" s="20">
        <f t="shared" si="52"/>
        <v>94287846.543358549</v>
      </c>
      <c r="M178" s="20">
        <f t="shared" si="53"/>
        <v>138622560.44040602</v>
      </c>
      <c r="N178" s="20">
        <f t="shared" si="54"/>
        <v>18491166.189446185</v>
      </c>
      <c r="O178" s="5">
        <f t="shared" si="55"/>
        <v>2131408.6064526187</v>
      </c>
      <c r="P178" s="5">
        <f t="shared" si="56"/>
        <v>783402.44581604411</v>
      </c>
      <c r="Q178" s="5">
        <f t="shared" si="50"/>
        <v>-2131408.6064526187</v>
      </c>
      <c r="R178" s="5">
        <f t="shared" si="51"/>
        <v>-783402.44581604411</v>
      </c>
      <c r="S178" s="1">
        <f t="shared" si="47"/>
        <v>2914811.052268663</v>
      </c>
      <c r="T178">
        <f>IF(A178&lt;D$4,F$4,0)</f>
        <v>0</v>
      </c>
      <c r="U178" s="5">
        <f t="shared" si="48"/>
        <v>3340744.026105776</v>
      </c>
      <c r="V178" s="5">
        <f>L$6*SUM(U171:U177)</f>
        <v>2219535.0901705767</v>
      </c>
      <c r="W178" s="1">
        <f>H$5+((H$6-H$5)*(LOG(V178+J$5)-LOG(J$5))/(LOG(J$6)-LOG(J$5)))</f>
        <v>9.1347914407517578E-2</v>
      </c>
      <c r="X178" s="1">
        <f t="shared" si="40"/>
        <v>267964.9083862665</v>
      </c>
      <c r="Y178" s="1">
        <f t="shared" si="41"/>
        <v>2665489.1296647</v>
      </c>
    </row>
    <row r="179" spans="1:25" x14ac:dyDescent="0.2">
      <c r="A179">
        <v>170</v>
      </c>
      <c r="B179" s="1">
        <f t="shared" si="42"/>
        <v>95831915.717183307</v>
      </c>
      <c r="C179" s="1">
        <f t="shared" si="42"/>
        <v>143242867.58625591</v>
      </c>
      <c r="D179" s="5">
        <f t="shared" si="43"/>
        <v>18796378.994119521</v>
      </c>
      <c r="E179" s="1">
        <f t="shared" si="44"/>
        <v>65998426.826789066</v>
      </c>
      <c r="F179" s="1">
        <f t="shared" si="45"/>
        <v>3518121.4486914589</v>
      </c>
      <c r="G179" s="5">
        <f t="shared" si="49"/>
        <v>39877664.488337047</v>
      </c>
      <c r="H179" s="5">
        <f t="shared" si="46"/>
        <v>0</v>
      </c>
      <c r="I179" s="5">
        <f t="shared" si="37"/>
        <v>0.37162711356845096</v>
      </c>
      <c r="J179" s="5">
        <f t="shared" si="38"/>
        <v>0.55548230484557748</v>
      </c>
      <c r="K179" s="20">
        <f t="shared" si="39"/>
        <v>7.2890581585971573E-2</v>
      </c>
      <c r="L179" s="20">
        <f t="shared" si="52"/>
        <v>92189970.004212484</v>
      </c>
      <c r="M179" s="20">
        <f t="shared" si="53"/>
        <v>137799140.99876925</v>
      </c>
      <c r="N179" s="20">
        <f t="shared" si="54"/>
        <v>18082051.294576999</v>
      </c>
      <c r="O179" s="5">
        <f t="shared" si="55"/>
        <v>2037877.4651120845</v>
      </c>
      <c r="P179" s="5">
        <f t="shared" si="56"/>
        <v>761519.29580941133</v>
      </c>
      <c r="Q179" s="5">
        <f t="shared" si="50"/>
        <v>-2037877.4651120845</v>
      </c>
      <c r="R179" s="5">
        <f t="shared" si="51"/>
        <v>-761519.29580941133</v>
      </c>
      <c r="S179" s="1">
        <f t="shared" si="47"/>
        <v>2799396.760921496</v>
      </c>
      <c r="T179">
        <f>IF(A179&lt;D$4,F$4,0)</f>
        <v>0</v>
      </c>
      <c r="U179" s="5">
        <f t="shared" si="48"/>
        <v>3330410.8756520348</v>
      </c>
      <c r="V179" s="5">
        <f>L$6*SUM(U172:U178)</f>
        <v>2260264.0889760577</v>
      </c>
      <c r="W179" s="1">
        <f>H$5+((H$6-H$5)*(LOG(V179+J$5)-LOG(J$5))/(LOG(J$6)-LOG(J$5)))</f>
        <v>9.1640364375975697E-2</v>
      </c>
      <c r="X179" s="1">
        <f t="shared" si="40"/>
        <v>278149.03122262494</v>
      </c>
      <c r="Y179" s="1">
        <f t="shared" si="41"/>
        <v>2757074.9458608194</v>
      </c>
    </row>
    <row r="180" spans="1:25" x14ac:dyDescent="0.2">
      <c r="A180">
        <v>171</v>
      </c>
      <c r="B180" s="1">
        <f t="shared" si="42"/>
        <v>93794038.252071217</v>
      </c>
      <c r="C180" s="1">
        <f t="shared" si="42"/>
        <v>142481348.29044649</v>
      </c>
      <c r="D180" s="5">
        <f t="shared" si="43"/>
        <v>18294071.073828399</v>
      </c>
      <c r="E180" s="1">
        <f t="shared" si="44"/>
        <v>69328837.702441096</v>
      </c>
      <c r="F180" s="1">
        <f t="shared" si="45"/>
        <v>3796270.4799140841</v>
      </c>
      <c r="G180" s="5">
        <f t="shared" si="49"/>
        <v>42634739.434197865</v>
      </c>
      <c r="H180" s="5">
        <f t="shared" si="46"/>
        <v>0</v>
      </c>
      <c r="I180" s="5">
        <f t="shared" si="37"/>
        <v>0.36844183560081806</v>
      </c>
      <c r="J180" s="5">
        <f t="shared" si="38"/>
        <v>0.55969537596759067</v>
      </c>
      <c r="K180" s="20">
        <f t="shared" si="39"/>
        <v>7.1862788431591176E-2</v>
      </c>
      <c r="L180" s="20">
        <f t="shared" si="52"/>
        <v>90183308.263183206</v>
      </c>
      <c r="M180" s="20">
        <f t="shared" si="53"/>
        <v>136996333.60596409</v>
      </c>
      <c r="N180" s="20">
        <f t="shared" si="54"/>
        <v>17589815.747198805</v>
      </c>
      <c r="O180" s="5">
        <f t="shared" si="55"/>
        <v>1939251.5596848708</v>
      </c>
      <c r="P180" s="5">
        <f t="shared" si="56"/>
        <v>736473.18648248422</v>
      </c>
      <c r="Q180" s="5">
        <f t="shared" si="50"/>
        <v>-1939251.5596848708</v>
      </c>
      <c r="R180" s="5">
        <f t="shared" si="51"/>
        <v>-736473.18648248422</v>
      </c>
      <c r="S180" s="1">
        <f t="shared" si="47"/>
        <v>2675724.7461673552</v>
      </c>
      <c r="T180">
        <f>IF(A180&lt;D$4,F$4,0)</f>
        <v>0</v>
      </c>
      <c r="U180" s="5">
        <f t="shared" si="48"/>
        <v>3301704.6812126199</v>
      </c>
      <c r="V180" s="5">
        <f>L$6*SUM(U173:U179)</f>
        <v>2289782.7788329162</v>
      </c>
      <c r="W180" s="1">
        <f>H$5+((H$6-H$5)*(LOG(V180+J$5)-LOG(J$5))/(LOG(J$6)-LOG(J$5)))</f>
        <v>9.1849059152942905E-2</v>
      </c>
      <c r="X180" s="1">
        <f t="shared" si="40"/>
        <v>287032.19707156508</v>
      </c>
      <c r="Y180" s="1">
        <f t="shared" si="41"/>
        <v>2838010.1247404851</v>
      </c>
    </row>
    <row r="181" spans="1:25" x14ac:dyDescent="0.2">
      <c r="A181">
        <v>172</v>
      </c>
      <c r="B181" s="1">
        <f t="shared" si="42"/>
        <v>91854786.692386344</v>
      </c>
      <c r="C181" s="1">
        <f t="shared" si="42"/>
        <v>141744875.103964</v>
      </c>
      <c r="D181" s="5">
        <f t="shared" si="43"/>
        <v>17714602.344842386</v>
      </c>
      <c r="E181" s="1">
        <f t="shared" si="44"/>
        <v>72630542.383653715</v>
      </c>
      <c r="F181" s="1">
        <f t="shared" si="45"/>
        <v>4083302.6769856494</v>
      </c>
      <c r="G181" s="5">
        <f t="shared" si="49"/>
        <v>45472749.558938354</v>
      </c>
      <c r="H181" s="5">
        <f t="shared" si="46"/>
        <v>0</v>
      </c>
      <c r="I181" s="5">
        <f t="shared" si="37"/>
        <v>0.36549770466184411</v>
      </c>
      <c r="J181" s="5">
        <f t="shared" si="38"/>
        <v>0.56401444457736494</v>
      </c>
      <c r="K181" s="20">
        <f t="shared" si="39"/>
        <v>7.0487850760790935E-2</v>
      </c>
      <c r="L181" s="20">
        <f t="shared" si="52"/>
        <v>88272909.18670027</v>
      </c>
      <c r="M181" s="20">
        <f t="shared" si="53"/>
        <v>136217533.54710582</v>
      </c>
      <c r="N181" s="20">
        <f t="shared" si="54"/>
        <v>17023821.407386634</v>
      </c>
      <c r="O181" s="5">
        <f t="shared" si="55"/>
        <v>1837093.204284651</v>
      </c>
      <c r="P181" s="5">
        <f t="shared" si="56"/>
        <v>708723.39965178096</v>
      </c>
      <c r="Q181" s="5">
        <f t="shared" si="50"/>
        <v>-1837093.204284651</v>
      </c>
      <c r="R181" s="5">
        <f t="shared" si="51"/>
        <v>-708723.39965178096</v>
      </c>
      <c r="S181" s="1">
        <f t="shared" si="47"/>
        <v>2545816.6039364319</v>
      </c>
      <c r="T181">
        <f>IF(A181&lt;D$4,F$4,0)</f>
        <v>0</v>
      </c>
      <c r="U181" s="5">
        <f t="shared" si="48"/>
        <v>3255193.475153367</v>
      </c>
      <c r="V181" s="5">
        <f>L$6*SUM(U174:U180)</f>
        <v>2307449.0147729735</v>
      </c>
      <c r="W181" s="1">
        <f>H$5+((H$6-H$5)*(LOG(V181+J$5)-LOG(J$5))/(LOG(J$6)-LOG(J$5)))</f>
        <v>9.1972680532063283E-2</v>
      </c>
      <c r="X181" s="1">
        <f t="shared" si="40"/>
        <v>294416.70972007333</v>
      </c>
      <c r="Y181" s="1">
        <f t="shared" si="41"/>
        <v>2906715.4962444417</v>
      </c>
    </row>
    <row r="182" spans="1:25" x14ac:dyDescent="0.2">
      <c r="A182">
        <v>173</v>
      </c>
      <c r="B182" s="1">
        <f t="shared" si="42"/>
        <v>90017693.488101691</v>
      </c>
      <c r="C182" s="1">
        <f t="shared" si="42"/>
        <v>141036151.70431221</v>
      </c>
      <c r="D182" s="5">
        <f t="shared" si="43"/>
        <v>17068593.231741898</v>
      </c>
      <c r="E182" s="1">
        <f t="shared" si="44"/>
        <v>75885735.858807087</v>
      </c>
      <c r="F182" s="1">
        <f t="shared" si="45"/>
        <v>4377719.3867057227</v>
      </c>
      <c r="G182" s="5">
        <f t="shared" si="49"/>
        <v>48379465.0551828</v>
      </c>
      <c r="H182" s="5">
        <f t="shared" si="46"/>
        <v>0</v>
      </c>
      <c r="I182" s="5">
        <f t="shared" si="37"/>
        <v>0.36279545719367745</v>
      </c>
      <c r="J182" s="5">
        <f t="shared" si="38"/>
        <v>0.56841353244810655</v>
      </c>
      <c r="K182" s="20">
        <f t="shared" si="39"/>
        <v>6.8791010358215943E-2</v>
      </c>
      <c r="L182" s="20">
        <f t="shared" si="52"/>
        <v>86462298.007603645</v>
      </c>
      <c r="M182" s="20">
        <f t="shared" si="53"/>
        <v>135465699.08632076</v>
      </c>
      <c r="N182" s="20">
        <f t="shared" si="54"/>
        <v>16394441.330231382</v>
      </c>
      <c r="O182" s="5">
        <f t="shared" si="55"/>
        <v>1732886.3960423467</v>
      </c>
      <c r="P182" s="5">
        <f t="shared" si="56"/>
        <v>678754.41807135229</v>
      </c>
      <c r="Q182" s="5">
        <f t="shared" si="50"/>
        <v>-1732886.3960423467</v>
      </c>
      <c r="R182" s="5">
        <f t="shared" si="51"/>
        <v>-678754.41807135229</v>
      </c>
      <c r="S182" s="1">
        <f t="shared" si="47"/>
        <v>2411640.8141136989</v>
      </c>
      <c r="T182">
        <f>IF(A182&lt;D$4,F$4,0)</f>
        <v>0</v>
      </c>
      <c r="U182" s="5">
        <f t="shared" si="48"/>
        <v>3191825.7170369159</v>
      </c>
      <c r="V182" s="5">
        <f>L$6*SUM(U175:U181)</f>
        <v>2312855.1416918589</v>
      </c>
      <c r="W182" s="1">
        <f>H$5+((H$6-H$5)*(LOG(V182+J$5)-LOG(J$5))/(LOG(J$6)-LOG(J$5)))</f>
        <v>9.2010322221042329E-2</v>
      </c>
      <c r="X182" s="1">
        <f t="shared" si="40"/>
        <v>300129.32867091068</v>
      </c>
      <c r="Y182" s="1">
        <f t="shared" si="41"/>
        <v>2961780.0030874396</v>
      </c>
    </row>
    <row r="183" spans="1:25" x14ac:dyDescent="0.2">
      <c r="A183">
        <v>174</v>
      </c>
      <c r="B183" s="1">
        <f t="shared" si="42"/>
        <v>88284807.092059344</v>
      </c>
      <c r="C183" s="1">
        <f t="shared" si="42"/>
        <v>140357397.28624085</v>
      </c>
      <c r="D183" s="5">
        <f t="shared" si="43"/>
        <v>16367345.147748746</v>
      </c>
      <c r="E183" s="1">
        <f t="shared" si="44"/>
        <v>79077561.575844005</v>
      </c>
      <c r="F183" s="1">
        <f t="shared" si="45"/>
        <v>4677848.7153766332</v>
      </c>
      <c r="G183" s="5">
        <f t="shared" si="49"/>
        <v>51341245.058270238</v>
      </c>
      <c r="H183" s="5">
        <f t="shared" si="46"/>
        <v>0</v>
      </c>
      <c r="I183" s="5">
        <f t="shared" si="37"/>
        <v>0.36033210649478409</v>
      </c>
      <c r="J183" s="5">
        <f t="shared" si="38"/>
        <v>0.57286500692626396</v>
      </c>
      <c r="K183" s="20">
        <f t="shared" si="39"/>
        <v>6.6802886578951906E-2</v>
      </c>
      <c r="L183" s="20">
        <f t="shared" si="52"/>
        <v>84753552.448410466</v>
      </c>
      <c r="M183" s="20">
        <f t="shared" si="53"/>
        <v>134743320.21836346</v>
      </c>
      <c r="N183" s="20">
        <f t="shared" si="54"/>
        <v>15712676.859275017</v>
      </c>
      <c r="O183" s="5">
        <f t="shared" si="55"/>
        <v>1628001.4453514556</v>
      </c>
      <c r="P183" s="5">
        <f t="shared" si="56"/>
        <v>647059.36721789825</v>
      </c>
      <c r="Q183" s="5">
        <f t="shared" si="50"/>
        <v>-1628001.4453514556</v>
      </c>
      <c r="R183" s="5">
        <f t="shared" si="51"/>
        <v>-647059.36721789825</v>
      </c>
      <c r="S183" s="1">
        <f t="shared" si="47"/>
        <v>2275060.8125693537</v>
      </c>
      <c r="T183">
        <f>IF(A183&lt;D$4,F$4,0)</f>
        <v>0</v>
      </c>
      <c r="U183" s="5">
        <f t="shared" si="48"/>
        <v>3112888.8981068498</v>
      </c>
      <c r="V183" s="5">
        <f>L$6*SUM(U176:U182)</f>
        <v>2305846.7802197151</v>
      </c>
      <c r="W183" s="1">
        <f>H$5+((H$6-H$5)*(LOG(V183+J$5)-LOG(J$5))/(LOG(J$6)-LOG(J$5)))</f>
        <v>9.1961507650377861E-2</v>
      </c>
      <c r="X183" s="1">
        <f t="shared" si="40"/>
        <v>304029.17564587481</v>
      </c>
      <c r="Y183" s="1">
        <f t="shared" si="41"/>
        <v>3002019.0114036724</v>
      </c>
    </row>
    <row r="184" spans="1:25" x14ac:dyDescent="0.2">
      <c r="A184">
        <v>175</v>
      </c>
      <c r="B184" s="1">
        <f t="shared" si="42"/>
        <v>86656805.646707892</v>
      </c>
      <c r="C184" s="1">
        <f t="shared" si="42"/>
        <v>139710337.91902295</v>
      </c>
      <c r="D184" s="5">
        <f t="shared" si="43"/>
        <v>15622451.789976988</v>
      </c>
      <c r="E184" s="1">
        <f t="shared" si="44"/>
        <v>82190450.473950848</v>
      </c>
      <c r="F184" s="1">
        <f t="shared" si="45"/>
        <v>4981877.891022508</v>
      </c>
      <c r="G184" s="5">
        <f t="shared" si="49"/>
        <v>54343264.069673911</v>
      </c>
      <c r="H184" s="5">
        <f t="shared" si="46"/>
        <v>0</v>
      </c>
      <c r="I184" s="5">
        <f t="shared" si="37"/>
        <v>0.35810137009952198</v>
      </c>
      <c r="J184" s="5">
        <f t="shared" si="38"/>
        <v>0.57734026834359753</v>
      </c>
      <c r="K184" s="20">
        <f t="shared" si="39"/>
        <v>6.4558361556880467E-2</v>
      </c>
      <c r="L184" s="20">
        <f t="shared" si="52"/>
        <v>83147412.219732583</v>
      </c>
      <c r="M184" s="20">
        <f t="shared" si="53"/>
        <v>134052403.28925569</v>
      </c>
      <c r="N184" s="20">
        <f t="shared" si="54"/>
        <v>14989779.846719559</v>
      </c>
      <c r="O184" s="5">
        <f t="shared" si="55"/>
        <v>1523669.1980418474</v>
      </c>
      <c r="P184" s="5">
        <f t="shared" si="56"/>
        <v>614124.69841980678</v>
      </c>
      <c r="Q184" s="5">
        <f t="shared" si="50"/>
        <v>-1523669.1980418474</v>
      </c>
      <c r="R184" s="5">
        <f t="shared" si="51"/>
        <v>-614124.69841980678</v>
      </c>
      <c r="S184" s="1">
        <f t="shared" si="47"/>
        <v>2137793.8964616545</v>
      </c>
      <c r="T184">
        <f>IF(A184&lt;D$4,F$4,0)</f>
        <v>0</v>
      </c>
      <c r="U184" s="5">
        <f t="shared" si="48"/>
        <v>3019954.1703411108</v>
      </c>
      <c r="V184" s="5">
        <f>L$6*SUM(U177:U183)</f>
        <v>2286530.8513254458</v>
      </c>
      <c r="W184" s="1">
        <f>H$5+((H$6-H$5)*(LOG(V184+J$5)-LOG(J$5))/(LOG(J$6)-LOG(J$5)))</f>
        <v>9.1826199986539583E-2</v>
      </c>
      <c r="X184" s="1">
        <f t="shared" si="40"/>
        <v>306014.5616359468</v>
      </c>
      <c r="Y184" s="1">
        <f t="shared" si="41"/>
        <v>3026526.2783509437</v>
      </c>
    </row>
    <row r="185" spans="1:25" x14ac:dyDescent="0.2">
      <c r="A185">
        <v>176</v>
      </c>
      <c r="B185" s="1">
        <f t="shared" si="42"/>
        <v>85133136.448666051</v>
      </c>
      <c r="C185" s="1">
        <f t="shared" si="42"/>
        <v>139096213.22060314</v>
      </c>
      <c r="D185" s="5">
        <f t="shared" si="43"/>
        <v>14845434.634169979</v>
      </c>
      <c r="E185" s="1">
        <f t="shared" si="44"/>
        <v>85210404.644291952</v>
      </c>
      <c r="F185" s="1">
        <f t="shared" si="45"/>
        <v>5287892.4526584549</v>
      </c>
      <c r="G185" s="5">
        <f t="shared" si="49"/>
        <v>57369790.348024853</v>
      </c>
      <c r="H185" s="5">
        <f t="shared" si="46"/>
        <v>0</v>
      </c>
      <c r="I185" s="5">
        <f t="shared" si="37"/>
        <v>0.35609416817715556</v>
      </c>
      <c r="J185" s="5">
        <f t="shared" si="38"/>
        <v>0.58181047250913354</v>
      </c>
      <c r="K185" s="20">
        <f t="shared" si="39"/>
        <v>6.2095359313710873E-2</v>
      </c>
      <c r="L185" s="20">
        <f t="shared" si="52"/>
        <v>81643413.600529924</v>
      </c>
      <c r="M185" s="20">
        <f t="shared" si="53"/>
        <v>133394470.59001362</v>
      </c>
      <c r="N185" s="20">
        <f t="shared" si="54"/>
        <v>14236900.112895612</v>
      </c>
      <c r="O185" s="5">
        <f t="shared" si="55"/>
        <v>1420964.6996412808</v>
      </c>
      <c r="P185" s="5">
        <f t="shared" si="56"/>
        <v>580416.79504969914</v>
      </c>
      <c r="Q185" s="5">
        <f t="shared" si="50"/>
        <v>-1420964.6996412808</v>
      </c>
      <c r="R185" s="5">
        <f t="shared" si="51"/>
        <v>-580416.79504969914</v>
      </c>
      <c r="S185" s="1">
        <f t="shared" si="47"/>
        <v>2001381.4946909798</v>
      </c>
      <c r="T185">
        <f>IF(A185&lt;D$4,F$4,0)</f>
        <v>0</v>
      </c>
      <c r="U185" s="5">
        <f t="shared" si="48"/>
        <v>2914811.052268663</v>
      </c>
      <c r="V185" s="5">
        <f>L$6*SUM(U178:U184)</f>
        <v>2255272.1843608674</v>
      </c>
      <c r="W185" s="1">
        <f>H$5+((H$6-H$5)*(LOG(V185+J$5)-LOG(J$5))/(LOG(J$6)-LOG(J$5)))</f>
        <v>9.1604803952415964E-2</v>
      </c>
      <c r="X185" s="1">
        <f t="shared" si="40"/>
        <v>306028.2015666244</v>
      </c>
      <c r="Y185" s="1">
        <f t="shared" si="41"/>
        <v>3034715.8245391515</v>
      </c>
    </row>
    <row r="186" spans="1:25" x14ac:dyDescent="0.2">
      <c r="A186">
        <v>177</v>
      </c>
      <c r="B186" s="1">
        <f t="shared" si="42"/>
        <v>83712171.749024764</v>
      </c>
      <c r="C186" s="1">
        <f t="shared" si="42"/>
        <v>138515796.42555344</v>
      </c>
      <c r="D186" s="5">
        <f t="shared" si="43"/>
        <v>14047419.367939461</v>
      </c>
      <c r="E186" s="1">
        <f t="shared" si="44"/>
        <v>88125215.696560621</v>
      </c>
      <c r="F186" s="1">
        <f t="shared" si="45"/>
        <v>5593920.6542250793</v>
      </c>
      <c r="G186" s="5">
        <f t="shared" si="49"/>
        <v>60404506.172564007</v>
      </c>
      <c r="H186" s="5">
        <f t="shared" si="46"/>
        <v>0</v>
      </c>
      <c r="I186" s="5">
        <f t="shared" si="37"/>
        <v>0.35429916175234627</v>
      </c>
      <c r="J186" s="5">
        <f t="shared" si="38"/>
        <v>0.58624725099912312</v>
      </c>
      <c r="K186" s="20">
        <f t="shared" si="39"/>
        <v>5.9453587248530629E-2</v>
      </c>
      <c r="L186" s="20">
        <f t="shared" si="52"/>
        <v>80240039.963851765</v>
      </c>
      <c r="M186" s="20">
        <f t="shared" si="53"/>
        <v>132770573.36576204</v>
      </c>
      <c r="N186" s="20">
        <f t="shared" si="54"/>
        <v>13464774.212903861</v>
      </c>
      <c r="O186" s="5">
        <f t="shared" si="55"/>
        <v>1320799.536610815</v>
      </c>
      <c r="P186" s="5">
        <f t="shared" si="56"/>
        <v>546370.9634742582</v>
      </c>
      <c r="Q186" s="5">
        <f t="shared" si="50"/>
        <v>-1320799.536610815</v>
      </c>
      <c r="R186" s="5">
        <f t="shared" si="51"/>
        <v>-546370.9634742582</v>
      </c>
      <c r="S186" s="1">
        <f t="shared" si="47"/>
        <v>1867170.5000850731</v>
      </c>
      <c r="T186">
        <f>IF(A186&lt;D$4,F$4,0)</f>
        <v>0</v>
      </c>
      <c r="U186" s="5">
        <f t="shared" si="48"/>
        <v>2799396.760921496</v>
      </c>
      <c r="V186" s="5">
        <f>L$6*SUM(U179:U185)</f>
        <v>2212678.8869771562</v>
      </c>
      <c r="W186" s="1">
        <f>H$5+((H$6-H$5)*(LOG(V186+J$5)-LOG(J$5))/(LOG(J$6)-LOG(J$5)))</f>
        <v>9.129815936396031E-2</v>
      </c>
      <c r="X186" s="1">
        <f t="shared" si="40"/>
        <v>304060.38287274609</v>
      </c>
      <c r="Y186" s="1">
        <f t="shared" si="41"/>
        <v>3026350.4927792884</v>
      </c>
    </row>
    <row r="187" spans="1:25" x14ac:dyDescent="0.2">
      <c r="A187">
        <v>178</v>
      </c>
      <c r="B187" s="1">
        <f t="shared" si="42"/>
        <v>82391372.212413952</v>
      </c>
      <c r="C187" s="1">
        <f t="shared" si="42"/>
        <v>137969425.4620792</v>
      </c>
      <c r="D187" s="5">
        <f t="shared" si="43"/>
        <v>13238865.121857177</v>
      </c>
      <c r="E187" s="1">
        <f t="shared" si="44"/>
        <v>90924612.457482114</v>
      </c>
      <c r="F187" s="1">
        <f t="shared" si="45"/>
        <v>5897981.0370978257</v>
      </c>
      <c r="G187" s="5">
        <f t="shared" si="49"/>
        <v>63430856.6653433</v>
      </c>
      <c r="H187" s="5">
        <f t="shared" si="46"/>
        <v>0</v>
      </c>
      <c r="I187" s="5">
        <f t="shared" si="37"/>
        <v>0.35270330113550669</v>
      </c>
      <c r="J187" s="5">
        <f t="shared" si="38"/>
        <v>0.59062339307552625</v>
      </c>
      <c r="K187" s="20">
        <f t="shared" si="39"/>
        <v>5.667330578896717E-2</v>
      </c>
      <c r="L187" s="20">
        <f t="shared" si="52"/>
        <v>78934879.861285985</v>
      </c>
      <c r="M187" s="20">
        <f t="shared" si="53"/>
        <v>132181316.20993903</v>
      </c>
      <c r="N187" s="20">
        <f t="shared" si="54"/>
        <v>12683466.7251253</v>
      </c>
      <c r="O187" s="5">
        <f t="shared" si="55"/>
        <v>1223921.6652474133</v>
      </c>
      <c r="P187" s="5">
        <f t="shared" si="56"/>
        <v>512383.0457921843</v>
      </c>
      <c r="Q187" s="5">
        <f t="shared" si="50"/>
        <v>-1223921.6652474133</v>
      </c>
      <c r="R187" s="5">
        <f t="shared" si="51"/>
        <v>-512383.0457921843</v>
      </c>
      <c r="S187" s="1">
        <f t="shared" si="47"/>
        <v>1736304.7110395976</v>
      </c>
      <c r="T187">
        <f>IF(A187&lt;D$4,F$4,0)</f>
        <v>0</v>
      </c>
      <c r="U187" s="5">
        <f t="shared" si="48"/>
        <v>2675724.7461673552</v>
      </c>
      <c r="V187" s="5">
        <f>L$6*SUM(U180:U186)</f>
        <v>2159577.4755041022</v>
      </c>
      <c r="W187" s="1">
        <f>H$5+((H$6-H$5)*(LOG(V187+J$5)-LOG(J$5))/(LOG(J$6)-LOG(J$5)))</f>
        <v>9.090752660480135E-2</v>
      </c>
      <c r="X187" s="1">
        <f t="shared" si="40"/>
        <v>300149.80614853342</v>
      </c>
      <c r="Y187" s="1">
        <f t="shared" si="41"/>
        <v>3001554.8750640862</v>
      </c>
    </row>
    <row r="188" spans="1:25" x14ac:dyDescent="0.2">
      <c r="A188">
        <v>179</v>
      </c>
      <c r="B188" s="1">
        <f t="shared" si="42"/>
        <v>81167450.547166541</v>
      </c>
      <c r="C188" s="1">
        <f t="shared" si="42"/>
        <v>137457042.416287</v>
      </c>
      <c r="D188" s="5">
        <f t="shared" si="43"/>
        <v>12429353.228960343</v>
      </c>
      <c r="E188" s="1">
        <f t="shared" si="44"/>
        <v>93600337.203649476</v>
      </c>
      <c r="F188" s="1">
        <f t="shared" si="45"/>
        <v>6198130.8432463594</v>
      </c>
      <c r="G188" s="5">
        <f t="shared" si="49"/>
        <v>66432411.540407389</v>
      </c>
      <c r="H188" s="5">
        <f t="shared" si="46"/>
        <v>0</v>
      </c>
      <c r="I188" s="5">
        <f t="shared" si="37"/>
        <v>0.35129235840364681</v>
      </c>
      <c r="J188" s="5">
        <f t="shared" si="38"/>
        <v>0.5949134571073853</v>
      </c>
      <c r="K188" s="20">
        <f t="shared" si="39"/>
        <v>5.3794184488967979E-2</v>
      </c>
      <c r="L188" s="20">
        <f t="shared" si="52"/>
        <v>77724785.434810802</v>
      </c>
      <c r="M188" s="20">
        <f t="shared" si="53"/>
        <v>131626890.53663462</v>
      </c>
      <c r="N188" s="20">
        <f t="shared" si="54"/>
        <v>11902170.220968457</v>
      </c>
      <c r="O188" s="5">
        <f t="shared" si="55"/>
        <v>1130921.3039527726</v>
      </c>
      <c r="P188" s="5">
        <f t="shared" si="56"/>
        <v>478803.68484835193</v>
      </c>
      <c r="Q188" s="5">
        <f t="shared" si="50"/>
        <v>-1130921.3039527726</v>
      </c>
      <c r="R188" s="5">
        <f t="shared" si="51"/>
        <v>-478803.68484835193</v>
      </c>
      <c r="S188" s="1">
        <f t="shared" si="47"/>
        <v>1609724.9888011245</v>
      </c>
      <c r="T188">
        <f>IF(A188&lt;D$4,F$4,0)</f>
        <v>0</v>
      </c>
      <c r="U188" s="5">
        <f t="shared" si="48"/>
        <v>2545816.6039364319</v>
      </c>
      <c r="V188" s="5">
        <f>L$6*SUM(U181:U187)</f>
        <v>2096979.4819995759</v>
      </c>
      <c r="W188" s="1">
        <f>H$5+((H$6-H$5)*(LOG(V188+J$5)-LOG(J$5))/(LOG(J$6)-LOG(J$5)))</f>
        <v>9.0434564562366843E-2</v>
      </c>
      <c r="X188" s="1">
        <f t="shared" si="40"/>
        <v>294382.00449175248</v>
      </c>
      <c r="Y188" s="1">
        <f t="shared" si="41"/>
        <v>2960811.4706616146</v>
      </c>
    </row>
    <row r="189" spans="1:25" x14ac:dyDescent="0.2">
      <c r="A189">
        <v>180</v>
      </c>
      <c r="B189" s="1">
        <f t="shared" si="42"/>
        <v>80036529.243213773</v>
      </c>
      <c r="C189" s="1">
        <f t="shared" si="42"/>
        <v>136978238.73143867</v>
      </c>
      <c r="D189" s="5">
        <f t="shared" si="43"/>
        <v>11627437.403647769</v>
      </c>
      <c r="E189" s="1">
        <f t="shared" si="44"/>
        <v>96146153.80758591</v>
      </c>
      <c r="F189" s="1">
        <f t="shared" si="45"/>
        <v>6492512.8477381114</v>
      </c>
      <c r="G189" s="5">
        <f t="shared" si="49"/>
        <v>69393223.011069</v>
      </c>
      <c r="H189" s="5">
        <f t="shared" si="46"/>
        <v>0</v>
      </c>
      <c r="I189" s="5">
        <f t="shared" si="37"/>
        <v>0.35005142253062704</v>
      </c>
      <c r="J189" s="5">
        <f t="shared" si="38"/>
        <v>0.59909428578508139</v>
      </c>
      <c r="K189" s="20">
        <f t="shared" si="39"/>
        <v>5.0854291684291529E-2</v>
      </c>
      <c r="L189" s="20">
        <f t="shared" si="52"/>
        <v>76606025.302413628</v>
      </c>
      <c r="M189" s="20">
        <f t="shared" si="53"/>
        <v>131107114.73074487</v>
      </c>
      <c r="N189" s="20">
        <f t="shared" si="54"/>
        <v>11129065.345141713</v>
      </c>
      <c r="O189" s="5">
        <f t="shared" si="55"/>
        <v>1042241.3953815902</v>
      </c>
      <c r="P189" s="5">
        <f t="shared" si="56"/>
        <v>445935.0999546001</v>
      </c>
      <c r="Q189" s="5">
        <f t="shared" si="50"/>
        <v>-1042241.3953815902</v>
      </c>
      <c r="R189" s="5">
        <f t="shared" si="51"/>
        <v>-445935.0999546001</v>
      </c>
      <c r="S189" s="1">
        <f t="shared" si="47"/>
        <v>1488176.4953361903</v>
      </c>
      <c r="T189">
        <f>IF(A189&lt;D$4,F$4,0)</f>
        <v>0</v>
      </c>
      <c r="U189" s="5">
        <f t="shared" si="48"/>
        <v>2411640.8141136989</v>
      </c>
      <c r="V189" s="5">
        <f>L$6*SUM(U182:U188)</f>
        <v>2026041.7948778823</v>
      </c>
      <c r="W189" s="1">
        <f>H$5+((H$6-H$5)*(LOG(V189+J$5)-LOG(J$5))/(LOG(J$6)-LOG(J$5)))</f>
        <v>8.9881301822573686E-2</v>
      </c>
      <c r="X189" s="1">
        <f t="shared" si="40"/>
        <v>286885.45063804771</v>
      </c>
      <c r="Y189" s="1">
        <f t="shared" si="41"/>
        <v>2904940.2663988681</v>
      </c>
    </row>
    <row r="190" spans="1:25" x14ac:dyDescent="0.2">
      <c r="A190">
        <v>181</v>
      </c>
      <c r="B190" s="1">
        <f t="shared" si="42"/>
        <v>78994287.847832188</v>
      </c>
      <c r="C190" s="1">
        <f t="shared" si="42"/>
        <v>136532303.63148406</v>
      </c>
      <c r="D190" s="5">
        <f t="shared" si="43"/>
        <v>10840553.086414605</v>
      </c>
      <c r="E190" s="1">
        <f t="shared" si="44"/>
        <v>98557794.621699601</v>
      </c>
      <c r="F190" s="1">
        <f t="shared" si="45"/>
        <v>6779398.2983761588</v>
      </c>
      <c r="G190" s="5">
        <f t="shared" si="49"/>
        <v>72298163.277467862</v>
      </c>
      <c r="H190" s="5">
        <f t="shared" si="46"/>
        <v>0</v>
      </c>
      <c r="I190" s="5">
        <f t="shared" si="37"/>
        <v>0.34896534123526218</v>
      </c>
      <c r="J190" s="5">
        <f t="shared" si="38"/>
        <v>0.60314540740181843</v>
      </c>
      <c r="K190" s="20">
        <f t="shared" si="39"/>
        <v>4.7889251362919431E-2</v>
      </c>
      <c r="L190" s="20">
        <f t="shared" si="52"/>
        <v>75574427.503726617</v>
      </c>
      <c r="M190" s="20">
        <f t="shared" si="53"/>
        <v>130621478.63894624</v>
      </c>
      <c r="N190" s="20">
        <f t="shared" si="54"/>
        <v>10371238.423057996</v>
      </c>
      <c r="O190" s="5">
        <f t="shared" si="55"/>
        <v>958191.2057790471</v>
      </c>
      <c r="P190" s="5">
        <f t="shared" si="56"/>
        <v>414030.10334256984</v>
      </c>
      <c r="Q190" s="5">
        <f t="shared" si="50"/>
        <v>-958191.2057790471</v>
      </c>
      <c r="R190" s="5">
        <f t="shared" si="51"/>
        <v>-414030.10334256984</v>
      </c>
      <c r="S190" s="1">
        <f t="shared" si="47"/>
        <v>1372221.3091216169</v>
      </c>
      <c r="T190">
        <f>IF(A190&lt;D$4,F$4,0)</f>
        <v>0</v>
      </c>
      <c r="U190" s="5">
        <f t="shared" si="48"/>
        <v>2275060.8125693537</v>
      </c>
      <c r="V190" s="5">
        <f>L$6*SUM(U183:U189)</f>
        <v>1948023.3045855605</v>
      </c>
      <c r="W190" s="1">
        <f>H$5+((H$6-H$5)*(LOG(V190+J$5)-LOG(J$5))/(LOG(J$6)-LOG(J$5)))</f>
        <v>8.9250102149882229E-2</v>
      </c>
      <c r="X190" s="1">
        <f t="shared" si="40"/>
        <v>277825.65213727066</v>
      </c>
      <c r="Y190" s="1">
        <f t="shared" si="41"/>
        <v>2835063.2459695791</v>
      </c>
    </row>
    <row r="191" spans="1:25" x14ac:dyDescent="0.2">
      <c r="A191">
        <v>182</v>
      </c>
      <c r="B191" s="1">
        <f t="shared" si="42"/>
        <v>78036096.642053142</v>
      </c>
      <c r="C191" s="1">
        <f t="shared" si="42"/>
        <v>136118273.5281415</v>
      </c>
      <c r="D191" s="5">
        <f t="shared" si="43"/>
        <v>10074980.499074567</v>
      </c>
      <c r="E191" s="1">
        <f t="shared" si="44"/>
        <v>100832855.43426895</v>
      </c>
      <c r="F191" s="1">
        <f t="shared" si="45"/>
        <v>7057223.9505134299</v>
      </c>
      <c r="G191" s="5">
        <f t="shared" si="49"/>
        <v>75133226.52343744</v>
      </c>
      <c r="H191" s="5">
        <f t="shared" si="46"/>
        <v>0</v>
      </c>
      <c r="I191" s="5">
        <f t="shared" si="37"/>
        <v>0.34801909923537966</v>
      </c>
      <c r="J191" s="5">
        <f t="shared" si="38"/>
        <v>0.60704931411459784</v>
      </c>
      <c r="K191" s="20">
        <f t="shared" si="39"/>
        <v>4.493158665002258E-2</v>
      </c>
      <c r="L191" s="20">
        <f t="shared" si="52"/>
        <v>74625509.469546422</v>
      </c>
      <c r="M191" s="20">
        <f t="shared" si="53"/>
        <v>130169190.24981844</v>
      </c>
      <c r="N191" s="20">
        <f t="shared" si="54"/>
        <v>9634650.949904345</v>
      </c>
      <c r="O191" s="5">
        <f t="shared" si="55"/>
        <v>878961.77958173747</v>
      </c>
      <c r="P191" s="5">
        <f t="shared" si="56"/>
        <v>383293.0050393315</v>
      </c>
      <c r="Q191" s="5">
        <f t="shared" si="50"/>
        <v>-878961.77958173747</v>
      </c>
      <c r="R191" s="5">
        <f t="shared" si="51"/>
        <v>-383293.0050393315</v>
      </c>
      <c r="S191" s="1">
        <f t="shared" si="47"/>
        <v>1262254.784621069</v>
      </c>
      <c r="T191">
        <f>IF(A191&lt;D$4,F$4,0)</f>
        <v>0</v>
      </c>
      <c r="U191" s="5">
        <f t="shared" si="48"/>
        <v>2137793.8964616545</v>
      </c>
      <c r="V191" s="5">
        <f>L$6*SUM(U184:U190)</f>
        <v>1864240.4960318112</v>
      </c>
      <c r="W191" s="1">
        <f>H$5+((H$6-H$5)*(LOG(V191+J$5)-LOG(J$5))/(LOG(J$6)-LOG(J$5)))</f>
        <v>8.8543625453000541E-2</v>
      </c>
      <c r="X191" s="1">
        <f t="shared" si="40"/>
        <v>267397.69094391033</v>
      </c>
      <c r="Y191" s="1">
        <f t="shared" si="41"/>
        <v>2752556.4793972005</v>
      </c>
    </row>
    <row r="192" spans="1:25" x14ac:dyDescent="0.2">
      <c r="A192">
        <v>183</v>
      </c>
      <c r="B192" s="1">
        <f t="shared" si="42"/>
        <v>77157134.862471402</v>
      </c>
      <c r="C192" s="1">
        <f t="shared" si="42"/>
        <v>135734980.52310216</v>
      </c>
      <c r="D192" s="5">
        <f t="shared" si="43"/>
        <v>9335853.7890046574</v>
      </c>
      <c r="E192" s="1">
        <f t="shared" si="44"/>
        <v>102970649.3307306</v>
      </c>
      <c r="F192" s="1">
        <f t="shared" si="45"/>
        <v>7324621.6414573407</v>
      </c>
      <c r="G192" s="5">
        <f t="shared" si="49"/>
        <v>77885783.002834648</v>
      </c>
      <c r="H192" s="5">
        <f t="shared" si="46"/>
        <v>0</v>
      </c>
      <c r="I192" s="5">
        <f t="shared" si="37"/>
        <v>0.34719812789117543</v>
      </c>
      <c r="J192" s="5">
        <f t="shared" si="38"/>
        <v>0.61079161649752223</v>
      </c>
      <c r="K192" s="20">
        <f t="shared" si="39"/>
        <v>4.201025561130238E-2</v>
      </c>
      <c r="L192" s="20">
        <f t="shared" si="52"/>
        <v>73754593.209137887</v>
      </c>
      <c r="M192" s="20">
        <f t="shared" si="53"/>
        <v>129749222.68142645</v>
      </c>
      <c r="N192" s="20">
        <f t="shared" si="54"/>
        <v>8924153.2840138935</v>
      </c>
      <c r="O192" s="5">
        <f t="shared" si="55"/>
        <v>804642.170169238</v>
      </c>
      <c r="P192" s="5">
        <f t="shared" si="56"/>
        <v>353882.01457539789</v>
      </c>
      <c r="Q192" s="5">
        <f t="shared" si="50"/>
        <v>-804642.170169238</v>
      </c>
      <c r="R192" s="5">
        <f t="shared" si="51"/>
        <v>-353882.01457539789</v>
      </c>
      <c r="S192" s="1">
        <f t="shared" si="47"/>
        <v>1158524.1847446358</v>
      </c>
      <c r="T192">
        <f>IF(A192&lt;D$4,F$4,0)</f>
        <v>0</v>
      </c>
      <c r="U192" s="5">
        <f t="shared" si="48"/>
        <v>2001381.4946909798</v>
      </c>
      <c r="V192" s="5">
        <f>L$6*SUM(U185:U191)</f>
        <v>1776024.4686438651</v>
      </c>
      <c r="W192" s="1">
        <f>H$5+((H$6-H$5)*(LOG(V192+J$5)-LOG(J$5))/(LOG(J$6)-LOG(J$5)))</f>
        <v>8.7764785545303869E-2</v>
      </c>
      <c r="X192" s="1">
        <f t="shared" si="40"/>
        <v>255817.7669074407</v>
      </c>
      <c r="Y192" s="1">
        <f t="shared" si="41"/>
        <v>2658993.2853612225</v>
      </c>
    </row>
    <row r="193" spans="1:25" x14ac:dyDescent="0.2">
      <c r="A193">
        <v>184</v>
      </c>
      <c r="B193" s="1">
        <f t="shared" si="42"/>
        <v>76352492.692302167</v>
      </c>
      <c r="C193" s="1">
        <f t="shared" si="42"/>
        <v>135381098.50852677</v>
      </c>
      <c r="D193" s="5">
        <f t="shared" si="43"/>
        <v>8627207.4736642204</v>
      </c>
      <c r="E193" s="1">
        <f t="shared" si="44"/>
        <v>104972030.82542159</v>
      </c>
      <c r="F193" s="1">
        <f t="shared" si="45"/>
        <v>7580439.4083647812</v>
      </c>
      <c r="G193" s="5">
        <f t="shared" si="49"/>
        <v>80544776.288195863</v>
      </c>
      <c r="H193" s="5">
        <f t="shared" si="46"/>
        <v>0</v>
      </c>
      <c r="I193" s="5">
        <f t="shared" si="37"/>
        <v>0.34648854583744071</v>
      </c>
      <c r="J193" s="5">
        <f t="shared" si="38"/>
        <v>0.61436108111273235</v>
      </c>
      <c r="K193" s="20">
        <f t="shared" si="39"/>
        <v>3.9150373049826957E-2</v>
      </c>
      <c r="L193" s="20">
        <f t="shared" si="52"/>
        <v>72956904.943095252</v>
      </c>
      <c r="M193" s="20">
        <f t="shared" si="53"/>
        <v>129360359.91362199</v>
      </c>
      <c r="N193" s="20">
        <f t="shared" si="54"/>
        <v>8243533.8177759163</v>
      </c>
      <c r="O193" s="5">
        <f t="shared" si="55"/>
        <v>735235.59063406929</v>
      </c>
      <c r="P193" s="5">
        <f t="shared" si="56"/>
        <v>325912.74499621242</v>
      </c>
      <c r="Q193" s="5">
        <f t="shared" si="50"/>
        <v>-735235.59063406929</v>
      </c>
      <c r="R193" s="5">
        <f t="shared" si="51"/>
        <v>-325912.74499621242</v>
      </c>
      <c r="S193" s="1">
        <f t="shared" si="47"/>
        <v>1061148.3356302818</v>
      </c>
      <c r="T193">
        <f>IF(A193&lt;D$4,F$4,0)</f>
        <v>0</v>
      </c>
      <c r="U193" s="5">
        <f t="shared" si="48"/>
        <v>1867170.5000850731</v>
      </c>
      <c r="V193" s="5">
        <f>L$6*SUM(U186:U192)</f>
        <v>1684681.512886097</v>
      </c>
      <c r="W193" s="1">
        <f>H$5+((H$6-H$5)*(LOG(V193+J$5)-LOG(J$5))/(LOG(J$6)-LOG(J$5)))</f>
        <v>8.6916706049514278E-2</v>
      </c>
      <c r="X193" s="1">
        <f t="shared" si="40"/>
        <v>243314.34538497607</v>
      </c>
      <c r="Y193" s="1">
        <f t="shared" si="41"/>
        <v>2556082.4155365201</v>
      </c>
    </row>
    <row r="194" spans="1:25" x14ac:dyDescent="0.2">
      <c r="A194">
        <v>185</v>
      </c>
      <c r="B194" s="1">
        <f t="shared" si="42"/>
        <v>75617257.101668105</v>
      </c>
      <c r="C194" s="1">
        <f t="shared" si="42"/>
        <v>135055185.76353055</v>
      </c>
      <c r="D194" s="5">
        <f t="shared" si="43"/>
        <v>7952051.098254906</v>
      </c>
      <c r="E194" s="1">
        <f t="shared" si="44"/>
        <v>106839201.32550666</v>
      </c>
      <c r="F194" s="1">
        <f t="shared" si="45"/>
        <v>7823753.7537497571</v>
      </c>
      <c r="G194" s="5">
        <f t="shared" si="49"/>
        <v>83100858.703732386</v>
      </c>
      <c r="H194" s="5">
        <f t="shared" si="46"/>
        <v>0</v>
      </c>
      <c r="I194" s="5">
        <f t="shared" si="37"/>
        <v>0.34587733391990688</v>
      </c>
      <c r="J194" s="5">
        <f t="shared" si="38"/>
        <v>0.6177495637158894</v>
      </c>
      <c r="K194" s="20">
        <f t="shared" si="39"/>
        <v>3.6373102364203581E-2</v>
      </c>
      <c r="L194" s="20">
        <f t="shared" si="52"/>
        <v>72227659.229253024</v>
      </c>
      <c r="M194" s="20">
        <f t="shared" si="53"/>
        <v>129001240.03911483</v>
      </c>
      <c r="N194" s="20">
        <f t="shared" si="54"/>
        <v>7595594.6950857108</v>
      </c>
      <c r="O194" s="5">
        <f t="shared" si="55"/>
        <v>670674.84753077361</v>
      </c>
      <c r="P194" s="5">
        <f t="shared" si="56"/>
        <v>299462.44941949239</v>
      </c>
      <c r="Q194" s="5">
        <f t="shared" si="50"/>
        <v>-670674.84753077361</v>
      </c>
      <c r="R194" s="5">
        <f t="shared" si="51"/>
        <v>-299462.44941949239</v>
      </c>
      <c r="S194" s="1">
        <f t="shared" si="47"/>
        <v>970137.296950266</v>
      </c>
      <c r="T194">
        <f>IF(A194&lt;D$4,F$4,0)</f>
        <v>0</v>
      </c>
      <c r="U194" s="5">
        <f t="shared" si="48"/>
        <v>1736304.7110395976</v>
      </c>
      <c r="V194" s="5">
        <f>L$6*SUM(U187:U193)</f>
        <v>1591458.8868024549</v>
      </c>
      <c r="W194" s="1">
        <f>H$5+((H$6-H$5)*(LOG(V194+J$5)-LOG(J$5))/(LOG(J$6)-LOG(J$5)))</f>
        <v>8.6002675769922141E-2</v>
      </c>
      <c r="X194" s="1">
        <f t="shared" si="40"/>
        <v>230119.48779418826</v>
      </c>
      <c r="Y194" s="1">
        <f t="shared" si="41"/>
        <v>2445605.2583731669</v>
      </c>
    </row>
    <row r="195" spans="1:25" x14ac:dyDescent="0.2">
      <c r="A195">
        <v>186</v>
      </c>
      <c r="B195" s="1">
        <f t="shared" si="42"/>
        <v>74946582.254137337</v>
      </c>
      <c r="C195" s="1">
        <f t="shared" si="42"/>
        <v>134755723.31411105</v>
      </c>
      <c r="D195" s="5">
        <f t="shared" si="43"/>
        <v>7312463.4064040473</v>
      </c>
      <c r="E195" s="1">
        <f t="shared" si="44"/>
        <v>108575506.03654626</v>
      </c>
      <c r="F195" s="1">
        <f t="shared" si="45"/>
        <v>8053873.2415439449</v>
      </c>
      <c r="G195" s="5">
        <f t="shared" si="49"/>
        <v>85546463.962105557</v>
      </c>
      <c r="H195" s="5">
        <f t="shared" si="46"/>
        <v>0</v>
      </c>
      <c r="I195" s="5">
        <f t="shared" si="37"/>
        <v>0.34535245047258134</v>
      </c>
      <c r="J195" s="5">
        <f t="shared" si="38"/>
        <v>0.62095185480141524</v>
      </c>
      <c r="K195" s="20">
        <f t="shared" si="39"/>
        <v>3.3695694726003422E-2</v>
      </c>
      <c r="L195" s="20">
        <f t="shared" si="52"/>
        <v>71562128.239506036</v>
      </c>
      <c r="M195" s="20">
        <f t="shared" si="53"/>
        <v>128670395.13705719</v>
      </c>
      <c r="N195" s="20">
        <f t="shared" si="54"/>
        <v>6982245.5980892135</v>
      </c>
      <c r="O195" s="5">
        <f t="shared" si="55"/>
        <v>610836.61967015511</v>
      </c>
      <c r="P195" s="5">
        <f t="shared" si="56"/>
        <v>274574.66382949799</v>
      </c>
      <c r="Q195" s="5">
        <f t="shared" si="50"/>
        <v>-610836.61967015511</v>
      </c>
      <c r="R195" s="5">
        <f t="shared" si="51"/>
        <v>-274574.66382949799</v>
      </c>
      <c r="S195" s="1">
        <f t="shared" si="47"/>
        <v>885411.2834996531</v>
      </c>
      <c r="T195">
        <f>IF(A195&lt;D$4,F$4,0)</f>
        <v>0</v>
      </c>
      <c r="U195" s="5">
        <f t="shared" si="48"/>
        <v>1609724.9888011245</v>
      </c>
      <c r="V195" s="5">
        <f>L$6*SUM(U188:U194)</f>
        <v>1497516.883289679</v>
      </c>
      <c r="W195" s="1">
        <f>H$5+((H$6-H$5)*(LOG(V195+J$5)-LOG(J$5))/(LOG(J$6)-LOG(J$5)))</f>
        <v>8.5026104768889429E-2</v>
      </c>
      <c r="X195" s="1">
        <f t="shared" si="40"/>
        <v>216460.86928867735</v>
      </c>
      <c r="Y195" s="1">
        <f t="shared" si="41"/>
        <v>2329355.7346477546</v>
      </c>
    </row>
    <row r="196" spans="1:25" x14ac:dyDescent="0.2">
      <c r="A196">
        <v>187</v>
      </c>
      <c r="B196" s="1">
        <f t="shared" si="42"/>
        <v>74335745.634467185</v>
      </c>
      <c r="C196" s="1">
        <f t="shared" si="42"/>
        <v>134481148.65028155</v>
      </c>
      <c r="D196" s="5">
        <f t="shared" si="43"/>
        <v>6709698.1945675109</v>
      </c>
      <c r="E196" s="1">
        <f t="shared" si="44"/>
        <v>110185231.02534738</v>
      </c>
      <c r="F196" s="1">
        <f t="shared" si="45"/>
        <v>8270334.1108326223</v>
      </c>
      <c r="G196" s="5">
        <f t="shared" si="49"/>
        <v>87875819.696753308</v>
      </c>
      <c r="H196" s="5">
        <f t="shared" si="46"/>
        <v>0</v>
      </c>
      <c r="I196" s="5">
        <f t="shared" si="37"/>
        <v>0.34490289471634955</v>
      </c>
      <c r="J196" s="5">
        <f t="shared" si="38"/>
        <v>0.62396545643520762</v>
      </c>
      <c r="K196" s="20">
        <f t="shared" si="39"/>
        <v>3.1131648848442824E-2</v>
      </c>
      <c r="L196" s="20">
        <f t="shared" si="52"/>
        <v>70955697.26624696</v>
      </c>
      <c r="M196" s="20">
        <f t="shared" si="53"/>
        <v>128366287.17721651</v>
      </c>
      <c r="N196" s="20">
        <f t="shared" si="54"/>
        <v>6404608.0358527713</v>
      </c>
      <c r="O196" s="5">
        <f t="shared" si="55"/>
        <v>555554.31405983109</v>
      </c>
      <c r="P196" s="5">
        <f t="shared" si="56"/>
        <v>251263.98361484887</v>
      </c>
      <c r="Q196" s="5">
        <f t="shared" si="50"/>
        <v>-555554.31405983109</v>
      </c>
      <c r="R196" s="5">
        <f t="shared" si="51"/>
        <v>-251263.98361484887</v>
      </c>
      <c r="S196" s="1">
        <f t="shared" si="47"/>
        <v>806818.2976746799</v>
      </c>
      <c r="T196">
        <f>IF(A196&lt;D$4,F$4,0)</f>
        <v>0</v>
      </c>
      <c r="U196" s="5">
        <f t="shared" si="48"/>
        <v>1488176.4953361903</v>
      </c>
      <c r="V196" s="5">
        <f>L$6*SUM(U189:U195)</f>
        <v>1403907.7217761483</v>
      </c>
      <c r="W196" s="1">
        <f>H$5+((H$6-H$5)*(LOG(V196+J$5)-LOG(J$5))/(LOG(J$6)-LOG(J$5)))</f>
        <v>8.3990482248063519E-2</v>
      </c>
      <c r="X196" s="1">
        <f t="shared" si="40"/>
        <v>202554.87498652207</v>
      </c>
      <c r="Y196" s="1">
        <f t="shared" si="41"/>
        <v>2209085.939127177</v>
      </c>
    </row>
    <row r="197" spans="1:25" x14ac:dyDescent="0.2">
      <c r="A197">
        <v>188</v>
      </c>
      <c r="B197" s="1">
        <f t="shared" si="42"/>
        <v>73780191.320407361</v>
      </c>
      <c r="C197" s="1">
        <f t="shared" si="42"/>
        <v>134229884.66666669</v>
      </c>
      <c r="D197" s="5">
        <f t="shared" si="43"/>
        <v>6144295.1831205739</v>
      </c>
      <c r="E197" s="1">
        <f t="shared" si="44"/>
        <v>111673407.52068357</v>
      </c>
      <c r="F197" s="1">
        <f t="shared" si="45"/>
        <v>8472888.9858191442</v>
      </c>
      <c r="G197" s="5">
        <f t="shared" si="49"/>
        <v>90084905.635880485</v>
      </c>
      <c r="H197" s="5">
        <f t="shared" si="46"/>
        <v>0</v>
      </c>
      <c r="I197" s="5">
        <f t="shared" si="37"/>
        <v>0.34451872692232899</v>
      </c>
      <c r="J197" s="5">
        <f t="shared" si="38"/>
        <v>0.62679030987413442</v>
      </c>
      <c r="K197" s="20">
        <f t="shared" si="39"/>
        <v>2.8690963203536604E-2</v>
      </c>
      <c r="L197" s="20">
        <f t="shared" si="52"/>
        <v>70403907.796568543</v>
      </c>
      <c r="M197" s="20">
        <f t="shared" si="53"/>
        <v>128087339.62990017</v>
      </c>
      <c r="N197" s="20">
        <f t="shared" si="54"/>
        <v>5863123.7437259154</v>
      </c>
      <c r="O197" s="5">
        <f t="shared" si="55"/>
        <v>504629.36852463469</v>
      </c>
      <c r="P197" s="5">
        <f t="shared" si="56"/>
        <v>229520.75863531575</v>
      </c>
      <c r="Q197" s="5">
        <f t="shared" si="50"/>
        <v>-504629.36852463469</v>
      </c>
      <c r="R197" s="5">
        <f t="shared" si="51"/>
        <v>-229520.75863531575</v>
      </c>
      <c r="S197" s="1">
        <f t="shared" si="47"/>
        <v>734150.12715995044</v>
      </c>
      <c r="T197">
        <f>IF(A197&lt;D$4,F$4,0)</f>
        <v>0</v>
      </c>
      <c r="U197" s="5">
        <f t="shared" si="48"/>
        <v>1372221.3091216169</v>
      </c>
      <c r="V197" s="5">
        <f>L$6*SUM(U190:U196)</f>
        <v>1311561.2898983974</v>
      </c>
      <c r="W197" s="1">
        <f>H$5+((H$6-H$5)*(LOG(V197+J$5)-LOG(J$5))/(LOG(J$6)-LOG(J$5)))</f>
        <v>8.2899337161927711E-2</v>
      </c>
      <c r="X197" s="1">
        <f t="shared" si="40"/>
        <v>188601.03336507609</v>
      </c>
      <c r="Y197" s="1">
        <f t="shared" si="41"/>
        <v>2086459.7792042776</v>
      </c>
    </row>
    <row r="198" spans="1:25" x14ac:dyDescent="0.2">
      <c r="A198">
        <v>189</v>
      </c>
      <c r="B198" s="1">
        <f t="shared" si="42"/>
        <v>73275561.95188272</v>
      </c>
      <c r="C198" s="1">
        <f t="shared" si="42"/>
        <v>134000363.90803137</v>
      </c>
      <c r="D198" s="5">
        <f t="shared" si="43"/>
        <v>5616190.525659455</v>
      </c>
      <c r="E198" s="1">
        <f t="shared" si="44"/>
        <v>113045628.8298052</v>
      </c>
      <c r="F198" s="1">
        <f t="shared" si="45"/>
        <v>8661490.0191842206</v>
      </c>
      <c r="G198" s="5">
        <f t="shared" si="49"/>
        <v>92171365.415084764</v>
      </c>
      <c r="H198" s="5">
        <f t="shared" si="46"/>
        <v>0</v>
      </c>
      <c r="I198" s="5">
        <f t="shared" si="37"/>
        <v>0.34419105411668582</v>
      </c>
      <c r="J198" s="5">
        <f t="shared" si="38"/>
        <v>0.62942849262365552</v>
      </c>
      <c r="K198" s="20">
        <f t="shared" si="39"/>
        <v>2.6380453259658758E-2</v>
      </c>
      <c r="L198" s="20">
        <f t="shared" si="52"/>
        <v>69902489.621539205</v>
      </c>
      <c r="M198" s="20">
        <f t="shared" si="53"/>
        <v>127831964.68031955</v>
      </c>
      <c r="N198" s="20">
        <f t="shared" si="54"/>
        <v>5357662.083714799</v>
      </c>
      <c r="O198" s="5">
        <f t="shared" si="55"/>
        <v>457840.97579778469</v>
      </c>
      <c r="P198" s="5">
        <f t="shared" si="56"/>
        <v>209315.54714380117</v>
      </c>
      <c r="Q198" s="5">
        <f t="shared" si="50"/>
        <v>-457840.97579778469</v>
      </c>
      <c r="R198" s="5">
        <f t="shared" si="51"/>
        <v>-209315.54714380117</v>
      </c>
      <c r="S198" s="1">
        <f t="shared" si="47"/>
        <v>667156.52294158586</v>
      </c>
      <c r="T198">
        <f>IF(A198&lt;D$4,F$4,0)</f>
        <v>0</v>
      </c>
      <c r="U198" s="5">
        <f t="shared" si="48"/>
        <v>1262254.784621069</v>
      </c>
      <c r="V198" s="5">
        <f>L$6*SUM(U191:U197)</f>
        <v>1221277.3395536237</v>
      </c>
      <c r="W198" s="1">
        <f>H$5+((H$6-H$5)*(LOG(V198+J$5)-LOG(J$5))/(LOG(J$6)-LOG(J$5)))</f>
        <v>8.1756202296537364E-2</v>
      </c>
      <c r="X198" s="1">
        <f t="shared" si="40"/>
        <v>174777.91026742189</v>
      </c>
      <c r="Y198" s="1">
        <f t="shared" si="41"/>
        <v>1963015.9861942327</v>
      </c>
    </row>
    <row r="199" spans="1:25" x14ac:dyDescent="0.2">
      <c r="A199">
        <v>190</v>
      </c>
      <c r="B199" s="1">
        <f t="shared" si="42"/>
        <v>72817720.976084933</v>
      </c>
      <c r="C199" s="1">
        <f t="shared" si="42"/>
        <v>133791048.36088757</v>
      </c>
      <c r="D199" s="5">
        <f t="shared" si="43"/>
        <v>5124822.863856405</v>
      </c>
      <c r="E199" s="1">
        <f t="shared" si="44"/>
        <v>114307883.61442627</v>
      </c>
      <c r="F199" s="1">
        <f t="shared" si="45"/>
        <v>8836267.9294516426</v>
      </c>
      <c r="G199" s="5">
        <f t="shared" si="49"/>
        <v>94134381.401279002</v>
      </c>
      <c r="H199" s="5">
        <f t="shared" si="46"/>
        <v>0</v>
      </c>
      <c r="I199" s="5">
        <f t="shared" si="37"/>
        <v>0.34391198968096409</v>
      </c>
      <c r="J199" s="5">
        <f t="shared" si="38"/>
        <v>0.63188390170033581</v>
      </c>
      <c r="K199" s="20">
        <f t="shared" si="39"/>
        <v>2.4204108618700051E-2</v>
      </c>
      <c r="L199" s="20">
        <f t="shared" si="52"/>
        <v>69447383.47721149</v>
      </c>
      <c r="M199" s="20">
        <f t="shared" si="53"/>
        <v>127598586.12422428</v>
      </c>
      <c r="N199" s="20">
        <f t="shared" si="54"/>
        <v>4887622.5993931442</v>
      </c>
      <c r="O199" s="5">
        <f t="shared" si="55"/>
        <v>414954.27989234839</v>
      </c>
      <c r="P199" s="5">
        <f t="shared" si="56"/>
        <v>190603.21919051686</v>
      </c>
      <c r="Q199" s="5">
        <f t="shared" si="50"/>
        <v>-414954.27989234839</v>
      </c>
      <c r="R199" s="5">
        <f t="shared" si="51"/>
        <v>-190603.21919051686</v>
      </c>
      <c r="S199" s="1">
        <f t="shared" si="47"/>
        <v>605557.49908286519</v>
      </c>
      <c r="T199">
        <f>IF(A199&lt;D$4,F$4,0)</f>
        <v>0</v>
      </c>
      <c r="U199" s="5">
        <f t="shared" si="48"/>
        <v>1158524.1847446358</v>
      </c>
      <c r="V199" s="5">
        <f>L$6*SUM(U192:U198)</f>
        <v>1133723.4283695652</v>
      </c>
      <c r="W199" s="1">
        <f>H$5+((H$6-H$5)*(LOG(V199+J$5)-LOG(J$5))/(LOG(J$6)-LOG(J$5)))</f>
        <v>8.0564582343790783E-2</v>
      </c>
      <c r="X199" s="1">
        <f t="shared" si="40"/>
        <v>161240.46423037053</v>
      </c>
      <c r="Y199" s="1">
        <f t="shared" si="41"/>
        <v>1840141.0304606091</v>
      </c>
    </row>
    <row r="200" spans="1:25" x14ac:dyDescent="0.2">
      <c r="A200">
        <v>191</v>
      </c>
      <c r="B200" s="1">
        <f t="shared" si="42"/>
        <v>72402766.696192577</v>
      </c>
      <c r="C200" s="1">
        <f t="shared" si="42"/>
        <v>133600445.14169705</v>
      </c>
      <c r="D200" s="5">
        <f t="shared" si="43"/>
        <v>4669232.0273089884</v>
      </c>
      <c r="E200" s="1">
        <f t="shared" si="44"/>
        <v>115466407.79917091</v>
      </c>
      <c r="F200" s="1">
        <f t="shared" si="45"/>
        <v>8997508.3936820123</v>
      </c>
      <c r="G200" s="5">
        <f t="shared" si="49"/>
        <v>95974522.431739613</v>
      </c>
      <c r="H200" s="5">
        <f t="shared" si="46"/>
        <v>0</v>
      </c>
      <c r="I200" s="5">
        <f t="shared" si="37"/>
        <v>0.34367459439792891</v>
      </c>
      <c r="J200" s="5">
        <f t="shared" si="38"/>
        <v>0.63416193732096715</v>
      </c>
      <c r="K200" s="20">
        <f t="shared" si="39"/>
        <v>2.2163468281103983E-2</v>
      </c>
      <c r="L200" s="20">
        <f t="shared" si="52"/>
        <v>69034755.671092868</v>
      </c>
      <c r="M200" s="20">
        <f t="shared" si="53"/>
        <v>127385658.15595157</v>
      </c>
      <c r="N200" s="20">
        <f t="shared" si="54"/>
        <v>4452030.038154169</v>
      </c>
      <c r="O200" s="5">
        <f t="shared" si="55"/>
        <v>375727.1466067718</v>
      </c>
      <c r="P200" s="5">
        <f t="shared" si="56"/>
        <v>173326.64319692392</v>
      </c>
      <c r="Q200" s="5">
        <f t="shared" si="50"/>
        <v>-375727.1466067718</v>
      </c>
      <c r="R200" s="5">
        <f t="shared" si="51"/>
        <v>-173326.64319692392</v>
      </c>
      <c r="S200" s="1">
        <f t="shared" si="47"/>
        <v>549053.78980369575</v>
      </c>
      <c r="T200">
        <f>IF(A200&lt;D$4,F$4,0)</f>
        <v>0</v>
      </c>
      <c r="U200" s="5">
        <f t="shared" si="48"/>
        <v>1061148.3356302818</v>
      </c>
      <c r="V200" s="5">
        <f>L$6*SUM(U193:U199)</f>
        <v>1049437.6973749306</v>
      </c>
      <c r="W200" s="1">
        <f>H$5+((H$6-H$5)*(LOG(V200+J$5)-LOG(J$5))/(LOG(J$6)-LOG(J$5)))</f>
        <v>7.9327926304089164E-2</v>
      </c>
      <c r="X200" s="1">
        <f t="shared" si="40"/>
        <v>148118.76382791798</v>
      </c>
      <c r="Y200" s="1">
        <f t="shared" si="41"/>
        <v>1719051.7362571552</v>
      </c>
    </row>
    <row r="201" spans="1:25" x14ac:dyDescent="0.2">
      <c r="A201">
        <v>192</v>
      </c>
      <c r="B201" s="1">
        <f t="shared" si="42"/>
        <v>72027039.549585804</v>
      </c>
      <c r="C201" s="1">
        <f t="shared" si="42"/>
        <v>133427118.49850012</v>
      </c>
      <c r="D201" s="5">
        <f t="shared" si="43"/>
        <v>4248148.5201624185</v>
      </c>
      <c r="E201" s="1">
        <f t="shared" si="44"/>
        <v>116527556.13480119</v>
      </c>
      <c r="F201" s="1">
        <f t="shared" si="45"/>
        <v>9145627.1575099304</v>
      </c>
      <c r="G201" s="5">
        <f t="shared" si="49"/>
        <v>97693574.167996764</v>
      </c>
      <c r="H201" s="5">
        <f t="shared" si="46"/>
        <v>0</v>
      </c>
      <c r="I201" s="5">
        <f t="shared" si="37"/>
        <v>0.34347280546551529</v>
      </c>
      <c r="J201" s="5">
        <f t="shared" si="38"/>
        <v>0.63626919837944562</v>
      </c>
      <c r="K201" s="20">
        <f t="shared" si="39"/>
        <v>2.0257996155039162E-2</v>
      </c>
      <c r="L201" s="20">
        <f t="shared" si="52"/>
        <v>68661006.056023762</v>
      </c>
      <c r="M201" s="20">
        <f t="shared" si="53"/>
        <v>127191680.35438156</v>
      </c>
      <c r="N201" s="20">
        <f t="shared" si="54"/>
        <v>4049620.1578430347</v>
      </c>
      <c r="O201" s="5">
        <f t="shared" si="55"/>
        <v>339915.64080960455</v>
      </c>
      <c r="P201" s="5">
        <f t="shared" si="56"/>
        <v>157419.92441107321</v>
      </c>
      <c r="Q201" s="5">
        <f t="shared" si="50"/>
        <v>-339915.64080960455</v>
      </c>
      <c r="R201" s="5">
        <f t="shared" si="51"/>
        <v>-157419.92441107321</v>
      </c>
      <c r="S201" s="1">
        <f t="shared" si="47"/>
        <v>497335.56522067776</v>
      </c>
      <c r="T201">
        <f>IF(A201&lt;D$4,F$4,0)</f>
        <v>0</v>
      </c>
      <c r="U201" s="5">
        <f t="shared" si="48"/>
        <v>970137.296950266</v>
      </c>
      <c r="V201" s="5">
        <f>L$6*SUM(U194:U200)</f>
        <v>968835.48092945188</v>
      </c>
      <c r="W201" s="1">
        <f>H$5+((H$6-H$5)*(LOG(V201+J$5)-LOG(J$5))/(LOG(J$6)-LOG(J$5)))</f>
        <v>7.8049604368058342E-2</v>
      </c>
      <c r="X201" s="1">
        <f t="shared" si="40"/>
        <v>135517.89575903644</v>
      </c>
      <c r="Y201" s="1">
        <f t="shared" si="41"/>
        <v>1600786.8152805613</v>
      </c>
    </row>
    <row r="202" spans="1:25" x14ac:dyDescent="0.2">
      <c r="A202">
        <v>193</v>
      </c>
      <c r="B202" s="1">
        <f t="shared" si="42"/>
        <v>71687123.908776194</v>
      </c>
      <c r="C202" s="1">
        <f t="shared" si="42"/>
        <v>133269698.57408905</v>
      </c>
      <c r="D202" s="5">
        <f t="shared" si="43"/>
        <v>3860072.8018834437</v>
      </c>
      <c r="E202" s="1">
        <f t="shared" si="44"/>
        <v>117497693.43175146</v>
      </c>
      <c r="F202" s="1">
        <f t="shared" si="45"/>
        <v>9281145.0532689672</v>
      </c>
      <c r="G202" s="5">
        <f t="shared" si="49"/>
        <v>99294360.983277321</v>
      </c>
      <c r="H202" s="5">
        <f t="shared" si="46"/>
        <v>0</v>
      </c>
      <c r="I202" s="5">
        <f t="shared" ref="I202:I265" si="57">B202/(B202+C202+D202)</f>
        <v>0.34330135888200802</v>
      </c>
      <c r="J202" s="5">
        <f t="shared" ref="J202:J265" si="58">C202/(B202+C202+D202)</f>
        <v>0.6382131981818745</v>
      </c>
      <c r="K202" s="20">
        <f t="shared" ref="K202:K265" si="59">D202/(B202+C202+D202)</f>
        <v>1.8485442936117494E-2</v>
      </c>
      <c r="L202" s="20">
        <f t="shared" si="52"/>
        <v>68322770.591732517</v>
      </c>
      <c r="M202" s="20">
        <f t="shared" si="53"/>
        <v>127015209.23190668</v>
      </c>
      <c r="N202" s="20">
        <f t="shared" si="54"/>
        <v>3678915.4611094925</v>
      </c>
      <c r="O202" s="5">
        <f t="shared" si="55"/>
        <v>307278.35828332731</v>
      </c>
      <c r="P202" s="5">
        <f t="shared" si="56"/>
        <v>142811.19102668663</v>
      </c>
      <c r="Q202" s="5">
        <f t="shared" si="50"/>
        <v>-307278.35828332731</v>
      </c>
      <c r="R202" s="5">
        <f t="shared" si="51"/>
        <v>-142811.19102668663</v>
      </c>
      <c r="S202" s="1">
        <f t="shared" si="47"/>
        <v>450089.54931001394</v>
      </c>
      <c r="T202">
        <f>IF(A202&lt;D$4,F$4,0)</f>
        <v>0</v>
      </c>
      <c r="U202" s="5">
        <f t="shared" si="48"/>
        <v>885411.2834996531</v>
      </c>
      <c r="V202" s="5">
        <f>L$6*SUM(U195:U201)</f>
        <v>892218.73952051857</v>
      </c>
      <c r="W202" s="1">
        <f>H$5+((H$6-H$5)*(LOG(V202+J$5)-LOG(J$5))/(LOG(J$6)-LOG(J$5)))</f>
        <v>7.6732889268563212E-2</v>
      </c>
      <c r="X202" s="1">
        <f t="shared" si="40"/>
        <v>123518.84931851584</v>
      </c>
      <c r="Y202" s="1">
        <f t="shared" si="41"/>
        <v>1486206.1394826085</v>
      </c>
    </row>
    <row r="203" spans="1:25" x14ac:dyDescent="0.2">
      <c r="A203">
        <v>194</v>
      </c>
      <c r="B203" s="1">
        <f t="shared" si="42"/>
        <v>71379845.550492868</v>
      </c>
      <c r="C203" s="1">
        <f t="shared" si="42"/>
        <v>133126887.38306236</v>
      </c>
      <c r="D203" s="5">
        <f t="shared" si="43"/>
        <v>3503344.0535187777</v>
      </c>
      <c r="E203" s="1">
        <f t="shared" si="44"/>
        <v>118383104.71525112</v>
      </c>
      <c r="F203" s="1">
        <f t="shared" si="45"/>
        <v>9404663.9025874827</v>
      </c>
      <c r="G203" s="5">
        <f t="shared" si="49"/>
        <v>100780567.12275992</v>
      </c>
      <c r="H203" s="5">
        <f t="shared" si="46"/>
        <v>0</v>
      </c>
      <c r="I203" s="5">
        <f t="shared" si="57"/>
        <v>0.34315570949444191</v>
      </c>
      <c r="J203" s="5">
        <f t="shared" si="58"/>
        <v>0.6400021062024559</v>
      </c>
      <c r="K203" s="20">
        <f t="shared" si="59"/>
        <v>1.6842184303102199E-2</v>
      </c>
      <c r="L203" s="20">
        <f t="shared" si="52"/>
        <v>68016919.597447336</v>
      </c>
      <c r="M203" s="20">
        <f t="shared" si="53"/>
        <v>126854866.74227829</v>
      </c>
      <c r="N203" s="20">
        <f t="shared" si="54"/>
        <v>3338290.647348376</v>
      </c>
      <c r="O203" s="5">
        <f t="shared" si="55"/>
        <v>277579.76351296442</v>
      </c>
      <c r="P203" s="5">
        <f t="shared" si="56"/>
        <v>129424.94352578612</v>
      </c>
      <c r="Q203" s="5">
        <f t="shared" si="50"/>
        <v>-277579.76351296442</v>
      </c>
      <c r="R203" s="5">
        <f t="shared" si="51"/>
        <v>-129424.94352578612</v>
      </c>
      <c r="S203" s="1">
        <f t="shared" si="47"/>
        <v>407004.70703875052</v>
      </c>
      <c r="T203">
        <f>IF(A203&lt;D$4,F$4,0)</f>
        <v>0</v>
      </c>
      <c r="U203" s="5">
        <f t="shared" si="48"/>
        <v>806818.2976746799</v>
      </c>
      <c r="V203" s="5">
        <f>L$6*SUM(U196:U202)</f>
        <v>819787.36899037135</v>
      </c>
      <c r="W203" s="1">
        <f>H$5+((H$6-H$5)*(LOG(V203+J$5)-LOG(J$5))/(LOG(J$6)-LOG(J$5)))</f>
        <v>7.5380941962039344E-2</v>
      </c>
      <c r="X203" s="1">
        <f t="shared" si="40"/>
        <v>112180.14602420847</v>
      </c>
      <c r="Y203" s="1">
        <f t="shared" si="41"/>
        <v>1375996.3493119818</v>
      </c>
    </row>
    <row r="204" spans="1:25" x14ac:dyDescent="0.2">
      <c r="A204">
        <v>195</v>
      </c>
      <c r="B204" s="1">
        <f t="shared" si="42"/>
        <v>71102265.786979899</v>
      </c>
      <c r="C204" s="1">
        <f t="shared" si="42"/>
        <v>132997462.43953657</v>
      </c>
      <c r="D204" s="5">
        <f t="shared" si="43"/>
        <v>3176198.6333975778</v>
      </c>
      <c r="E204" s="1">
        <f t="shared" si="44"/>
        <v>119189923.0129258</v>
      </c>
      <c r="F204" s="1">
        <f t="shared" si="45"/>
        <v>9516844.0486116912</v>
      </c>
      <c r="G204" s="5">
        <f t="shared" si="49"/>
        <v>102156563.4720719</v>
      </c>
      <c r="H204" s="5">
        <f t="shared" si="46"/>
        <v>0</v>
      </c>
      <c r="I204" s="5">
        <f t="shared" si="57"/>
        <v>0.34303195196919251</v>
      </c>
      <c r="J204" s="5">
        <f t="shared" si="58"/>
        <v>0.64164451923749899</v>
      </c>
      <c r="K204" s="20">
        <f t="shared" si="59"/>
        <v>1.5323528793308394E-2</v>
      </c>
      <c r="L204" s="20">
        <f t="shared" si="52"/>
        <v>67740552.657681808</v>
      </c>
      <c r="M204" s="20">
        <f t="shared" si="53"/>
        <v>126709346.15100908</v>
      </c>
      <c r="N204" s="20">
        <f t="shared" si="54"/>
        <v>3026028.0512231556</v>
      </c>
      <c r="O204" s="5">
        <f t="shared" si="55"/>
        <v>250592.6803759223</v>
      </c>
      <c r="P204" s="5">
        <f t="shared" si="56"/>
        <v>117183.99627295182</v>
      </c>
      <c r="Q204" s="5">
        <f t="shared" si="50"/>
        <v>-250592.6803759223</v>
      </c>
      <c r="R204" s="5">
        <f t="shared" si="51"/>
        <v>-117183.99627295182</v>
      </c>
      <c r="S204" s="1">
        <f t="shared" si="47"/>
        <v>367776.67664887413</v>
      </c>
      <c r="T204">
        <f>IF(A204&lt;D$4,F$4,0)</f>
        <v>0</v>
      </c>
      <c r="U204" s="5">
        <f t="shared" si="48"/>
        <v>734150.12715995044</v>
      </c>
      <c r="V204" s="5">
        <f>L$6*SUM(U197:U203)</f>
        <v>751651.54922422033</v>
      </c>
      <c r="W204" s="1">
        <f>H$5+((H$6-H$5)*(LOG(V204+J$5)-LOG(J$5))/(LOG(J$6)-LOG(J$5)))</f>
        <v>7.3996801394986517E-2</v>
      </c>
      <c r="X204" s="1">
        <f t="shared" si="40"/>
        <v>101539.98768104069</v>
      </c>
      <c r="Y204" s="1">
        <f t="shared" si="41"/>
        <v>1270681.3214405761</v>
      </c>
    </row>
    <row r="205" spans="1:25" x14ac:dyDescent="0.2">
      <c r="A205">
        <v>196</v>
      </c>
      <c r="B205" s="1">
        <f t="shared" si="42"/>
        <v>70851673.10660398</v>
      </c>
      <c r="C205" s="1">
        <f t="shared" si="42"/>
        <v>132880278.44326362</v>
      </c>
      <c r="D205" s="5">
        <f t="shared" si="43"/>
        <v>2876818.7871048665</v>
      </c>
      <c r="E205" s="1">
        <f t="shared" si="44"/>
        <v>119924073.14008576</v>
      </c>
      <c r="F205" s="1">
        <f t="shared" si="45"/>
        <v>9618384.0362927318</v>
      </c>
      <c r="G205" s="5">
        <f t="shared" si="49"/>
        <v>103427244.79351248</v>
      </c>
      <c r="H205" s="5">
        <f t="shared" si="46"/>
        <v>0</v>
      </c>
      <c r="I205" s="5">
        <f t="shared" si="57"/>
        <v>0.34292674503142873</v>
      </c>
      <c r="J205" s="5">
        <f t="shared" si="58"/>
        <v>0.64314926334704969</v>
      </c>
      <c r="K205" s="20">
        <f t="shared" si="59"/>
        <v>1.392399162152151E-2</v>
      </c>
      <c r="L205" s="20">
        <f t="shared" si="52"/>
        <v>67490991.005295977</v>
      </c>
      <c r="M205" s="20">
        <f t="shared" si="53"/>
        <v>126577415.66246253</v>
      </c>
      <c r="N205" s="20">
        <f t="shared" si="54"/>
        <v>2740363.6692139558</v>
      </c>
      <c r="O205" s="5">
        <f t="shared" si="55"/>
        <v>226100.07304420412</v>
      </c>
      <c r="P205" s="5">
        <f t="shared" si="56"/>
        <v>106011.04866271574</v>
      </c>
      <c r="Q205" s="5">
        <f t="shared" si="50"/>
        <v>-226100.07304420412</v>
      </c>
      <c r="R205" s="5">
        <f t="shared" si="51"/>
        <v>-106011.04866271574</v>
      </c>
      <c r="S205" s="1">
        <f t="shared" si="47"/>
        <v>332111.12170691986</v>
      </c>
      <c r="T205">
        <f>IF(A205&lt;D$4,F$4,0)</f>
        <v>0</v>
      </c>
      <c r="U205" s="5">
        <f t="shared" si="48"/>
        <v>667156.52294158586</v>
      </c>
      <c r="V205" s="5">
        <f>L$6*SUM(U198:U204)</f>
        <v>687844.43102805363</v>
      </c>
      <c r="W205" s="1">
        <f>H$5+((H$6-H$5)*(LOG(V205+J$5)-LOG(J$5))/(LOG(J$6)-LOG(J$5)))</f>
        <v>7.2583378036873064E-2</v>
      </c>
      <c r="X205" s="1">
        <f t="shared" si="40"/>
        <v>91618.716211002844</v>
      </c>
      <c r="Y205" s="1">
        <f t="shared" si="41"/>
        <v>1170636.0684100662</v>
      </c>
    </row>
    <row r="206" spans="1:25" x14ac:dyDescent="0.2">
      <c r="A206">
        <v>197</v>
      </c>
      <c r="B206" s="1">
        <f t="shared" si="42"/>
        <v>70625573.033559769</v>
      </c>
      <c r="C206" s="1">
        <f t="shared" si="42"/>
        <v>132774267.3946009</v>
      </c>
      <c r="D206" s="5">
        <f t="shared" si="43"/>
        <v>2603372.409728921</v>
      </c>
      <c r="E206" s="1">
        <f t="shared" si="44"/>
        <v>120591229.66302735</v>
      </c>
      <c r="F206" s="1">
        <f t="shared" si="45"/>
        <v>9710002.7525037341</v>
      </c>
      <c r="G206" s="5">
        <f t="shared" si="49"/>
        <v>104597880.86192255</v>
      </c>
      <c r="H206" s="5">
        <f t="shared" si="46"/>
        <v>0</v>
      </c>
      <c r="I206" s="5">
        <f t="shared" si="57"/>
        <v>0.34283724054894843</v>
      </c>
      <c r="J206" s="5">
        <f t="shared" si="58"/>
        <v>0.64452522640549859</v>
      </c>
      <c r="K206" s="20">
        <f t="shared" si="59"/>
        <v>1.2637533045553017E-2</v>
      </c>
      <c r="L206" s="20">
        <f t="shared" si="52"/>
        <v>67265768.076180071</v>
      </c>
      <c r="M206" s="20">
        <f t="shared" si="53"/>
        <v>126457920.17582701</v>
      </c>
      <c r="N206" s="20">
        <f t="shared" si="54"/>
        <v>2479524.5858825017</v>
      </c>
      <c r="O206" s="5">
        <f t="shared" si="55"/>
        <v>203896.24172757799</v>
      </c>
      <c r="P206" s="5">
        <f t="shared" si="56"/>
        <v>95829.927309147301</v>
      </c>
      <c r="Q206" s="5">
        <f t="shared" si="50"/>
        <v>-203896.24172757799</v>
      </c>
      <c r="R206" s="5">
        <f t="shared" si="51"/>
        <v>-95829.927309147301</v>
      </c>
      <c r="S206" s="1">
        <f t="shared" si="47"/>
        <v>299726.1690367253</v>
      </c>
      <c r="T206">
        <f>IF(A206&lt;D$4,F$4,0)</f>
        <v>0</v>
      </c>
      <c r="U206" s="5">
        <f t="shared" si="48"/>
        <v>605557.49908286519</v>
      </c>
      <c r="V206" s="5">
        <f>L$6*SUM(U199:U205)</f>
        <v>628334.6048601052</v>
      </c>
      <c r="W206" s="1">
        <f>H$5+((H$6-H$5)*(LOG(V206+J$5)-LOG(J$5))/(LOG(J$6)-LOG(J$5)))</f>
        <v>7.1143450812543904E-2</v>
      </c>
      <c r="X206" s="1">
        <f t="shared" si="40"/>
        <v>82421.408352522529</v>
      </c>
      <c r="Y206" s="1">
        <f t="shared" si="41"/>
        <v>1076102.7763921132</v>
      </c>
    </row>
    <row r="207" spans="1:25" x14ac:dyDescent="0.2">
      <c r="A207">
        <v>198</v>
      </c>
      <c r="B207" s="1">
        <f t="shared" si="42"/>
        <v>70421676.791832194</v>
      </c>
      <c r="C207" s="1">
        <f t="shared" si="42"/>
        <v>132678437.46729176</v>
      </c>
      <c r="D207" s="5">
        <f t="shared" si="43"/>
        <v>2354044.7889619507</v>
      </c>
      <c r="E207" s="1">
        <f t="shared" si="44"/>
        <v>121196787.16211021</v>
      </c>
      <c r="F207" s="1">
        <f t="shared" si="45"/>
        <v>9792424.1608562563</v>
      </c>
      <c r="G207" s="5">
        <f t="shared" si="49"/>
        <v>105673983.63831466</v>
      </c>
      <c r="H207" s="5">
        <f t="shared" si="46"/>
        <v>0</v>
      </c>
      <c r="I207" s="5">
        <f t="shared" si="57"/>
        <v>0.34276101840970874</v>
      </c>
      <c r="J207" s="5">
        <f t="shared" si="58"/>
        <v>0.64578121991796134</v>
      </c>
      <c r="K207" s="20">
        <f t="shared" si="59"/>
        <v>1.1457761672330001E-2</v>
      </c>
      <c r="L207" s="20">
        <f t="shared" si="52"/>
        <v>67062618.811417051</v>
      </c>
      <c r="M207" s="20">
        <f t="shared" si="53"/>
        <v>126349781.51209573</v>
      </c>
      <c r="N207" s="20">
        <f t="shared" si="54"/>
        <v>2241758.7245731167</v>
      </c>
      <c r="O207" s="5">
        <f t="shared" si="55"/>
        <v>183787.54378143692</v>
      </c>
      <c r="P207" s="5">
        <f t="shared" si="56"/>
        <v>86566.541886506035</v>
      </c>
      <c r="Q207" s="5">
        <f t="shared" si="50"/>
        <v>-183787.54378143692</v>
      </c>
      <c r="R207" s="5">
        <f t="shared" si="51"/>
        <v>-86566.541886506035</v>
      </c>
      <c r="S207" s="1">
        <f t="shared" si="47"/>
        <v>270354.08566794294</v>
      </c>
      <c r="T207">
        <f>IF(A207&lt;D$4,F$4,0)</f>
        <v>0</v>
      </c>
      <c r="U207" s="5">
        <f t="shared" si="48"/>
        <v>549053.78980369575</v>
      </c>
      <c r="V207" s="5">
        <f>L$6*SUM(U200:U206)</f>
        <v>573037.9362939283</v>
      </c>
      <c r="W207" s="1">
        <f>H$5+((H$6-H$5)*(LOG(V207+J$5)-LOG(J$5))/(LOG(J$6)-LOG(J$5)))</f>
        <v>6.967966704222596E-2</v>
      </c>
      <c r="X207" s="1">
        <f t="shared" si="40"/>
        <v>73940.462709130283</v>
      </c>
      <c r="Y207" s="1">
        <f t="shared" si="41"/>
        <v>987207.87292115157</v>
      </c>
    </row>
    <row r="208" spans="1:25" x14ac:dyDescent="0.2">
      <c r="A208">
        <v>199</v>
      </c>
      <c r="B208" s="1">
        <f t="shared" si="42"/>
        <v>70237889.248050764</v>
      </c>
      <c r="C208" s="1">
        <f t="shared" si="42"/>
        <v>132591870.92540525</v>
      </c>
      <c r="D208" s="5">
        <f t="shared" si="43"/>
        <v>2127063.309409216</v>
      </c>
      <c r="E208" s="1">
        <f t="shared" si="44"/>
        <v>121745840.95191391</v>
      </c>
      <c r="F208" s="1">
        <f t="shared" si="45"/>
        <v>9866364.623565387</v>
      </c>
      <c r="G208" s="5">
        <f t="shared" si="49"/>
        <v>106661191.51123582</v>
      </c>
      <c r="H208" s="5">
        <f t="shared" si="46"/>
        <v>0</v>
      </c>
      <c r="I208" s="5">
        <f t="shared" si="57"/>
        <v>0.34269602765346718</v>
      </c>
      <c r="J208" s="5">
        <f t="shared" si="58"/>
        <v>0.64692586795720997</v>
      </c>
      <c r="K208" s="20">
        <f t="shared" si="59"/>
        <v>1.0378104389322967E-2</v>
      </c>
      <c r="L208" s="20">
        <f t="shared" si="52"/>
        <v>66879468.177046783</v>
      </c>
      <c r="M208" s="20">
        <f t="shared" si="53"/>
        <v>126251997.41942459</v>
      </c>
      <c r="N208" s="20">
        <f t="shared" si="54"/>
        <v>2025357.8863938509</v>
      </c>
      <c r="O208" s="5">
        <f t="shared" si="55"/>
        <v>165592.73632054805</v>
      </c>
      <c r="P208" s="5">
        <f t="shared" si="56"/>
        <v>78149.596163327544</v>
      </c>
      <c r="Q208" s="5">
        <f t="shared" si="50"/>
        <v>-165592.73632054805</v>
      </c>
      <c r="R208" s="5">
        <f t="shared" si="51"/>
        <v>-78149.596163327544</v>
      </c>
      <c r="S208" s="1">
        <f t="shared" si="47"/>
        <v>243742.33248387559</v>
      </c>
      <c r="T208">
        <f>IF(A208&lt;D$4,F$4,0)</f>
        <v>0</v>
      </c>
      <c r="U208" s="5">
        <f t="shared" si="48"/>
        <v>497335.56522067776</v>
      </c>
      <c r="V208" s="5">
        <f>L$6*SUM(U201:U207)</f>
        <v>521828.48171126965</v>
      </c>
      <c r="W208" s="1">
        <f>H$5+((H$6-H$5)*(LOG(V208+J$5)-LOG(J$5))/(LOG(J$6)-LOG(J$5)))</f>
        <v>6.8194544991466793E-2</v>
      </c>
      <c r="X208" s="1">
        <f t="shared" si="40"/>
        <v>66158.071544774895</v>
      </c>
      <c r="Y208" s="1">
        <f t="shared" si="41"/>
        <v>903979.22540549107</v>
      </c>
    </row>
    <row r="209" spans="1:25" x14ac:dyDescent="0.2">
      <c r="A209">
        <v>200</v>
      </c>
      <c r="B209" s="1">
        <f t="shared" si="42"/>
        <v>70072296.511730209</v>
      </c>
      <c r="C209" s="1">
        <f t="shared" si="42"/>
        <v>132513721.32924192</v>
      </c>
      <c r="D209" s="5">
        <f t="shared" si="43"/>
        <v>1920716.0925830777</v>
      </c>
      <c r="E209" s="1">
        <f t="shared" si="44"/>
        <v>122243176.51713459</v>
      </c>
      <c r="F209" s="1">
        <f t="shared" si="45"/>
        <v>9932522.6951101627</v>
      </c>
      <c r="G209" s="5">
        <f t="shared" si="49"/>
        <v>107565170.7366413</v>
      </c>
      <c r="H209" s="5">
        <f t="shared" si="46"/>
        <v>0</v>
      </c>
      <c r="I209" s="5">
        <f t="shared" si="57"/>
        <v>0.34264053395179095</v>
      </c>
      <c r="J209" s="5">
        <f t="shared" si="58"/>
        <v>0.6479675205819676</v>
      </c>
      <c r="K209" s="20">
        <f t="shared" si="59"/>
        <v>9.3919454662413394E-3</v>
      </c>
      <c r="L209" s="20">
        <f t="shared" si="52"/>
        <v>66714419.279002659</v>
      </c>
      <c r="M209" s="20">
        <f t="shared" si="53"/>
        <v>126163639.62753864</v>
      </c>
      <c r="N209" s="20">
        <f t="shared" si="54"/>
        <v>1828675.0270139126</v>
      </c>
      <c r="O209" s="5">
        <f t="shared" si="55"/>
        <v>149143.02258832235</v>
      </c>
      <c r="P209" s="5">
        <f t="shared" si="56"/>
        <v>70511.093246962948</v>
      </c>
      <c r="Q209" s="5">
        <f t="shared" si="50"/>
        <v>-149143.02258832235</v>
      </c>
      <c r="R209" s="5">
        <f t="shared" si="51"/>
        <v>-70511.093246962948</v>
      </c>
      <c r="S209" s="1">
        <f t="shared" si="47"/>
        <v>219654.11583528528</v>
      </c>
      <c r="T209">
        <f>IF(A209&lt;D$4,F$4,0)</f>
        <v>0</v>
      </c>
      <c r="U209" s="5">
        <f t="shared" si="48"/>
        <v>450089.54931001394</v>
      </c>
      <c r="V209" s="5">
        <f>L$6*SUM(U202:U208)</f>
        <v>474548.30853831081</v>
      </c>
      <c r="W209" s="1">
        <f>H$5+((H$6-H$5)*(LOG(V209+J$5)-LOG(J$5))/(LOG(J$6)-LOG(J$5)))</f>
        <v>6.6690478642688691E-2</v>
      </c>
      <c r="X209" s="1">
        <f t="shared" ref="X209:X272" si="60">U202*W209</f>
        <v>59048.502292229197</v>
      </c>
      <c r="Y209" s="1">
        <f t="shared" ref="Y209:Y272" si="61">U202*(1-W209)</f>
        <v>826362.78120742389</v>
      </c>
    </row>
    <row r="210" spans="1:25" x14ac:dyDescent="0.2">
      <c r="A210">
        <v>201</v>
      </c>
      <c r="B210" s="1">
        <f t="shared" si="42"/>
        <v>69923153.489141881</v>
      </c>
      <c r="C210" s="1">
        <f t="shared" si="42"/>
        <v>132443210.23599495</v>
      </c>
      <c r="D210" s="5">
        <f t="shared" si="43"/>
        <v>1733365.5013796124</v>
      </c>
      <c r="E210" s="1">
        <f t="shared" si="44"/>
        <v>122693266.06644461</v>
      </c>
      <c r="F210" s="1">
        <f t="shared" si="45"/>
        <v>9991571.1974023916</v>
      </c>
      <c r="G210" s="5">
        <f t="shared" si="49"/>
        <v>108391533.51784873</v>
      </c>
      <c r="H210" s="5">
        <f t="shared" si="46"/>
        <v>0</v>
      </c>
      <c r="I210" s="5">
        <f t="shared" si="57"/>
        <v>0.34259307326928851</v>
      </c>
      <c r="J210" s="5">
        <f t="shared" si="58"/>
        <v>0.64891418885228025</v>
      </c>
      <c r="K210" s="20">
        <f t="shared" si="59"/>
        <v>8.4927378784313227E-3</v>
      </c>
      <c r="L210" s="20">
        <f t="shared" si="52"/>
        <v>66565741.371102855</v>
      </c>
      <c r="M210" s="20">
        <f t="shared" si="53"/>
        <v>126083851.18524261</v>
      </c>
      <c r="N210" s="20">
        <f t="shared" si="54"/>
        <v>1650136.6701709854</v>
      </c>
      <c r="O210" s="5">
        <f t="shared" si="55"/>
        <v>134281.87141023797</v>
      </c>
      <c r="P210" s="5">
        <f t="shared" si="56"/>
        <v>63586.670647050822</v>
      </c>
      <c r="Q210" s="5">
        <f t="shared" si="50"/>
        <v>-134281.87141023797</v>
      </c>
      <c r="R210" s="5">
        <f t="shared" si="51"/>
        <v>-63586.670647050822</v>
      </c>
      <c r="S210" s="1">
        <f t="shared" si="47"/>
        <v>197868.54205728881</v>
      </c>
      <c r="T210">
        <f>IF(A210&lt;D$4,F$4,0)</f>
        <v>0</v>
      </c>
      <c r="U210" s="5">
        <f t="shared" si="48"/>
        <v>407004.70703875052</v>
      </c>
      <c r="V210" s="5">
        <f>L$6*SUM(U203:U209)</f>
        <v>431016.1351193469</v>
      </c>
      <c r="W210" s="1">
        <f>H$5+((H$6-H$5)*(LOG(V210+J$5)-LOG(J$5))/(LOG(J$6)-LOG(J$5)))</f>
        <v>6.5169744320459744E-2</v>
      </c>
      <c r="X210" s="1">
        <f t="shared" si="60"/>
        <v>52580.14217252747</v>
      </c>
      <c r="Y210" s="1">
        <f t="shared" si="61"/>
        <v>754238.1555021524</v>
      </c>
    </row>
    <row r="211" spans="1:25" x14ac:dyDescent="0.2">
      <c r="A211">
        <v>202</v>
      </c>
      <c r="B211" s="1">
        <f t="shared" si="42"/>
        <v>69788871.617731646</v>
      </c>
      <c r="C211" s="1">
        <f t="shared" si="42"/>
        <v>132379623.5653479</v>
      </c>
      <c r="D211" s="5">
        <f t="shared" si="43"/>
        <v>1563457.3667880271</v>
      </c>
      <c r="E211" s="1">
        <f t="shared" si="44"/>
        <v>123100270.77348335</v>
      </c>
      <c r="F211" s="1">
        <f t="shared" si="45"/>
        <v>10044151.339574918</v>
      </c>
      <c r="G211" s="5">
        <f t="shared" si="49"/>
        <v>109145771.67335089</v>
      </c>
      <c r="H211" s="5">
        <f t="shared" si="46"/>
        <v>0</v>
      </c>
      <c r="I211" s="5">
        <f t="shared" si="57"/>
        <v>0.34255241136340353</v>
      </c>
      <c r="J211" s="5">
        <f t="shared" si="58"/>
        <v>0.64977349850385036</v>
      </c>
      <c r="K211" s="20">
        <f t="shared" si="59"/>
        <v>7.6740901327460595E-3</v>
      </c>
      <c r="L211" s="20">
        <f t="shared" si="52"/>
        <v>66431857.986370288</v>
      </c>
      <c r="M211" s="20">
        <f t="shared" si="53"/>
        <v>126011843.28001016</v>
      </c>
      <c r="N211" s="20">
        <f t="shared" si="54"/>
        <v>1488251.2834871158</v>
      </c>
      <c r="O211" s="5">
        <f t="shared" si="55"/>
        <v>120864.66737487701</v>
      </c>
      <c r="P211" s="5">
        <f t="shared" si="56"/>
        <v>57315.796911996462</v>
      </c>
      <c r="Q211" s="5">
        <f t="shared" si="50"/>
        <v>-120864.66737487701</v>
      </c>
      <c r="R211" s="5">
        <f t="shared" si="51"/>
        <v>-57315.796911996462</v>
      </c>
      <c r="S211" s="1">
        <f t="shared" si="47"/>
        <v>178180.46428687347</v>
      </c>
      <c r="T211">
        <f>IF(A211&lt;D$4,F$4,0)</f>
        <v>0</v>
      </c>
      <c r="U211" s="5">
        <f t="shared" si="48"/>
        <v>367776.67664887413</v>
      </c>
      <c r="V211" s="5">
        <f>L$6*SUM(U204:U210)</f>
        <v>391034.77605575399</v>
      </c>
      <c r="W211" s="1">
        <f>H$5+((H$6-H$5)*(LOG(V211+J$5)-LOG(J$5))/(LOG(J$6)-LOG(J$5)))</f>
        <v>6.3634508830359399E-2</v>
      </c>
      <c r="X211" s="1">
        <f t="shared" si="60"/>
        <v>46717.282749569342</v>
      </c>
      <c r="Y211" s="1">
        <f t="shared" si="61"/>
        <v>687432.84441038116</v>
      </c>
    </row>
    <row r="212" spans="1:25" x14ac:dyDescent="0.2">
      <c r="A212">
        <v>203</v>
      </c>
      <c r="B212" s="1">
        <f t="shared" si="42"/>
        <v>69668006.950356767</v>
      </c>
      <c r="C212" s="1">
        <f t="shared" si="42"/>
        <v>132322307.7684359</v>
      </c>
      <c r="D212" s="5">
        <f t="shared" si="43"/>
        <v>1409526.7093679807</v>
      </c>
      <c r="E212" s="1">
        <f t="shared" si="44"/>
        <v>123468047.45013222</v>
      </c>
      <c r="F212" s="1">
        <f t="shared" si="45"/>
        <v>10090868.622324487</v>
      </c>
      <c r="G212" s="5">
        <f t="shared" si="49"/>
        <v>109833204.51776126</v>
      </c>
      <c r="H212" s="5">
        <f t="shared" si="46"/>
        <v>0</v>
      </c>
      <c r="I212" s="5">
        <f t="shared" si="57"/>
        <v>0.34251750867250796</v>
      </c>
      <c r="J212" s="5">
        <f t="shared" si="58"/>
        <v>0.650552659428553</v>
      </c>
      <c r="K212" s="20">
        <f t="shared" si="59"/>
        <v>6.9298318989388947E-3</v>
      </c>
      <c r="L212" s="20">
        <f t="shared" si="52"/>
        <v>66311335.365366191</v>
      </c>
      <c r="M212" s="20">
        <f t="shared" si="53"/>
        <v>125946891.70603608</v>
      </c>
      <c r="N212" s="20">
        <f t="shared" si="54"/>
        <v>1341614.3567583796</v>
      </c>
      <c r="O212" s="5">
        <f t="shared" si="55"/>
        <v>108758.23904889359</v>
      </c>
      <c r="P212" s="5">
        <f t="shared" si="56"/>
        <v>51641.857610608466</v>
      </c>
      <c r="Q212" s="5">
        <f t="shared" si="50"/>
        <v>-108758.23904889359</v>
      </c>
      <c r="R212" s="5">
        <f t="shared" si="51"/>
        <v>-51641.857610608466</v>
      </c>
      <c r="S212" s="1">
        <f t="shared" si="47"/>
        <v>160400.09665950207</v>
      </c>
      <c r="T212">
        <f>IF(A212&lt;D$4,F$4,0)</f>
        <v>0</v>
      </c>
      <c r="U212" s="5">
        <f t="shared" si="48"/>
        <v>332111.12170691986</v>
      </c>
      <c r="V212" s="5">
        <f>L$6*SUM(U205:U211)</f>
        <v>354397.43100464635</v>
      </c>
      <c r="W212" s="1">
        <f>H$5+((H$6-H$5)*(LOG(V212+J$5)-LOG(J$5))/(LOG(J$6)-LOG(J$5)))</f>
        <v>6.2086838803187452E-2</v>
      </c>
      <c r="X212" s="1">
        <f t="shared" si="60"/>
        <v>41421.639496369273</v>
      </c>
      <c r="Y212" s="1">
        <f t="shared" si="61"/>
        <v>625734.88344521658</v>
      </c>
    </row>
    <row r="213" spans="1:25" x14ac:dyDescent="0.2">
      <c r="A213">
        <v>204</v>
      </c>
      <c r="B213" s="1">
        <f t="shared" ref="B213:C276" si="62">B212+Q212</f>
        <v>69559248.711307868</v>
      </c>
      <c r="C213" s="1">
        <f t="shared" si="62"/>
        <v>132270665.91082528</v>
      </c>
      <c r="D213" s="5">
        <f t="shared" ref="D213:D276" si="63">D212+S212-S206</f>
        <v>1270200.6369907574</v>
      </c>
      <c r="E213" s="1">
        <f t="shared" ref="E213:E276" si="64">E212+U212</f>
        <v>123800158.57183914</v>
      </c>
      <c r="F213" s="1">
        <f t="shared" ref="F213:F276" si="65">F212+X212</f>
        <v>10132290.261820856</v>
      </c>
      <c r="G213" s="5">
        <f t="shared" si="49"/>
        <v>110458939.40120648</v>
      </c>
      <c r="H213" s="5">
        <f t="shared" ref="H213:H276" si="66">SUM(T206:T212)</f>
        <v>0</v>
      </c>
      <c r="I213" s="5">
        <f t="shared" si="57"/>
        <v>0.34248749008616353</v>
      </c>
      <c r="J213" s="5">
        <f t="shared" si="58"/>
        <v>0.6512584482882674</v>
      </c>
      <c r="K213" s="20">
        <f t="shared" si="59"/>
        <v>6.2540616255691468E-3</v>
      </c>
      <c r="L213" s="20">
        <f t="shared" si="52"/>
        <v>66202871.308463469</v>
      </c>
      <c r="M213" s="20">
        <f t="shared" si="53"/>
        <v>125888333.11760026</v>
      </c>
      <c r="N213" s="20">
        <f t="shared" si="54"/>
        <v>1208910.8330601798</v>
      </c>
      <c r="O213" s="5">
        <f t="shared" si="55"/>
        <v>97840.30355072183</v>
      </c>
      <c r="P213" s="5">
        <f t="shared" si="56"/>
        <v>46512.154542101336</v>
      </c>
      <c r="Q213" s="5">
        <f t="shared" si="50"/>
        <v>-97840.30355072183</v>
      </c>
      <c r="R213" s="5">
        <f t="shared" si="51"/>
        <v>-46512.154542101336</v>
      </c>
      <c r="S213" s="1">
        <f t="shared" ref="S213:S276" si="67">O213+P213-T213*K213</f>
        <v>144352.45809282316</v>
      </c>
      <c r="T213">
        <f>IF(A213&lt;D$4,F$4,0)</f>
        <v>0</v>
      </c>
      <c r="U213" s="5">
        <f t="shared" ref="U213:U276" si="68">S206+T206</f>
        <v>299726.1690367253</v>
      </c>
      <c r="V213" s="5">
        <f>L$6*SUM(U206:U212)</f>
        <v>320892.89088117977</v>
      </c>
      <c r="W213" s="1">
        <f>H$5+((H$6-H$5)*(LOG(V213+J$5)-LOG(J$5))/(LOG(J$6)-LOG(J$5)))</f>
        <v>6.0528710969475708E-2</v>
      </c>
      <c r="X213" s="1">
        <f t="shared" si="60"/>
        <v>36653.614837385299</v>
      </c>
      <c r="Y213" s="1">
        <f t="shared" si="61"/>
        <v>568903.88424547995</v>
      </c>
    </row>
    <row r="214" spans="1:25" x14ac:dyDescent="0.2">
      <c r="A214">
        <v>205</v>
      </c>
      <c r="B214" s="1">
        <f t="shared" si="62"/>
        <v>69461408.407757148</v>
      </c>
      <c r="C214" s="1">
        <f t="shared" si="62"/>
        <v>132224153.75628318</v>
      </c>
      <c r="D214" s="5">
        <f t="shared" si="63"/>
        <v>1144199.0094156377</v>
      </c>
      <c r="E214" s="1">
        <f t="shared" si="64"/>
        <v>124099884.74087587</v>
      </c>
      <c r="F214" s="1">
        <f t="shared" si="65"/>
        <v>10168943.876658242</v>
      </c>
      <c r="G214" s="5">
        <f t="shared" si="49"/>
        <v>111027843.28545196</v>
      </c>
      <c r="H214" s="5">
        <f t="shared" si="66"/>
        <v>0</v>
      </c>
      <c r="I214" s="5">
        <f t="shared" si="57"/>
        <v>0.34246161907352018</v>
      </c>
      <c r="J214" s="5">
        <f t="shared" si="58"/>
        <v>0.65189720182733801</v>
      </c>
      <c r="K214" s="20">
        <f t="shared" si="59"/>
        <v>5.641179099141874E-3</v>
      </c>
      <c r="L214" s="20">
        <f t="shared" si="52"/>
        <v>66105284.540836647</v>
      </c>
      <c r="M214" s="20">
        <f t="shared" si="53"/>
        <v>125835561.17837527</v>
      </c>
      <c r="N214" s="20">
        <f t="shared" si="54"/>
        <v>1088915.4542440474</v>
      </c>
      <c r="O214" s="5">
        <f t="shared" si="55"/>
        <v>87998.858121903599</v>
      </c>
      <c r="P214" s="5">
        <f t="shared" si="56"/>
        <v>41877.838404830421</v>
      </c>
      <c r="Q214" s="5">
        <f t="shared" si="50"/>
        <v>-87998.858121903599</v>
      </c>
      <c r="R214" s="5">
        <f t="shared" si="51"/>
        <v>-41877.838404830421</v>
      </c>
      <c r="S214" s="1">
        <f t="shared" si="67"/>
        <v>129876.69652673401</v>
      </c>
      <c r="T214">
        <f>IF(A214&lt;D$4,F$4,0)</f>
        <v>0</v>
      </c>
      <c r="U214" s="5">
        <f t="shared" si="68"/>
        <v>270354.08566794294</v>
      </c>
      <c r="V214" s="5">
        <f>L$6*SUM(U207:U213)</f>
        <v>290309.7578765658</v>
      </c>
      <c r="W214" s="1">
        <f>H$5+((H$6-H$5)*(LOG(V214+J$5)-LOG(J$5))/(LOG(J$6)-LOG(J$5)))</f>
        <v>5.8962023121578749E-2</v>
      </c>
      <c r="X214" s="1">
        <f t="shared" si="60"/>
        <v>32373.322249395947</v>
      </c>
      <c r="Y214" s="1">
        <f t="shared" si="61"/>
        <v>516680.4675542998</v>
      </c>
    </row>
    <row r="215" spans="1:25" x14ac:dyDescent="0.2">
      <c r="A215">
        <v>206</v>
      </c>
      <c r="B215" s="1">
        <f t="shared" si="62"/>
        <v>69373409.549635246</v>
      </c>
      <c r="C215" s="1">
        <f t="shared" si="62"/>
        <v>132182275.91787834</v>
      </c>
      <c r="D215" s="5">
        <f t="shared" si="63"/>
        <v>1030333.3734584961</v>
      </c>
      <c r="E215" s="1">
        <f t="shared" si="64"/>
        <v>124370238.82654381</v>
      </c>
      <c r="F215" s="1">
        <f t="shared" si="65"/>
        <v>10201317.198907638</v>
      </c>
      <c r="G215" s="5">
        <f t="shared" si="49"/>
        <v>111544523.75300626</v>
      </c>
      <c r="H215" s="5">
        <f t="shared" si="66"/>
        <v>0</v>
      </c>
      <c r="I215" s="5">
        <f t="shared" si="57"/>
        <v>0.34243927565451909</v>
      </c>
      <c r="J215" s="5">
        <f t="shared" si="58"/>
        <v>0.65247481871708057</v>
      </c>
      <c r="K215" s="20">
        <f t="shared" si="59"/>
        <v>5.0859056284002354E-3</v>
      </c>
      <c r="L215" s="20">
        <f t="shared" si="52"/>
        <v>66017504.648220956</v>
      </c>
      <c r="M215" s="20">
        <f t="shared" si="53"/>
        <v>125788022.69445096</v>
      </c>
      <c r="N215" s="20">
        <f t="shared" si="54"/>
        <v>980491.49830017379</v>
      </c>
      <c r="O215" s="5">
        <f t="shared" si="55"/>
        <v>79131.542844221098</v>
      </c>
      <c r="P215" s="5">
        <f t="shared" si="56"/>
        <v>37693.791821484876</v>
      </c>
      <c r="Q215" s="5">
        <f t="shared" si="50"/>
        <v>-79131.542844221098</v>
      </c>
      <c r="R215" s="5">
        <f t="shared" si="51"/>
        <v>-37693.791821484876</v>
      </c>
      <c r="S215" s="1">
        <f t="shared" si="67"/>
        <v>116825.33466570597</v>
      </c>
      <c r="T215">
        <f>IF(A215&lt;D$4,F$4,0)</f>
        <v>0</v>
      </c>
      <c r="U215" s="5">
        <f t="shared" si="68"/>
        <v>243742.33248387559</v>
      </c>
      <c r="V215" s="5">
        <f>L$6*SUM(U208:U214)</f>
        <v>262439.7874629905</v>
      </c>
      <c r="W215" s="1">
        <f>H$5+((H$6-H$5)*(LOG(V215+J$5)-LOG(J$5))/(LOG(J$6)-LOG(J$5)))</f>
        <v>5.7388605550286909E-2</v>
      </c>
      <c r="X215" s="1">
        <f t="shared" si="60"/>
        <v>28541.394578578464</v>
      </c>
      <c r="Y215" s="1">
        <f t="shared" si="61"/>
        <v>468794.17064209929</v>
      </c>
    </row>
    <row r="216" spans="1:25" x14ac:dyDescent="0.2">
      <c r="A216">
        <v>207</v>
      </c>
      <c r="B216" s="1">
        <f t="shared" si="62"/>
        <v>69294278.006791025</v>
      </c>
      <c r="C216" s="1">
        <f t="shared" si="62"/>
        <v>132144582.12605686</v>
      </c>
      <c r="D216" s="5">
        <f t="shared" si="63"/>
        <v>927504.5922889167</v>
      </c>
      <c r="E216" s="1">
        <f t="shared" si="64"/>
        <v>124613981.15902768</v>
      </c>
      <c r="F216" s="1">
        <f t="shared" si="65"/>
        <v>10229858.593486216</v>
      </c>
      <c r="G216" s="5">
        <f t="shared" si="49"/>
        <v>112013317.92364836</v>
      </c>
      <c r="H216" s="5">
        <f t="shared" si="66"/>
        <v>0</v>
      </c>
      <c r="I216" s="5">
        <f t="shared" si="57"/>
        <v>0.34241993772487667</v>
      </c>
      <c r="J216" s="5">
        <f t="shared" si="58"/>
        <v>0.65299676804266182</v>
      </c>
      <c r="K216" s="20">
        <f t="shared" si="59"/>
        <v>4.583294232461484E-3</v>
      </c>
      <c r="L216" s="20">
        <f t="shared" si="52"/>
        <v>65938562.617087238</v>
      </c>
      <c r="M216" s="20">
        <f t="shared" si="53"/>
        <v>125745213.79923879</v>
      </c>
      <c r="N216" s="20">
        <f t="shared" si="54"/>
        <v>882588.30881079414</v>
      </c>
      <c r="O216" s="5">
        <f t="shared" si="55"/>
        <v>71144.993234266105</v>
      </c>
      <c r="P216" s="5">
        <f t="shared" si="56"/>
        <v>33918.476646736526</v>
      </c>
      <c r="Q216" s="5">
        <f t="shared" si="50"/>
        <v>-71144.993234266105</v>
      </c>
      <c r="R216" s="5">
        <f t="shared" si="51"/>
        <v>-33918.476646736526</v>
      </c>
      <c r="S216" s="1">
        <f t="shared" si="67"/>
        <v>105063.46988100263</v>
      </c>
      <c r="T216">
        <f>IF(A216&lt;D$4,F$4,0)</f>
        <v>0</v>
      </c>
      <c r="U216" s="5">
        <f t="shared" si="68"/>
        <v>219654.11583528528</v>
      </c>
      <c r="V216" s="5">
        <f>L$6*SUM(U209:U215)</f>
        <v>237080.46418931024</v>
      </c>
      <c r="W216" s="1">
        <f>H$5+((H$6-H$5)*(LOG(V216+J$5)-LOG(J$5))/(LOG(J$6)-LOG(J$5)))</f>
        <v>5.5810232768612869E-2</v>
      </c>
      <c r="X216" s="1">
        <f t="shared" si="60"/>
        <v>25119.60251371194</v>
      </c>
      <c r="Y216" s="1">
        <f t="shared" si="61"/>
        <v>424969.94679630199</v>
      </c>
    </row>
    <row r="217" spans="1:25" x14ac:dyDescent="0.2">
      <c r="A217">
        <v>208</v>
      </c>
      <c r="B217" s="1">
        <f t="shared" si="62"/>
        <v>69223133.013556764</v>
      </c>
      <c r="C217" s="1">
        <f t="shared" si="62"/>
        <v>132110663.64941013</v>
      </c>
      <c r="D217" s="5">
        <f t="shared" si="63"/>
        <v>834699.52011263056</v>
      </c>
      <c r="E217" s="1">
        <f t="shared" si="64"/>
        <v>124833635.27486296</v>
      </c>
      <c r="F217" s="1">
        <f t="shared" si="65"/>
        <v>10254978.195999928</v>
      </c>
      <c r="G217" s="5">
        <f t="shared" si="49"/>
        <v>112438287.87044466</v>
      </c>
      <c r="H217" s="5">
        <f t="shared" si="66"/>
        <v>0</v>
      </c>
      <c r="I217" s="5">
        <f t="shared" si="57"/>
        <v>0.34240316528283293</v>
      </c>
      <c r="J217" s="5">
        <f t="shared" si="58"/>
        <v>0.65346810281347445</v>
      </c>
      <c r="K217" s="20">
        <f t="shared" si="59"/>
        <v>4.1287319036925722E-3</v>
      </c>
      <c r="L217" s="20">
        <f t="shared" si="52"/>
        <v>65867581.993785001</v>
      </c>
      <c r="M217" s="20">
        <f t="shared" si="53"/>
        <v>125706676.24183808</v>
      </c>
      <c r="N217" s="20">
        <f t="shared" si="54"/>
        <v>794237.94745644333</v>
      </c>
      <c r="O217" s="5">
        <f t="shared" si="55"/>
        <v>63954.196976360377</v>
      </c>
      <c r="P217" s="5">
        <f t="shared" si="56"/>
        <v>30513.756882606707</v>
      </c>
      <c r="Q217" s="5">
        <f t="shared" si="50"/>
        <v>-63954.196976360377</v>
      </c>
      <c r="R217" s="5">
        <f t="shared" si="51"/>
        <v>-30513.756882606707</v>
      </c>
      <c r="S217" s="1">
        <f t="shared" si="67"/>
        <v>94467.953858967085</v>
      </c>
      <c r="T217">
        <f>IF(A217&lt;D$4,F$4,0)</f>
        <v>0</v>
      </c>
      <c r="U217" s="5">
        <f t="shared" si="68"/>
        <v>197868.54205728881</v>
      </c>
      <c r="V217" s="5">
        <f>L$6*SUM(U210:U216)</f>
        <v>214036.92084183736</v>
      </c>
      <c r="W217" s="1">
        <f>H$5+((H$6-H$5)*(LOG(V217+J$5)-LOG(J$5))/(LOG(J$6)-LOG(J$5)))</f>
        <v>5.4228635356205687E-2</v>
      </c>
      <c r="X217" s="1">
        <f t="shared" si="60"/>
        <v>22071.309846263724</v>
      </c>
      <c r="Y217" s="1">
        <f t="shared" si="61"/>
        <v>384933.39719248679</v>
      </c>
    </row>
    <row r="218" spans="1:25" x14ac:dyDescent="0.2">
      <c r="A218">
        <v>209</v>
      </c>
      <c r="B218" s="1">
        <f t="shared" si="62"/>
        <v>69159178.8165804</v>
      </c>
      <c r="C218" s="1">
        <f t="shared" si="62"/>
        <v>132080149.89252752</v>
      </c>
      <c r="D218" s="5">
        <f t="shared" si="63"/>
        <v>750987.00968472415</v>
      </c>
      <c r="E218" s="1">
        <f t="shared" si="64"/>
        <v>125031503.81692025</v>
      </c>
      <c r="F218" s="1">
        <f t="shared" si="65"/>
        <v>10277049.505846191</v>
      </c>
      <c r="G218" s="5">
        <f t="shared" si="49"/>
        <v>112823221.26763715</v>
      </c>
      <c r="H218" s="5">
        <f t="shared" si="66"/>
        <v>0</v>
      </c>
      <c r="I218" s="5">
        <f t="shared" si="57"/>
        <v>0.34238858714822046</v>
      </c>
      <c r="J218" s="5">
        <f t="shared" si="58"/>
        <v>0.65389347713286994</v>
      </c>
      <c r="K218" s="20">
        <f t="shared" si="59"/>
        <v>3.7179357189095889E-3</v>
      </c>
      <c r="L218" s="20">
        <f t="shared" si="52"/>
        <v>65803770.662527837</v>
      </c>
      <c r="M218" s="20">
        <f t="shared" si="53"/>
        <v>125671993.8166254</v>
      </c>
      <c r="N218" s="20">
        <f t="shared" si="54"/>
        <v>714551.23963941017</v>
      </c>
      <c r="O218" s="5">
        <f t="shared" si="55"/>
        <v>57481.86540324783</v>
      </c>
      <c r="P218" s="5">
        <f t="shared" si="56"/>
        <v>27444.706286560508</v>
      </c>
      <c r="Q218" s="5">
        <f t="shared" si="50"/>
        <v>-57481.86540324783</v>
      </c>
      <c r="R218" s="5">
        <f t="shared" si="51"/>
        <v>-27444.706286560508</v>
      </c>
      <c r="S218" s="1">
        <f t="shared" si="67"/>
        <v>84926.571689808334</v>
      </c>
      <c r="T218">
        <f>IF(A218&lt;D$4,F$4,0)</f>
        <v>0</v>
      </c>
      <c r="U218" s="5">
        <f t="shared" si="68"/>
        <v>178180.46428687347</v>
      </c>
      <c r="V218" s="5">
        <f>L$6*SUM(U211:U217)</f>
        <v>193123.30434369121</v>
      </c>
      <c r="W218" s="1">
        <f>H$5+((H$6-H$5)*(LOG(V218+J$5)-LOG(J$5))/(LOG(J$6)-LOG(J$5)))</f>
        <v>5.2645511773124154E-2</v>
      </c>
      <c r="X218" s="1">
        <f t="shared" si="60"/>
        <v>19361.791360398776</v>
      </c>
      <c r="Y218" s="1">
        <f t="shared" si="61"/>
        <v>348414.88528847537</v>
      </c>
    </row>
    <row r="219" spans="1:25" x14ac:dyDescent="0.2">
      <c r="A219">
        <v>210</v>
      </c>
      <c r="B219" s="1">
        <f t="shared" si="62"/>
        <v>69101696.95117715</v>
      </c>
      <c r="C219" s="1">
        <f t="shared" si="62"/>
        <v>132052705.18624096</v>
      </c>
      <c r="D219" s="5">
        <f t="shared" si="63"/>
        <v>675513.48471503053</v>
      </c>
      <c r="E219" s="1">
        <f t="shared" si="64"/>
        <v>125209684.28120713</v>
      </c>
      <c r="F219" s="1">
        <f t="shared" si="65"/>
        <v>10296411.29720659</v>
      </c>
      <c r="G219" s="5">
        <f t="shared" si="49"/>
        <v>113171636.15292563</v>
      </c>
      <c r="H219" s="5">
        <f t="shared" si="66"/>
        <v>0</v>
      </c>
      <c r="I219" s="5">
        <f t="shared" si="57"/>
        <v>0.34237588980887085</v>
      </c>
      <c r="J219" s="5">
        <f t="shared" si="58"/>
        <v>0.65427716589581608</v>
      </c>
      <c r="K219" s="20">
        <f t="shared" si="59"/>
        <v>3.3469442953131382E-3</v>
      </c>
      <c r="L219" s="20">
        <f t="shared" si="52"/>
        <v>65746413.231050216</v>
      </c>
      <c r="M219" s="20">
        <f t="shared" si="53"/>
        <v>125640788.96046196</v>
      </c>
      <c r="N219" s="20">
        <f t="shared" si="54"/>
        <v>642713.43062096182</v>
      </c>
      <c r="O219" s="5">
        <f t="shared" si="55"/>
        <v>51657.827382337018</v>
      </c>
      <c r="P219" s="5">
        <f t="shared" si="56"/>
        <v>24679.407854126766</v>
      </c>
      <c r="Q219" s="5">
        <f t="shared" si="50"/>
        <v>-51657.827382337018</v>
      </c>
      <c r="R219" s="5">
        <f t="shared" si="51"/>
        <v>-24679.407854126766</v>
      </c>
      <c r="S219" s="1">
        <f t="shared" si="67"/>
        <v>76337.235236463777</v>
      </c>
      <c r="T219">
        <f>IF(A219&lt;D$4,F$4,0)</f>
        <v>0</v>
      </c>
      <c r="U219" s="5">
        <f t="shared" si="68"/>
        <v>160400.09665950207</v>
      </c>
      <c r="V219" s="5">
        <f>L$6*SUM(U212:U218)</f>
        <v>174163.68310749112</v>
      </c>
      <c r="W219" s="1">
        <f>H$5+((H$6-H$5)*(LOG(V219+J$5)-LOG(J$5))/(LOG(J$6)-LOG(J$5)))</f>
        <v>5.1062540001094267E-2</v>
      </c>
      <c r="X219" s="1">
        <f t="shared" si="60"/>
        <v>16958.437436967881</v>
      </c>
      <c r="Y219" s="1">
        <f t="shared" si="61"/>
        <v>315152.68426995201</v>
      </c>
    </row>
    <row r="220" spans="1:25" x14ac:dyDescent="0.2">
      <c r="A220">
        <v>211</v>
      </c>
      <c r="B220" s="1">
        <f t="shared" si="62"/>
        <v>69050039.123794809</v>
      </c>
      <c r="C220" s="1">
        <f t="shared" si="62"/>
        <v>132028025.77838683</v>
      </c>
      <c r="D220" s="5">
        <f t="shared" si="63"/>
        <v>607498.26185867121</v>
      </c>
      <c r="E220" s="1">
        <f t="shared" si="64"/>
        <v>125370084.37786663</v>
      </c>
      <c r="F220" s="1">
        <f t="shared" si="65"/>
        <v>10313369.734643558</v>
      </c>
      <c r="G220" s="5">
        <f t="shared" si="49"/>
        <v>113486788.83719558</v>
      </c>
      <c r="H220" s="5">
        <f t="shared" si="66"/>
        <v>0</v>
      </c>
      <c r="I220" s="5">
        <f t="shared" si="57"/>
        <v>0.34236480807321434</v>
      </c>
      <c r="J220" s="5">
        <f t="shared" si="58"/>
        <v>0.65462308609070974</v>
      </c>
      <c r="K220" s="20">
        <f t="shared" si="59"/>
        <v>3.0121058360759539E-3</v>
      </c>
      <c r="L220" s="20">
        <f t="shared" si="52"/>
        <v>65694864.004677311</v>
      </c>
      <c r="M220" s="20">
        <f t="shared" si="53"/>
        <v>125612719.53469788</v>
      </c>
      <c r="N220" s="20">
        <f t="shared" si="54"/>
        <v>577979.6246651269</v>
      </c>
      <c r="O220" s="5">
        <f t="shared" si="55"/>
        <v>46418.450904462043</v>
      </c>
      <c r="P220" s="5">
        <f t="shared" si="56"/>
        <v>22188.75076095065</v>
      </c>
      <c r="Q220" s="5">
        <f t="shared" si="50"/>
        <v>-46418.450904462043</v>
      </c>
      <c r="R220" s="5">
        <f t="shared" si="51"/>
        <v>-22188.75076095065</v>
      </c>
      <c r="S220" s="1">
        <f t="shared" si="67"/>
        <v>68607.201665412693</v>
      </c>
      <c r="T220">
        <f>IF(A220&lt;D$4,F$4,0)</f>
        <v>0</v>
      </c>
      <c r="U220" s="5">
        <f t="shared" si="68"/>
        <v>144352.45809282316</v>
      </c>
      <c r="V220" s="5">
        <f>L$6*SUM(U213:U219)</f>
        <v>156992.58060274934</v>
      </c>
      <c r="W220" s="1">
        <f>H$5+((H$6-H$5)*(LOG(V220+J$5)-LOG(J$5))/(LOG(J$6)-LOG(J$5)))</f>
        <v>4.9481388873761745E-2</v>
      </c>
      <c r="X220" s="1">
        <f t="shared" si="60"/>
        <v>14830.867125749051</v>
      </c>
      <c r="Y220" s="1">
        <f t="shared" si="61"/>
        <v>284895.30191097624</v>
      </c>
    </row>
    <row r="221" spans="1:25" x14ac:dyDescent="0.2">
      <c r="A221">
        <v>212</v>
      </c>
      <c r="B221" s="1">
        <f t="shared" si="62"/>
        <v>69003620.67289035</v>
      </c>
      <c r="C221" s="1">
        <f t="shared" si="62"/>
        <v>132005837.02762587</v>
      </c>
      <c r="D221" s="5">
        <f t="shared" si="63"/>
        <v>546228.7669973498</v>
      </c>
      <c r="E221" s="1">
        <f t="shared" si="64"/>
        <v>125514436.83595945</v>
      </c>
      <c r="F221" s="1">
        <f t="shared" si="65"/>
        <v>10328200.601769308</v>
      </c>
      <c r="G221" s="5">
        <f t="shared" si="49"/>
        <v>113771684.13910656</v>
      </c>
      <c r="H221" s="5">
        <f t="shared" si="66"/>
        <v>0</v>
      </c>
      <c r="I221" s="5">
        <f t="shared" si="57"/>
        <v>0.34235511724950635</v>
      </c>
      <c r="J221" s="5">
        <f t="shared" si="58"/>
        <v>0.65493481896330608</v>
      </c>
      <c r="K221" s="20">
        <f t="shared" si="59"/>
        <v>2.7100637871876171E-3</v>
      </c>
      <c r="L221" s="20">
        <f t="shared" si="52"/>
        <v>65648540.523845188</v>
      </c>
      <c r="M221" s="20">
        <f t="shared" si="53"/>
        <v>125587475.80178547</v>
      </c>
      <c r="N221" s="20">
        <f t="shared" si="54"/>
        <v>519670.14188291115</v>
      </c>
      <c r="O221" s="5">
        <f t="shared" si="55"/>
        <v>41706.095804929922</v>
      </c>
      <c r="P221" s="5">
        <f t="shared" si="56"/>
        <v>19946.229024642584</v>
      </c>
      <c r="Q221" s="5">
        <f t="shared" si="50"/>
        <v>-41706.095804929922</v>
      </c>
      <c r="R221" s="5">
        <f t="shared" si="51"/>
        <v>-19946.229024642584</v>
      </c>
      <c r="S221" s="1">
        <f t="shared" si="67"/>
        <v>61652.324829572506</v>
      </c>
      <c r="T221">
        <f>IF(A221&lt;D$4,F$4,0)</f>
        <v>0</v>
      </c>
      <c r="U221" s="5">
        <f t="shared" si="68"/>
        <v>129876.69652673401</v>
      </c>
      <c r="V221" s="5">
        <f>L$6*SUM(U214:U220)</f>
        <v>141455.20950835914</v>
      </c>
      <c r="W221" s="1">
        <f>H$5+((H$6-H$5)*(LOG(V221+J$5)-LOG(J$5))/(LOG(J$6)-LOG(J$5)))</f>
        <v>4.7903728954918817E-2</v>
      </c>
      <c r="X221" s="1">
        <f t="shared" si="60"/>
        <v>12950.96884169204</v>
      </c>
      <c r="Y221" s="1">
        <f t="shared" si="61"/>
        <v>257403.11682625092</v>
      </c>
    </row>
    <row r="222" spans="1:25" x14ac:dyDescent="0.2">
      <c r="A222">
        <v>213</v>
      </c>
      <c r="B222" s="1">
        <f t="shared" si="62"/>
        <v>68961914.57708542</v>
      </c>
      <c r="C222" s="1">
        <f t="shared" si="62"/>
        <v>131985890.79860123</v>
      </c>
      <c r="D222" s="5">
        <f t="shared" si="63"/>
        <v>491055.75716121629</v>
      </c>
      <c r="E222" s="1">
        <f t="shared" si="64"/>
        <v>125644313.53248619</v>
      </c>
      <c r="F222" s="1">
        <f t="shared" si="65"/>
        <v>10341151.570611</v>
      </c>
      <c r="G222" s="5">
        <f t="shared" si="49"/>
        <v>114029087.25593281</v>
      </c>
      <c r="H222" s="5">
        <f t="shared" si="66"/>
        <v>0</v>
      </c>
      <c r="I222" s="5">
        <f t="shared" si="57"/>
        <v>0.34234662661047016</v>
      </c>
      <c r="J222" s="5">
        <f t="shared" si="58"/>
        <v>0.65521563245712167</v>
      </c>
      <c r="K222" s="20">
        <f t="shared" si="59"/>
        <v>2.4377409324081098E-3</v>
      </c>
      <c r="L222" s="20">
        <f t="shared" si="52"/>
        <v>65606917.636302814</v>
      </c>
      <c r="M222" s="20">
        <f t="shared" si="53"/>
        <v>125564777.60052143</v>
      </c>
      <c r="N222" s="20">
        <f t="shared" si="54"/>
        <v>467165.89602361684</v>
      </c>
      <c r="O222" s="5">
        <f t="shared" si="55"/>
        <v>37468.599587910801</v>
      </c>
      <c r="P222" s="5">
        <f t="shared" si="56"/>
        <v>17927.745060132573</v>
      </c>
      <c r="Q222" s="5">
        <f t="shared" si="50"/>
        <v>-37468.599587910801</v>
      </c>
      <c r="R222" s="5">
        <f t="shared" si="51"/>
        <v>-17927.745060132573</v>
      </c>
      <c r="S222" s="1">
        <f t="shared" si="67"/>
        <v>55396.344648043378</v>
      </c>
      <c r="T222">
        <f>IF(A222&lt;D$4,F$4,0)</f>
        <v>0</v>
      </c>
      <c r="U222" s="5">
        <f t="shared" si="68"/>
        <v>116825.33466570597</v>
      </c>
      <c r="V222" s="5">
        <f>L$6*SUM(U215:U221)</f>
        <v>127407.47059423824</v>
      </c>
      <c r="W222" s="1">
        <f>H$5+((H$6-H$5)*(LOG(V222+J$5)-LOG(J$5))/(LOG(J$6)-LOG(J$5)))</f>
        <v>4.6331242815540505E-2</v>
      </c>
      <c r="X222" s="1">
        <f t="shared" si="60"/>
        <v>11292.885190736646</v>
      </c>
      <c r="Y222" s="1">
        <f t="shared" si="61"/>
        <v>232449.44729313895</v>
      </c>
    </row>
    <row r="223" spans="1:25" x14ac:dyDescent="0.2">
      <c r="A223">
        <v>214</v>
      </c>
      <c r="B223" s="1">
        <f t="shared" si="62"/>
        <v>68924445.977497503</v>
      </c>
      <c r="C223" s="1">
        <f t="shared" si="62"/>
        <v>131967963.05354109</v>
      </c>
      <c r="D223" s="5">
        <f t="shared" si="63"/>
        <v>441388.631928257</v>
      </c>
      <c r="E223" s="1">
        <f t="shared" si="64"/>
        <v>125761138.86715189</v>
      </c>
      <c r="F223" s="1">
        <f t="shared" si="65"/>
        <v>10352444.455801737</v>
      </c>
      <c r="G223" s="5">
        <f t="shared" si="49"/>
        <v>114261536.70322594</v>
      </c>
      <c r="H223" s="5">
        <f t="shared" si="66"/>
        <v>0</v>
      </c>
      <c r="I223" s="5">
        <f t="shared" si="57"/>
        <v>0.34233917393679303</v>
      </c>
      <c r="J223" s="5">
        <f t="shared" si="58"/>
        <v>0.6554685034772737</v>
      </c>
      <c r="K223" s="20">
        <f t="shared" si="59"/>
        <v>2.1923225859333483E-3</v>
      </c>
      <c r="L223" s="20">
        <f t="shared" si="52"/>
        <v>65569522.072916932</v>
      </c>
      <c r="M223" s="20">
        <f t="shared" si="53"/>
        <v>125544371.71946381</v>
      </c>
      <c r="N223" s="20">
        <f t="shared" si="54"/>
        <v>419903.87058611016</v>
      </c>
      <c r="O223" s="5">
        <f t="shared" si="55"/>
        <v>33658.797201588277</v>
      </c>
      <c r="P223" s="5">
        <f t="shared" si="56"/>
        <v>16111.420420325259</v>
      </c>
      <c r="Q223" s="5">
        <f t="shared" si="50"/>
        <v>-33658.797201588277</v>
      </c>
      <c r="R223" s="5">
        <f t="shared" si="51"/>
        <v>-16111.420420325259</v>
      </c>
      <c r="S223" s="1">
        <f t="shared" si="67"/>
        <v>49770.217621913536</v>
      </c>
      <c r="T223">
        <f>IF(A223&lt;D$4,F$4,0)</f>
        <v>0</v>
      </c>
      <c r="U223" s="5">
        <f t="shared" si="68"/>
        <v>105063.46988100263</v>
      </c>
      <c r="V223" s="5">
        <f>L$6*SUM(U216:U222)</f>
        <v>114715.77081242129</v>
      </c>
      <c r="W223" s="1">
        <f>H$5+((H$6-H$5)*(LOG(V223+J$5)-LOG(J$5))/(LOG(J$6)-LOG(J$5)))</f>
        <v>4.4765634547258251E-2</v>
      </c>
      <c r="X223" s="1">
        <f t="shared" si="60"/>
        <v>9832.9558762835131</v>
      </c>
      <c r="Y223" s="1">
        <f t="shared" si="61"/>
        <v>209821.15995900176</v>
      </c>
    </row>
    <row r="224" spans="1:25" x14ac:dyDescent="0.2">
      <c r="A224">
        <v>215</v>
      </c>
      <c r="B224" s="1">
        <f t="shared" si="62"/>
        <v>68890787.180295914</v>
      </c>
      <c r="C224" s="1">
        <f t="shared" si="62"/>
        <v>131951851.63312078</v>
      </c>
      <c r="D224" s="5">
        <f t="shared" si="63"/>
        <v>396690.89569120342</v>
      </c>
      <c r="E224" s="1">
        <f t="shared" si="64"/>
        <v>125866202.33703288</v>
      </c>
      <c r="F224" s="1">
        <f t="shared" si="65"/>
        <v>10362277.41167802</v>
      </c>
      <c r="G224" s="5">
        <f t="shared" si="49"/>
        <v>114471357.86318494</v>
      </c>
      <c r="H224" s="5">
        <f t="shared" si="66"/>
        <v>0</v>
      </c>
      <c r="I224" s="5">
        <f t="shared" si="57"/>
        <v>0.34233262096369416</v>
      </c>
      <c r="J224" s="5">
        <f t="shared" si="58"/>
        <v>0.65569613963561491</v>
      </c>
      <c r="K224" s="20">
        <f t="shared" si="59"/>
        <v>1.9712394006908161E-3</v>
      </c>
      <c r="L224" s="20">
        <f t="shared" si="52"/>
        <v>65535927.494851708</v>
      </c>
      <c r="M224" s="20">
        <f t="shared" si="53"/>
        <v>125526029.46469174</v>
      </c>
      <c r="N224" s="20">
        <f t="shared" si="54"/>
        <v>377372.74956443341</v>
      </c>
      <c r="O224" s="5">
        <f t="shared" si="55"/>
        <v>30234.074760375966</v>
      </c>
      <c r="P224" s="5">
        <f t="shared" si="56"/>
        <v>14477.415305928122</v>
      </c>
      <c r="Q224" s="5">
        <f t="shared" si="50"/>
        <v>-30234.074760375966</v>
      </c>
      <c r="R224" s="5">
        <f t="shared" si="51"/>
        <v>-14477.415305928122</v>
      </c>
      <c r="S224" s="1">
        <f t="shared" si="67"/>
        <v>44711.49006630409</v>
      </c>
      <c r="T224">
        <f>IF(A224&lt;D$4,F$4,0)</f>
        <v>0</v>
      </c>
      <c r="U224" s="5">
        <f t="shared" si="68"/>
        <v>94467.953858967085</v>
      </c>
      <c r="V224" s="5">
        <f>L$6*SUM(U217:U223)</f>
        <v>103256.70621699304</v>
      </c>
      <c r="W224" s="1">
        <f>H$5+((H$6-H$5)*(LOG(V224+J$5)-LOG(J$5))/(LOG(J$6)-LOG(J$5)))</f>
        <v>4.3208638332448548E-2</v>
      </c>
      <c r="X224" s="1">
        <f t="shared" si="60"/>
        <v>8549.6302711222779</v>
      </c>
      <c r="Y224" s="1">
        <f t="shared" si="61"/>
        <v>189318.91178616651</v>
      </c>
    </row>
    <row r="225" spans="1:25" x14ac:dyDescent="0.2">
      <c r="A225">
        <v>216</v>
      </c>
      <c r="B225" s="1">
        <f t="shared" si="62"/>
        <v>68860553.105535537</v>
      </c>
      <c r="C225" s="1">
        <f t="shared" si="62"/>
        <v>131937374.21781485</v>
      </c>
      <c r="D225" s="5">
        <f t="shared" si="63"/>
        <v>356475.81406769919</v>
      </c>
      <c r="E225" s="1">
        <f t="shared" si="64"/>
        <v>125960670.29089186</v>
      </c>
      <c r="F225" s="1">
        <f t="shared" si="65"/>
        <v>10370827.041949142</v>
      </c>
      <c r="G225" s="5">
        <f t="shared" si="49"/>
        <v>114660676.77497111</v>
      </c>
      <c r="H225" s="5">
        <f t="shared" si="66"/>
        <v>0</v>
      </c>
      <c r="I225" s="5">
        <f t="shared" si="57"/>
        <v>0.34232684958177945</v>
      </c>
      <c r="J225" s="5">
        <f t="shared" si="58"/>
        <v>0.65590100022658815</v>
      </c>
      <c r="K225" s="20">
        <f t="shared" si="59"/>
        <v>1.7721501916325129E-3</v>
      </c>
      <c r="L225" s="20">
        <f t="shared" si="52"/>
        <v>65505749.979634099</v>
      </c>
      <c r="M225" s="20">
        <f t="shared" si="53"/>
        <v>125509544.41559428</v>
      </c>
      <c r="N225" s="20">
        <f t="shared" si="54"/>
        <v>339108.74218970054</v>
      </c>
      <c r="O225" s="5">
        <f t="shared" si="55"/>
        <v>27155.956579201371</v>
      </c>
      <c r="P225" s="5">
        <f t="shared" si="56"/>
        <v>13007.757866618134</v>
      </c>
      <c r="Q225" s="5">
        <f t="shared" si="50"/>
        <v>-27155.956579201371</v>
      </c>
      <c r="R225" s="5">
        <f t="shared" si="51"/>
        <v>-13007.757866618134</v>
      </c>
      <c r="S225" s="1">
        <f t="shared" si="67"/>
        <v>40163.714445819503</v>
      </c>
      <c r="T225">
        <f>IF(A225&lt;D$4,F$4,0)</f>
        <v>0</v>
      </c>
      <c r="U225" s="5">
        <f t="shared" si="68"/>
        <v>84926.571689808334</v>
      </c>
      <c r="V225" s="5">
        <f>L$6*SUM(U218:U224)</f>
        <v>92916.647397160836</v>
      </c>
      <c r="W225" s="1">
        <f>H$5+((H$6-H$5)*(LOG(V225+J$5)-LOG(J$5))/(LOG(J$6)-LOG(J$5)))</f>
        <v>4.1662025870585803E-2</v>
      </c>
      <c r="X225" s="1">
        <f t="shared" si="60"/>
        <v>7423.3591127527125</v>
      </c>
      <c r="Y225" s="1">
        <f t="shared" si="61"/>
        <v>170757.10517412075</v>
      </c>
    </row>
    <row r="226" spans="1:25" x14ac:dyDescent="0.2">
      <c r="A226">
        <v>217</v>
      </c>
      <c r="B226" s="1">
        <f t="shared" si="62"/>
        <v>68833397.148956329</v>
      </c>
      <c r="C226" s="1">
        <f t="shared" si="62"/>
        <v>131924366.45994823</v>
      </c>
      <c r="D226" s="5">
        <f t="shared" si="63"/>
        <v>320302.29327705491</v>
      </c>
      <c r="E226" s="1">
        <f t="shared" si="64"/>
        <v>126045596.86258167</v>
      </c>
      <c r="F226" s="1">
        <f t="shared" si="65"/>
        <v>10378250.401061894</v>
      </c>
      <c r="G226" s="5">
        <f t="shared" si="49"/>
        <v>114831433.88014524</v>
      </c>
      <c r="H226" s="5">
        <f t="shared" si="66"/>
        <v>0</v>
      </c>
      <c r="I226" s="5">
        <f t="shared" si="57"/>
        <v>0.34232175866681402</v>
      </c>
      <c r="J226" s="5">
        <f t="shared" si="58"/>
        <v>0.65608531625784305</v>
      </c>
      <c r="K226" s="20">
        <f t="shared" si="59"/>
        <v>1.592925075342988E-3</v>
      </c>
      <c r="L226" s="20">
        <f t="shared" si="52"/>
        <v>65478643.914021552</v>
      </c>
      <c r="M226" s="20">
        <f t="shared" si="53"/>
        <v>125494730.36062136</v>
      </c>
      <c r="N226" s="20">
        <f t="shared" si="54"/>
        <v>304691.6275386936</v>
      </c>
      <c r="O226" s="5">
        <f t="shared" si="55"/>
        <v>24389.724429327387</v>
      </c>
      <c r="P226" s="5">
        <f t="shared" si="56"/>
        <v>11686.183875644021</v>
      </c>
      <c r="Q226" s="5">
        <f t="shared" si="50"/>
        <v>-24389.724429327387</v>
      </c>
      <c r="R226" s="5">
        <f t="shared" si="51"/>
        <v>-11686.183875644021</v>
      </c>
      <c r="S226" s="1">
        <f t="shared" si="67"/>
        <v>36075.90830497141</v>
      </c>
      <c r="T226">
        <f>IF(A226&lt;D$4,F$4,0)</f>
        <v>0</v>
      </c>
      <c r="U226" s="5">
        <f t="shared" si="68"/>
        <v>76337.235236463777</v>
      </c>
      <c r="V226" s="5">
        <f>L$6*SUM(U219:U225)</f>
        <v>83591.258137454337</v>
      </c>
      <c r="W226" s="1">
        <f>H$5+((H$6-H$5)*(LOG(V226+J$5)-LOG(J$5))/(LOG(J$6)-LOG(J$5)))</f>
        <v>4.012761243845292E-2</v>
      </c>
      <c r="X226" s="1">
        <f t="shared" si="60"/>
        <v>6436.4729138428856</v>
      </c>
      <c r="Y226" s="1">
        <f t="shared" si="61"/>
        <v>153963.62374565919</v>
      </c>
    </row>
    <row r="227" spans="1:25" x14ac:dyDescent="0.2">
      <c r="A227">
        <v>218</v>
      </c>
      <c r="B227" s="1">
        <f t="shared" si="62"/>
        <v>68809007.424527004</v>
      </c>
      <c r="C227" s="1">
        <f t="shared" si="62"/>
        <v>131912680.27607258</v>
      </c>
      <c r="D227" s="5">
        <f t="shared" si="63"/>
        <v>287770.99991661363</v>
      </c>
      <c r="E227" s="1">
        <f t="shared" si="64"/>
        <v>126121934.09781814</v>
      </c>
      <c r="F227" s="1">
        <f t="shared" si="65"/>
        <v>10384686.873975737</v>
      </c>
      <c r="G227" s="5">
        <f t="shared" si="49"/>
        <v>114985397.5038909</v>
      </c>
      <c r="H227" s="5">
        <f t="shared" si="66"/>
        <v>0</v>
      </c>
      <c r="I227" s="5">
        <f t="shared" si="57"/>
        <v>0.34231726143318203</v>
      </c>
      <c r="J227" s="5">
        <f t="shared" si="58"/>
        <v>0.65625110941972709</v>
      </c>
      <c r="K227" s="20">
        <f t="shared" si="59"/>
        <v>1.431629147090851E-3</v>
      </c>
      <c r="L227" s="20">
        <f t="shared" si="52"/>
        <v>65454298.262481824</v>
      </c>
      <c r="M227" s="20">
        <f t="shared" si="53"/>
        <v>125481419.40375926</v>
      </c>
      <c r="N227" s="20">
        <f t="shared" si="54"/>
        <v>273741.03427512327</v>
      </c>
      <c r="O227" s="5">
        <f t="shared" si="55"/>
        <v>21904.067608953763</v>
      </c>
      <c r="P227" s="5">
        <f t="shared" si="56"/>
        <v>10497.987020139237</v>
      </c>
      <c r="Q227" s="5">
        <f t="shared" si="50"/>
        <v>-21904.067608953763</v>
      </c>
      <c r="R227" s="5">
        <f t="shared" si="51"/>
        <v>-10497.987020139237</v>
      </c>
      <c r="S227" s="1">
        <f t="shared" si="67"/>
        <v>32402.054629093</v>
      </c>
      <c r="T227">
        <f>IF(A227&lt;D$4,F$4,0)</f>
        <v>0</v>
      </c>
      <c r="U227" s="5">
        <f t="shared" si="68"/>
        <v>68607.201665412693</v>
      </c>
      <c r="V227" s="5">
        <f>L$6*SUM(U220:U226)</f>
        <v>75184.97199515051</v>
      </c>
      <c r="W227" s="1">
        <f>H$5+((H$6-H$5)*(LOG(V227+J$5)-LOG(J$5))/(LOG(J$6)-LOG(J$5)))</f>
        <v>3.8607261340243504E-2</v>
      </c>
      <c r="X227" s="1">
        <f t="shared" si="60"/>
        <v>5573.0530746961722</v>
      </c>
      <c r="Y227" s="1">
        <f t="shared" si="61"/>
        <v>138779.405018127</v>
      </c>
    </row>
    <row r="228" spans="1:25" x14ac:dyDescent="0.2">
      <c r="A228">
        <v>219</v>
      </c>
      <c r="B228" s="1">
        <f t="shared" si="62"/>
        <v>68787103.356918052</v>
      </c>
      <c r="C228" s="1">
        <f t="shared" si="62"/>
        <v>131902182.28905244</v>
      </c>
      <c r="D228" s="5">
        <f t="shared" si="63"/>
        <v>258520.72971613408</v>
      </c>
      <c r="E228" s="1">
        <f t="shared" si="64"/>
        <v>126190541.29948355</v>
      </c>
      <c r="F228" s="1">
        <f t="shared" si="65"/>
        <v>10390259.927050434</v>
      </c>
      <c r="G228" s="5">
        <f t="shared" ref="G228:G291" si="69">G227+Y227-Y138*L$5</f>
        <v>115124176.90890902</v>
      </c>
      <c r="H228" s="5">
        <f t="shared" si="66"/>
        <v>0</v>
      </c>
      <c r="I228" s="5">
        <f t="shared" si="57"/>
        <v>0.34231328322298543</v>
      </c>
      <c r="J228" s="5">
        <f t="shared" si="58"/>
        <v>0.65640020992541548</v>
      </c>
      <c r="K228" s="20">
        <f t="shared" si="59"/>
        <v>1.2865068515991195E-3</v>
      </c>
      <c r="L228" s="20">
        <f t="shared" si="52"/>
        <v>65432433.181332797</v>
      </c>
      <c r="M228" s="20">
        <f t="shared" si="53"/>
        <v>125469460.23178338</v>
      </c>
      <c r="N228" s="20">
        <f t="shared" si="54"/>
        <v>245912.96257046273</v>
      </c>
      <c r="O228" s="5">
        <f t="shared" si="55"/>
        <v>19670.762214933249</v>
      </c>
      <c r="P228" s="5">
        <f t="shared" si="56"/>
        <v>9429.8797914776005</v>
      </c>
      <c r="Q228" s="5">
        <f t="shared" ref="Q228:Q291" si="70">-O228-T228*I228+0.5*Y138*L$5</f>
        <v>-19670.762214933249</v>
      </c>
      <c r="R228" s="5">
        <f t="shared" ref="R228:R291" si="71">-P228-T228*J228+0.5*Y138*L$5</f>
        <v>-9429.8797914776005</v>
      </c>
      <c r="S228" s="1">
        <f t="shared" si="67"/>
        <v>29100.64200641085</v>
      </c>
      <c r="T228">
        <f>IF(A228&lt;D$4,F$4,0)</f>
        <v>0</v>
      </c>
      <c r="U228" s="5">
        <f t="shared" si="68"/>
        <v>61652.324829572506</v>
      </c>
      <c r="V228" s="5">
        <f>L$6*SUM(U221:U227)</f>
        <v>67610.446352409461</v>
      </c>
      <c r="W228" s="1">
        <f>H$5+((H$6-H$5)*(LOG(V228+J$5)-LOG(J$5))/(LOG(J$6)-LOG(J$5)))</f>
        <v>3.7102886485047309E-2</v>
      </c>
      <c r="X228" s="1">
        <f t="shared" si="60"/>
        <v>4818.8003282843501</v>
      </c>
      <c r="Y228" s="1">
        <f t="shared" si="61"/>
        <v>125057.89619844966</v>
      </c>
    </row>
    <row r="229" spans="1:25" x14ac:dyDescent="0.2">
      <c r="A229">
        <v>220</v>
      </c>
      <c r="B229" s="1">
        <f t="shared" si="62"/>
        <v>68767432.594703123</v>
      </c>
      <c r="C229" s="1">
        <f t="shared" si="62"/>
        <v>131892752.40926096</v>
      </c>
      <c r="D229" s="5">
        <f t="shared" si="63"/>
        <v>232225.02707450156</v>
      </c>
      <c r="E229" s="1">
        <f t="shared" si="64"/>
        <v>126252193.62431313</v>
      </c>
      <c r="F229" s="1">
        <f t="shared" si="65"/>
        <v>10395078.727378719</v>
      </c>
      <c r="G229" s="5">
        <f t="shared" si="69"/>
        <v>115249234.80510747</v>
      </c>
      <c r="H229" s="5">
        <f t="shared" si="66"/>
        <v>0</v>
      </c>
      <c r="I229" s="5">
        <f t="shared" si="57"/>
        <v>0.34230975965731264</v>
      </c>
      <c r="J229" s="5">
        <f t="shared" si="58"/>
        <v>0.65653427319072466</v>
      </c>
      <c r="K229" s="20">
        <f t="shared" si="59"/>
        <v>1.1559671519626947E-3</v>
      </c>
      <c r="L229" s="20">
        <f t="shared" si="52"/>
        <v>65412796.950061463</v>
      </c>
      <c r="M229" s="20">
        <f t="shared" si="53"/>
        <v>125458716.53199185</v>
      </c>
      <c r="N229" s="20">
        <f t="shared" si="54"/>
        <v>220896.54898526715</v>
      </c>
      <c r="O229" s="5">
        <f t="shared" si="55"/>
        <v>17664.377879880914</v>
      </c>
      <c r="P229" s="5">
        <f t="shared" si="56"/>
        <v>8469.8647683489871</v>
      </c>
      <c r="Q229" s="5">
        <f t="shared" si="70"/>
        <v>-17664.377879880914</v>
      </c>
      <c r="R229" s="5">
        <f t="shared" si="71"/>
        <v>-8469.8647683489871</v>
      </c>
      <c r="S229" s="1">
        <f t="shared" si="67"/>
        <v>26134.242648229902</v>
      </c>
      <c r="T229">
        <f>IF(A229&lt;D$4,F$4,0)</f>
        <v>0</v>
      </c>
      <c r="U229" s="5">
        <f t="shared" si="68"/>
        <v>55396.344648043378</v>
      </c>
      <c r="V229" s="5">
        <f>L$6*SUM(U222:U228)</f>
        <v>60788.009182693291</v>
      </c>
      <c r="W229" s="1">
        <f>H$5+((H$6-H$5)*(LOG(V229+J$5)-LOG(J$5))/(LOG(J$6)-LOG(J$5)))</f>
        <v>3.5616452816733105E-2</v>
      </c>
      <c r="X229" s="1">
        <f t="shared" si="60"/>
        <v>4160.9040199201709</v>
      </c>
      <c r="Y229" s="1">
        <f t="shared" si="61"/>
        <v>112664.4306457858</v>
      </c>
    </row>
    <row r="230" spans="1:25" x14ac:dyDescent="0.2">
      <c r="A230">
        <v>221</v>
      </c>
      <c r="B230" s="1">
        <f t="shared" si="62"/>
        <v>68749768.216823235</v>
      </c>
      <c r="C230" s="1">
        <f t="shared" si="62"/>
        <v>131884282.5444926</v>
      </c>
      <c r="D230" s="5">
        <f t="shared" si="63"/>
        <v>208589.05210081793</v>
      </c>
      <c r="E230" s="1">
        <f t="shared" si="64"/>
        <v>126307589.96896118</v>
      </c>
      <c r="F230" s="1">
        <f t="shared" si="65"/>
        <v>10399239.631398639</v>
      </c>
      <c r="G230" s="5">
        <f t="shared" si="69"/>
        <v>115361899.23575325</v>
      </c>
      <c r="H230" s="5">
        <f t="shared" si="66"/>
        <v>0</v>
      </c>
      <c r="I230" s="5">
        <f t="shared" si="57"/>
        <v>0.3423066350885049</v>
      </c>
      <c r="J230" s="5">
        <f t="shared" si="58"/>
        <v>0.65665479535129323</v>
      </c>
      <c r="K230" s="20">
        <f t="shared" si="59"/>
        <v>1.0385695602019458E-3</v>
      </c>
      <c r="L230" s="20">
        <f t="shared" ref="L230:L293" si="72">B230-F$6*I230*(F$5-H230)</f>
        <v>65395163.192955889</v>
      </c>
      <c r="M230" s="20">
        <f t="shared" ref="M230:M293" si="73">C230-F$6*J230*(F$5-H230)</f>
        <v>125449065.55004993</v>
      </c>
      <c r="N230" s="20">
        <f t="shared" ref="N230:N293" si="74">D230-(F$6*K230*(F$5-H230))+((1-F$6)*H230)</f>
        <v>198411.07041083887</v>
      </c>
      <c r="O230" s="5">
        <f t="shared" ref="O230:O293" si="75">P$5*L230*N230</f>
        <v>15862.010181914266</v>
      </c>
      <c r="P230" s="5">
        <f t="shared" ref="P230:P293" si="76">P$6*M230*N230</f>
        <v>7607.1159467680018</v>
      </c>
      <c r="Q230" s="5">
        <f t="shared" si="70"/>
        <v>-15862.010181914266</v>
      </c>
      <c r="R230" s="5">
        <f t="shared" si="71"/>
        <v>-7607.1159467680018</v>
      </c>
      <c r="S230" s="1">
        <f t="shared" si="67"/>
        <v>23469.126128682266</v>
      </c>
      <c r="T230">
        <f>IF(A230&lt;D$4,F$4,0)</f>
        <v>0</v>
      </c>
      <c r="U230" s="5">
        <f t="shared" si="68"/>
        <v>49770.217621913536</v>
      </c>
      <c r="V230" s="5">
        <f>L$6*SUM(U223:U229)</f>
        <v>54645.110180927048</v>
      </c>
      <c r="W230" s="1">
        <f>H$5+((H$6-H$5)*(LOG(V230+J$5)-LOG(J$5))/(LOG(J$6)-LOG(J$5)))</f>
        <v>3.4149974318359401E-2</v>
      </c>
      <c r="X230" s="1">
        <f t="shared" si="60"/>
        <v>3587.9147982339664</v>
      </c>
      <c r="Y230" s="1">
        <f t="shared" si="61"/>
        <v>101475.55508276867</v>
      </c>
    </row>
    <row r="231" spans="1:25" x14ac:dyDescent="0.2">
      <c r="A231">
        <v>222</v>
      </c>
      <c r="B231" s="1">
        <f t="shared" si="62"/>
        <v>68733906.206641316</v>
      </c>
      <c r="C231" s="1">
        <f t="shared" si="62"/>
        <v>131876675.42854583</v>
      </c>
      <c r="D231" s="5">
        <f t="shared" si="63"/>
        <v>187346.68816319609</v>
      </c>
      <c r="E231" s="1">
        <f t="shared" si="64"/>
        <v>126357360.18658309</v>
      </c>
      <c r="F231" s="1">
        <f t="shared" si="65"/>
        <v>10402827.546196872</v>
      </c>
      <c r="G231" s="5">
        <f t="shared" si="69"/>
        <v>115463374.79083602</v>
      </c>
      <c r="H231" s="5">
        <f t="shared" si="66"/>
        <v>0</v>
      </c>
      <c r="I231" s="5">
        <f t="shared" si="57"/>
        <v>0.342303861302579</v>
      </c>
      <c r="J231" s="5">
        <f t="shared" si="58"/>
        <v>0.65676312763636313</v>
      </c>
      <c r="K231" s="20">
        <f t="shared" si="59"/>
        <v>9.3301106105789418E-4</v>
      </c>
      <c r="L231" s="20">
        <f t="shared" si="72"/>
        <v>65379328.365876041</v>
      </c>
      <c r="M231" s="20">
        <f t="shared" si="73"/>
        <v>125440396.77770947</v>
      </c>
      <c r="N231" s="20">
        <f t="shared" si="74"/>
        <v>178203.17976482873</v>
      </c>
      <c r="O231" s="5">
        <f t="shared" si="75"/>
        <v>14243.036926268918</v>
      </c>
      <c r="P231" s="5">
        <f t="shared" si="76"/>
        <v>6831.8696750457229</v>
      </c>
      <c r="Q231" s="5">
        <f t="shared" si="70"/>
        <v>-14243.036926268918</v>
      </c>
      <c r="R231" s="5">
        <f t="shared" si="71"/>
        <v>-6831.8696750457229</v>
      </c>
      <c r="S231" s="1">
        <f t="shared" si="67"/>
        <v>21074.90660131464</v>
      </c>
      <c r="T231">
        <f>IF(A231&lt;D$4,F$4,0)</f>
        <v>0</v>
      </c>
      <c r="U231" s="5">
        <f t="shared" si="68"/>
        <v>44711.49006630409</v>
      </c>
      <c r="V231" s="5">
        <f>L$6*SUM(U224:U230)</f>
        <v>49115.784955018142</v>
      </c>
      <c r="W231" s="1">
        <f>H$5+((H$6-H$5)*(LOG(V231+J$5)-LOG(J$5))/(LOG(J$6)-LOG(J$5)))</f>
        <v>3.2705509323835383E-2</v>
      </c>
      <c r="X231" s="1">
        <f t="shared" si="60"/>
        <v>3089.6225457380988</v>
      </c>
      <c r="Y231" s="1">
        <f t="shared" si="61"/>
        <v>91378.331313228977</v>
      </c>
    </row>
    <row r="232" spans="1:25" x14ac:dyDescent="0.2">
      <c r="A232">
        <v>223</v>
      </c>
      <c r="B232" s="1">
        <f t="shared" si="62"/>
        <v>68719663.169715047</v>
      </c>
      <c r="C232" s="1">
        <f t="shared" si="62"/>
        <v>131869843.55887079</v>
      </c>
      <c r="D232" s="5">
        <f t="shared" si="63"/>
        <v>168257.88031869123</v>
      </c>
      <c r="E232" s="1">
        <f t="shared" si="64"/>
        <v>126402071.67664939</v>
      </c>
      <c r="F232" s="1">
        <f t="shared" si="65"/>
        <v>10405917.16874261</v>
      </c>
      <c r="G232" s="5">
        <f t="shared" si="69"/>
        <v>115554753.12214924</v>
      </c>
      <c r="H232" s="5">
        <f t="shared" si="66"/>
        <v>0</v>
      </c>
      <c r="I232" s="5">
        <f t="shared" si="57"/>
        <v>0.34230139642961044</v>
      </c>
      <c r="J232" s="5">
        <f t="shared" si="58"/>
        <v>0.65686048963419152</v>
      </c>
      <c r="K232" s="20">
        <f t="shared" si="59"/>
        <v>8.3811393619805336E-4</v>
      </c>
      <c r="L232" s="20">
        <f t="shared" si="72"/>
        <v>65365109.484704867</v>
      </c>
      <c r="M232" s="20">
        <f t="shared" si="73"/>
        <v>125432610.76045571</v>
      </c>
      <c r="N232" s="20">
        <f t="shared" si="74"/>
        <v>160044.36374395029</v>
      </c>
      <c r="O232" s="5">
        <f t="shared" si="75"/>
        <v>12788.896526324257</v>
      </c>
      <c r="P232" s="5">
        <f t="shared" si="76"/>
        <v>6135.3246888446538</v>
      </c>
      <c r="Q232" s="5">
        <f t="shared" si="70"/>
        <v>-12788.896526324257</v>
      </c>
      <c r="R232" s="5">
        <f t="shared" si="71"/>
        <v>-6135.3246888446538</v>
      </c>
      <c r="S232" s="1">
        <f t="shared" si="67"/>
        <v>18924.221215168909</v>
      </c>
      <c r="T232">
        <f>IF(A232&lt;D$4,F$4,0)</f>
        <v>0</v>
      </c>
      <c r="U232" s="5">
        <f t="shared" si="68"/>
        <v>40163.714445819503</v>
      </c>
      <c r="V232" s="5">
        <f>L$6*SUM(U225:U231)</f>
        <v>44140.138575751836</v>
      </c>
      <c r="W232" s="1">
        <f>H$5+((H$6-H$5)*(LOG(V232+J$5)-LOG(J$5))/(LOG(J$6)-LOG(J$5)))</f>
        <v>3.128515289764635E-2</v>
      </c>
      <c r="X232" s="1">
        <f t="shared" si="60"/>
        <v>2656.9407803885774</v>
      </c>
      <c r="Y232" s="1">
        <f t="shared" si="61"/>
        <v>82269.630909419764</v>
      </c>
    </row>
    <row r="233" spans="1:25" x14ac:dyDescent="0.2">
      <c r="A233">
        <v>224</v>
      </c>
      <c r="B233" s="1">
        <f t="shared" si="62"/>
        <v>68706874.273188725</v>
      </c>
      <c r="C233" s="1">
        <f t="shared" si="62"/>
        <v>131863708.23418194</v>
      </c>
      <c r="D233" s="5">
        <f t="shared" si="63"/>
        <v>151106.19322888873</v>
      </c>
      <c r="E233" s="1">
        <f t="shared" si="64"/>
        <v>126442235.39109521</v>
      </c>
      <c r="F233" s="1">
        <f t="shared" si="65"/>
        <v>10408574.109522998</v>
      </c>
      <c r="G233" s="5">
        <f t="shared" si="69"/>
        <v>115637022.75305866</v>
      </c>
      <c r="H233" s="5">
        <f t="shared" si="66"/>
        <v>0</v>
      </c>
      <c r="I233" s="5">
        <f t="shared" si="57"/>
        <v>0.34229920402709074</v>
      </c>
      <c r="J233" s="5">
        <f t="shared" si="58"/>
        <v>0.65694798149527556</v>
      </c>
      <c r="K233" s="20">
        <f t="shared" si="59"/>
        <v>7.5281447763366383E-4</v>
      </c>
      <c r="L233" s="20">
        <f t="shared" si="72"/>
        <v>65352342.073723234</v>
      </c>
      <c r="M233" s="20">
        <f t="shared" si="73"/>
        <v>125425618.01552825</v>
      </c>
      <c r="N233" s="20">
        <f t="shared" si="74"/>
        <v>143728.61134807882</v>
      </c>
      <c r="O233" s="5">
        <f t="shared" si="75"/>
        <v>11482.88676601573</v>
      </c>
      <c r="P233" s="5">
        <f t="shared" si="76"/>
        <v>5509.5507044151746</v>
      </c>
      <c r="Q233" s="5">
        <f t="shared" si="70"/>
        <v>-11482.88676601573</v>
      </c>
      <c r="R233" s="5">
        <f t="shared" si="71"/>
        <v>-5509.5507044151746</v>
      </c>
      <c r="S233" s="1">
        <f t="shared" si="67"/>
        <v>16992.437470430905</v>
      </c>
      <c r="T233">
        <f>IF(A233&lt;D$4,F$4,0)</f>
        <v>0</v>
      </c>
      <c r="U233" s="5">
        <f t="shared" si="68"/>
        <v>36075.90830497141</v>
      </c>
      <c r="V233" s="5">
        <f>L$6*SUM(U226:U232)</f>
        <v>39663.852851352953</v>
      </c>
      <c r="W233" s="1">
        <f>H$5+((H$6-H$5)*(LOG(V233+J$5)-LOG(J$5))/(LOG(J$6)-LOG(J$5)))</f>
        <v>2.9891026092847186E-2</v>
      </c>
      <c r="X233" s="1">
        <f t="shared" si="60"/>
        <v>2281.7982903089523</v>
      </c>
      <c r="Y233" s="1">
        <f t="shared" si="61"/>
        <v>74055.436946154819</v>
      </c>
    </row>
    <row r="234" spans="1:25" x14ac:dyDescent="0.2">
      <c r="A234">
        <v>225</v>
      </c>
      <c r="B234" s="1">
        <f t="shared" si="62"/>
        <v>68695391.386422709</v>
      </c>
      <c r="C234" s="1">
        <f t="shared" si="62"/>
        <v>131858198.68347752</v>
      </c>
      <c r="D234" s="5">
        <f t="shared" si="63"/>
        <v>135696.57607022664</v>
      </c>
      <c r="E234" s="1">
        <f t="shared" si="64"/>
        <v>126478311.29940018</v>
      </c>
      <c r="F234" s="1">
        <f t="shared" si="65"/>
        <v>10410855.907813307</v>
      </c>
      <c r="G234" s="5">
        <f t="shared" si="69"/>
        <v>115711078.19000481</v>
      </c>
      <c r="H234" s="5">
        <f t="shared" si="66"/>
        <v>0</v>
      </c>
      <c r="I234" s="5">
        <f t="shared" si="57"/>
        <v>0.34229725230727465</v>
      </c>
      <c r="J234" s="5">
        <f t="shared" si="58"/>
        <v>0.65702659512704509</v>
      </c>
      <c r="K234" s="20">
        <f t="shared" si="59"/>
        <v>6.7615256568032275E-4</v>
      </c>
      <c r="L234" s="20">
        <f t="shared" si="72"/>
        <v>65340878.313811414</v>
      </c>
      <c r="M234" s="20">
        <f t="shared" si="73"/>
        <v>125419338.05123249</v>
      </c>
      <c r="N234" s="20">
        <f t="shared" si="74"/>
        <v>129070.28092655948</v>
      </c>
      <c r="O234" s="5">
        <f t="shared" si="75"/>
        <v>10309.982298229557</v>
      </c>
      <c r="P234" s="5">
        <f t="shared" si="76"/>
        <v>4947.4050109705713</v>
      </c>
      <c r="Q234" s="5">
        <f t="shared" si="70"/>
        <v>-10309.982298229557</v>
      </c>
      <c r="R234" s="5">
        <f t="shared" si="71"/>
        <v>-4947.4050109705713</v>
      </c>
      <c r="S234" s="1">
        <f t="shared" si="67"/>
        <v>15257.387309200129</v>
      </c>
      <c r="T234">
        <f>IF(A234&lt;D$4,F$4,0)</f>
        <v>0</v>
      </c>
      <c r="U234" s="5">
        <f t="shared" si="68"/>
        <v>32402.054629093</v>
      </c>
      <c r="V234" s="5">
        <f>L$6*SUM(U227:U233)</f>
        <v>35637.720158203709</v>
      </c>
      <c r="W234" s="1">
        <f>H$5+((H$6-H$5)*(LOG(V234+J$5)-LOG(J$5))/(LOG(J$6)-LOG(J$5)))</f>
        <v>2.8525261971327133E-2</v>
      </c>
      <c r="X234" s="1">
        <f t="shared" si="60"/>
        <v>1957.0384006255683</v>
      </c>
      <c r="Y234" s="1">
        <f t="shared" si="61"/>
        <v>66650.16326478713</v>
      </c>
    </row>
    <row r="235" spans="1:25" x14ac:dyDescent="0.2">
      <c r="A235">
        <v>226</v>
      </c>
      <c r="B235" s="1">
        <f t="shared" si="62"/>
        <v>68685081.404124483</v>
      </c>
      <c r="C235" s="1">
        <f t="shared" si="62"/>
        <v>131853251.27846655</v>
      </c>
      <c r="D235" s="5">
        <f t="shared" si="63"/>
        <v>121853.32137301592</v>
      </c>
      <c r="E235" s="1">
        <f t="shared" si="64"/>
        <v>126510713.35402927</v>
      </c>
      <c r="F235" s="1">
        <f t="shared" si="65"/>
        <v>10412812.946213933</v>
      </c>
      <c r="G235" s="5">
        <f t="shared" si="69"/>
        <v>115777728.35326959</v>
      </c>
      <c r="H235" s="5">
        <f t="shared" si="66"/>
        <v>0</v>
      </c>
      <c r="I235" s="5">
        <f t="shared" si="57"/>
        <v>0.34229551348451165</v>
      </c>
      <c r="J235" s="5">
        <f t="shared" si="58"/>
        <v>0.65709722443824403</v>
      </c>
      <c r="K235" s="20">
        <f t="shared" si="59"/>
        <v>6.0726207724440522E-4</v>
      </c>
      <c r="L235" s="20">
        <f t="shared" si="72"/>
        <v>65330585.371976271</v>
      </c>
      <c r="M235" s="20">
        <f t="shared" si="73"/>
        <v>125413698.47897176</v>
      </c>
      <c r="N235" s="20">
        <f t="shared" si="74"/>
        <v>115902.15301602075</v>
      </c>
      <c r="O235" s="5">
        <f t="shared" si="75"/>
        <v>9256.6693183484113</v>
      </c>
      <c r="P235" s="5">
        <f t="shared" si="76"/>
        <v>4442.4565010436654</v>
      </c>
      <c r="Q235" s="5">
        <f t="shared" si="70"/>
        <v>-9256.6693183484113</v>
      </c>
      <c r="R235" s="5">
        <f t="shared" si="71"/>
        <v>-4442.4565010436654</v>
      </c>
      <c r="S235" s="1">
        <f t="shared" si="67"/>
        <v>13699.125819392077</v>
      </c>
      <c r="T235">
        <f>IF(A235&lt;D$4,F$4,0)</f>
        <v>0</v>
      </c>
      <c r="U235" s="5">
        <f t="shared" si="68"/>
        <v>29100.64200641085</v>
      </c>
      <c r="V235" s="5">
        <f>L$6*SUM(U228:U234)</f>
        <v>32017.20545457174</v>
      </c>
      <c r="W235" s="1">
        <f>H$5+((H$6-H$5)*(LOG(V235+J$5)-LOG(J$5))/(LOG(J$6)-LOG(J$5)))</f>
        <v>2.718998837038001E-2</v>
      </c>
      <c r="X235" s="1">
        <f t="shared" si="60"/>
        <v>1676.3259951229672</v>
      </c>
      <c r="Y235" s="1">
        <f t="shared" si="61"/>
        <v>59975.998834449536</v>
      </c>
    </row>
    <row r="236" spans="1:25" x14ac:dyDescent="0.2">
      <c r="A236">
        <v>227</v>
      </c>
      <c r="B236" s="1">
        <f t="shared" si="62"/>
        <v>68675824.734806135</v>
      </c>
      <c r="C236" s="1">
        <f t="shared" si="62"/>
        <v>131848808.82196552</v>
      </c>
      <c r="D236" s="5">
        <f t="shared" si="63"/>
        <v>109418.20454417809</v>
      </c>
      <c r="E236" s="1">
        <f t="shared" si="64"/>
        <v>126539813.99603568</v>
      </c>
      <c r="F236" s="1">
        <f t="shared" si="65"/>
        <v>10414489.272209056</v>
      </c>
      <c r="G236" s="5">
        <f t="shared" si="69"/>
        <v>115837704.35210404</v>
      </c>
      <c r="H236" s="5">
        <f t="shared" si="66"/>
        <v>0</v>
      </c>
      <c r="I236" s="5">
        <f t="shared" si="57"/>
        <v>0.34229396322268507</v>
      </c>
      <c r="J236" s="5">
        <f t="shared" si="58"/>
        <v>0.65716067469354289</v>
      </c>
      <c r="K236" s="20">
        <f t="shared" si="59"/>
        <v>5.4536208377203778E-4</v>
      </c>
      <c r="L236" s="20">
        <f t="shared" si="72"/>
        <v>65321343.895223819</v>
      </c>
      <c r="M236" s="20">
        <f t="shared" si="73"/>
        <v>125408634.20996879</v>
      </c>
      <c r="N236" s="20">
        <f t="shared" si="74"/>
        <v>104073.65612321212</v>
      </c>
      <c r="O236" s="5">
        <f t="shared" si="75"/>
        <v>8310.7959438357029</v>
      </c>
      <c r="P236" s="5">
        <f t="shared" si="76"/>
        <v>3988.9165866900939</v>
      </c>
      <c r="Q236" s="5">
        <f t="shared" si="70"/>
        <v>-8310.7959438357029</v>
      </c>
      <c r="R236" s="5">
        <f t="shared" si="71"/>
        <v>-3988.9165866900939</v>
      </c>
      <c r="S236" s="1">
        <f t="shared" si="67"/>
        <v>12299.712530525798</v>
      </c>
      <c r="T236">
        <f>IF(A236&lt;D$4,F$4,0)</f>
        <v>0</v>
      </c>
      <c r="U236" s="5">
        <f t="shared" si="68"/>
        <v>26134.242648229902</v>
      </c>
      <c r="V236" s="5">
        <f>L$6*SUM(U229:U235)</f>
        <v>28762.037172255579</v>
      </c>
      <c r="W236" s="1">
        <f>H$5+((H$6-H$5)*(LOG(V236+J$5)-LOG(J$5))/(LOG(J$6)-LOG(J$5)))</f>
        <v>2.5887307525751264E-2</v>
      </c>
      <c r="X236" s="1">
        <f t="shared" si="60"/>
        <v>1434.062209706404</v>
      </c>
      <c r="Y236" s="1">
        <f t="shared" si="61"/>
        <v>53962.282438336973</v>
      </c>
    </row>
    <row r="237" spans="1:25" x14ac:dyDescent="0.2">
      <c r="A237">
        <v>228</v>
      </c>
      <c r="B237" s="1">
        <f t="shared" si="62"/>
        <v>68667513.938862294</v>
      </c>
      <c r="C237" s="1">
        <f t="shared" si="62"/>
        <v>131844819.90537882</v>
      </c>
      <c r="D237" s="5">
        <f t="shared" si="63"/>
        <v>98248.790946021618</v>
      </c>
      <c r="E237" s="1">
        <f t="shared" si="64"/>
        <v>126565948.23868391</v>
      </c>
      <c r="F237" s="1">
        <f t="shared" si="65"/>
        <v>10415923.334418762</v>
      </c>
      <c r="G237" s="5">
        <f t="shared" si="69"/>
        <v>115891666.63454238</v>
      </c>
      <c r="H237" s="5">
        <f t="shared" si="66"/>
        <v>0</v>
      </c>
      <c r="I237" s="5">
        <f t="shared" si="57"/>
        <v>0.34229258016629677</v>
      </c>
      <c r="J237" s="5">
        <f t="shared" si="58"/>
        <v>0.65721767103951989</v>
      </c>
      <c r="K237" s="20">
        <f t="shared" si="59"/>
        <v>4.897487941834469E-4</v>
      </c>
      <c r="L237" s="20">
        <f t="shared" si="72"/>
        <v>65313046.653232589</v>
      </c>
      <c r="M237" s="20">
        <f t="shared" si="73"/>
        <v>125404086.72919153</v>
      </c>
      <c r="N237" s="20">
        <f t="shared" si="74"/>
        <v>93449.252763023833</v>
      </c>
      <c r="O237" s="5">
        <f t="shared" si="75"/>
        <v>7461.4369259426658</v>
      </c>
      <c r="P237" s="5">
        <f t="shared" si="76"/>
        <v>3581.5764664646649</v>
      </c>
      <c r="Q237" s="5">
        <f t="shared" si="70"/>
        <v>-7461.4369259426658</v>
      </c>
      <c r="R237" s="5">
        <f t="shared" si="71"/>
        <v>-3581.5764664646649</v>
      </c>
      <c r="S237" s="1">
        <f t="shared" si="67"/>
        <v>11043.013392407331</v>
      </c>
      <c r="T237">
        <f>IF(A237&lt;D$4,F$4,0)</f>
        <v>0</v>
      </c>
      <c r="U237" s="5">
        <f t="shared" si="68"/>
        <v>23469.126128682266</v>
      </c>
      <c r="V237" s="5">
        <f>L$6*SUM(U230:U236)</f>
        <v>25835.82697227423</v>
      </c>
      <c r="W237" s="1">
        <f>H$5+((H$6-H$5)*(LOG(V237+J$5)-LOG(J$5))/(LOG(J$6)-LOG(J$5)))</f>
        <v>2.461927281085639E-2</v>
      </c>
      <c r="X237" s="1">
        <f t="shared" si="60"/>
        <v>1225.3065654895815</v>
      </c>
      <c r="Y237" s="1">
        <f t="shared" si="61"/>
        <v>48544.911056423953</v>
      </c>
    </row>
    <row r="238" spans="1:25" x14ac:dyDescent="0.2">
      <c r="A238">
        <v>229</v>
      </c>
      <c r="B238" s="1">
        <f t="shared" si="62"/>
        <v>68660052.501936346</v>
      </c>
      <c r="C238" s="1">
        <f t="shared" si="62"/>
        <v>131841238.32891235</v>
      </c>
      <c r="D238" s="5">
        <f t="shared" si="63"/>
        <v>88216.897737114312</v>
      </c>
      <c r="E238" s="1">
        <f t="shared" si="64"/>
        <v>126589417.3648126</v>
      </c>
      <c r="F238" s="1">
        <f t="shared" si="65"/>
        <v>10417148.640984252</v>
      </c>
      <c r="G238" s="5">
        <f t="shared" si="69"/>
        <v>115940211.5455988</v>
      </c>
      <c r="H238" s="5">
        <f t="shared" si="66"/>
        <v>0</v>
      </c>
      <c r="I238" s="5">
        <f t="shared" si="57"/>
        <v>0.34229134554155782</v>
      </c>
      <c r="J238" s="5">
        <f t="shared" si="58"/>
        <v>0.65726886626245895</v>
      </c>
      <c r="K238" s="20">
        <f t="shared" si="59"/>
        <v>4.3978819598320702E-4</v>
      </c>
      <c r="L238" s="20">
        <f t="shared" si="72"/>
        <v>65305597.31562908</v>
      </c>
      <c r="M238" s="20">
        <f t="shared" si="73"/>
        <v>125400003.43954025</v>
      </c>
      <c r="N238" s="20">
        <f t="shared" si="74"/>
        <v>83906.973416478882</v>
      </c>
      <c r="O238" s="5">
        <f t="shared" si="75"/>
        <v>6698.7714155376088</v>
      </c>
      <c r="P238" s="5">
        <f t="shared" si="76"/>
        <v>3215.7502307542377</v>
      </c>
      <c r="Q238" s="5">
        <f t="shared" si="70"/>
        <v>-6698.7714155376088</v>
      </c>
      <c r="R238" s="5">
        <f t="shared" si="71"/>
        <v>-3215.7502307542377</v>
      </c>
      <c r="S238" s="1">
        <f t="shared" si="67"/>
        <v>9914.521646291847</v>
      </c>
      <c r="T238">
        <f>IF(A238&lt;D$4,F$4,0)</f>
        <v>0</v>
      </c>
      <c r="U238" s="5">
        <f t="shared" si="68"/>
        <v>21074.90660131464</v>
      </c>
      <c r="V238" s="5">
        <f>L$6*SUM(U231:U237)</f>
        <v>23205.717822951105</v>
      </c>
      <c r="W238" s="1">
        <f>H$5+((H$6-H$5)*(LOG(V238+J$5)-LOG(J$5))/(LOG(J$6)-LOG(J$5)))</f>
        <v>2.3387863018929742E-2</v>
      </c>
      <c r="X238" s="1">
        <f t="shared" si="60"/>
        <v>1045.7062050429579</v>
      </c>
      <c r="Y238" s="1">
        <f t="shared" si="61"/>
        <v>43665.78386126113</v>
      </c>
    </row>
    <row r="239" spans="1:25" x14ac:dyDescent="0.2">
      <c r="A239">
        <v>230</v>
      </c>
      <c r="B239" s="1">
        <f t="shared" si="62"/>
        <v>68653353.730520815</v>
      </c>
      <c r="C239" s="1">
        <f t="shared" si="62"/>
        <v>131838022.57868159</v>
      </c>
      <c r="D239" s="5">
        <f t="shared" si="63"/>
        <v>79207.198168237257</v>
      </c>
      <c r="E239" s="1">
        <f t="shared" si="64"/>
        <v>126610492.27141391</v>
      </c>
      <c r="F239" s="1">
        <f t="shared" si="65"/>
        <v>10418194.347189294</v>
      </c>
      <c r="G239" s="5">
        <f t="shared" si="69"/>
        <v>115983877.32946007</v>
      </c>
      <c r="H239" s="5">
        <f t="shared" si="66"/>
        <v>0</v>
      </c>
      <c r="I239" s="5">
        <f t="shared" si="57"/>
        <v>0.34229024281618003</v>
      </c>
      <c r="J239" s="5">
        <f t="shared" si="58"/>
        <v>0.6573148478367804</v>
      </c>
      <c r="K239" s="20">
        <f t="shared" si="59"/>
        <v>3.9490934703954991E-4</v>
      </c>
      <c r="L239" s="20">
        <f t="shared" si="72"/>
        <v>65298909.350922249</v>
      </c>
      <c r="M239" s="20">
        <f t="shared" si="73"/>
        <v>125396337.06988114</v>
      </c>
      <c r="N239" s="20">
        <f t="shared" si="74"/>
        <v>75337.086567249673</v>
      </c>
      <c r="O239" s="5">
        <f t="shared" si="75"/>
        <v>6013.9725996545467</v>
      </c>
      <c r="P239" s="5">
        <f t="shared" si="76"/>
        <v>2887.2233193917041</v>
      </c>
      <c r="Q239" s="5">
        <f t="shared" si="70"/>
        <v>-6013.9725996545467</v>
      </c>
      <c r="R239" s="5">
        <f t="shared" si="71"/>
        <v>-2887.2233193917041</v>
      </c>
      <c r="S239" s="1">
        <f t="shared" si="67"/>
        <v>8901.1959190462512</v>
      </c>
      <c r="T239">
        <f>IF(A239&lt;D$4,F$4,0)</f>
        <v>0</v>
      </c>
      <c r="U239" s="5">
        <f t="shared" si="68"/>
        <v>18924.221215168909</v>
      </c>
      <c r="V239" s="5">
        <f>L$6*SUM(U232:U238)</f>
        <v>20842.059476452156</v>
      </c>
      <c r="W239" s="1">
        <f>H$5+((H$6-H$5)*(LOG(V239+J$5)-LOG(J$5))/(LOG(J$6)-LOG(J$5)))</f>
        <v>2.2194954790249397E-2</v>
      </c>
      <c r="X239" s="1">
        <f t="shared" si="60"/>
        <v>891.43182633345043</v>
      </c>
      <c r="Y239" s="1">
        <f t="shared" si="61"/>
        <v>39272.282619486054</v>
      </c>
    </row>
    <row r="240" spans="1:25" x14ac:dyDescent="0.2">
      <c r="A240">
        <v>231</v>
      </c>
      <c r="B240" s="1">
        <f t="shared" si="62"/>
        <v>68647339.757921159</v>
      </c>
      <c r="C240" s="1">
        <f t="shared" si="62"/>
        <v>131835135.35536219</v>
      </c>
      <c r="D240" s="5">
        <f t="shared" si="63"/>
        <v>71115.956616852607</v>
      </c>
      <c r="E240" s="1">
        <f t="shared" si="64"/>
        <v>126629416.49262908</v>
      </c>
      <c r="F240" s="1">
        <f t="shared" si="65"/>
        <v>10419085.779015627</v>
      </c>
      <c r="G240" s="5">
        <f t="shared" si="69"/>
        <v>116023149.61207956</v>
      </c>
      <c r="H240" s="5">
        <f t="shared" si="66"/>
        <v>0</v>
      </c>
      <c r="I240" s="5">
        <f t="shared" si="57"/>
        <v>0.34228925740848526</v>
      </c>
      <c r="J240" s="5">
        <f t="shared" si="58"/>
        <v>0.6573561443206114</v>
      </c>
      <c r="K240" s="20">
        <f t="shared" si="59"/>
        <v>3.5459827090339219E-4</v>
      </c>
      <c r="L240" s="20">
        <f t="shared" si="72"/>
        <v>65292905.035318002</v>
      </c>
      <c r="M240" s="20">
        <f t="shared" si="73"/>
        <v>125393045.14102019</v>
      </c>
      <c r="N240" s="20">
        <f t="shared" si="74"/>
        <v>67640.893561999357</v>
      </c>
      <c r="O240" s="5">
        <f t="shared" si="75"/>
        <v>5399.1081171731994</v>
      </c>
      <c r="P240" s="5">
        <f t="shared" si="76"/>
        <v>2592.2058740216162</v>
      </c>
      <c r="Q240" s="5">
        <f t="shared" si="70"/>
        <v>-5399.1081171731994</v>
      </c>
      <c r="R240" s="5">
        <f t="shared" si="71"/>
        <v>-2592.2058740216162</v>
      </c>
      <c r="S240" s="1">
        <f t="shared" si="67"/>
        <v>7991.3139911948156</v>
      </c>
      <c r="T240">
        <f>IF(A240&lt;D$4,F$4,0)</f>
        <v>0</v>
      </c>
      <c r="U240" s="5">
        <f t="shared" si="68"/>
        <v>16992.437470430905</v>
      </c>
      <c r="V240" s="5">
        <f>L$6*SUM(U233:U239)</f>
        <v>18718.110153387101</v>
      </c>
      <c r="W240" s="1">
        <f>H$5+((H$6-H$5)*(LOG(V240+J$5)-LOG(J$5))/(LOG(J$6)-LOG(J$5)))</f>
        <v>2.1042293957854806E-2</v>
      </c>
      <c r="X240" s="1">
        <f t="shared" si="60"/>
        <v>759.11986734982395</v>
      </c>
      <c r="Y240" s="1">
        <f t="shared" si="61"/>
        <v>35316.788437621588</v>
      </c>
    </row>
    <row r="241" spans="1:25" x14ac:dyDescent="0.2">
      <c r="A241">
        <v>232</v>
      </c>
      <c r="B241" s="1">
        <f t="shared" si="62"/>
        <v>68641940.649803981</v>
      </c>
      <c r="C241" s="1">
        <f t="shared" si="62"/>
        <v>131832543.14948817</v>
      </c>
      <c r="D241" s="5">
        <f t="shared" si="63"/>
        <v>63849.883298847286</v>
      </c>
      <c r="E241" s="1">
        <f t="shared" si="64"/>
        <v>126646408.93009952</v>
      </c>
      <c r="F241" s="1">
        <f t="shared" si="65"/>
        <v>10419844.898882976</v>
      </c>
      <c r="G241" s="5">
        <f t="shared" si="69"/>
        <v>116058466.40051718</v>
      </c>
      <c r="H241" s="5">
        <f t="shared" si="66"/>
        <v>0</v>
      </c>
      <c r="I241" s="5">
        <f t="shared" si="57"/>
        <v>0.34228837643804</v>
      </c>
      <c r="J241" s="5">
        <f t="shared" si="58"/>
        <v>0.6573932311522579</v>
      </c>
      <c r="K241" s="20">
        <f t="shared" si="59"/>
        <v>3.183924097021166E-4</v>
      </c>
      <c r="L241" s="20">
        <f t="shared" si="72"/>
        <v>65287514.56071119</v>
      </c>
      <c r="M241" s="20">
        <f t="shared" si="73"/>
        <v>125390089.48419604</v>
      </c>
      <c r="N241" s="20">
        <f t="shared" si="74"/>
        <v>60729.637683766545</v>
      </c>
      <c r="O241" s="5">
        <f t="shared" si="75"/>
        <v>4847.0502500557741</v>
      </c>
      <c r="P241" s="5">
        <f t="shared" si="76"/>
        <v>2327.2905573075464</v>
      </c>
      <c r="Q241" s="5">
        <f t="shared" si="70"/>
        <v>-4847.0502500557741</v>
      </c>
      <c r="R241" s="5">
        <f t="shared" si="71"/>
        <v>-2327.2905573075464</v>
      </c>
      <c r="S241" s="1">
        <f t="shared" si="67"/>
        <v>7174.34080736332</v>
      </c>
      <c r="T241">
        <f>IF(A241&lt;D$4,F$4,0)</f>
        <v>0</v>
      </c>
      <c r="U241" s="5">
        <f t="shared" si="68"/>
        <v>15257.387309200129</v>
      </c>
      <c r="V241" s="5">
        <f>L$6*SUM(U234:U240)</f>
        <v>16809.763069933051</v>
      </c>
      <c r="W241" s="1">
        <f>H$5+((H$6-H$5)*(LOG(V241+J$5)-LOG(J$5))/(LOG(J$6)-LOG(J$5)))</f>
        <v>1.9931466737361382E-2</v>
      </c>
      <c r="X241" s="1">
        <f t="shared" si="60"/>
        <v>645.82047406193351</v>
      </c>
      <c r="Y241" s="1">
        <f t="shared" si="61"/>
        <v>31756.234155031067</v>
      </c>
    </row>
    <row r="242" spans="1:25" x14ac:dyDescent="0.2">
      <c r="A242">
        <v>233</v>
      </c>
      <c r="B242" s="1">
        <f t="shared" si="62"/>
        <v>68637093.599553928</v>
      </c>
      <c r="C242" s="1">
        <f t="shared" si="62"/>
        <v>131830215.85893086</v>
      </c>
      <c r="D242" s="5">
        <f t="shared" si="63"/>
        <v>57325.098286818524</v>
      </c>
      <c r="E242" s="1">
        <f t="shared" si="64"/>
        <v>126661666.31740871</v>
      </c>
      <c r="F242" s="1">
        <f t="shared" si="65"/>
        <v>10420490.719357038</v>
      </c>
      <c r="G242" s="5">
        <f t="shared" si="69"/>
        <v>116090222.63467221</v>
      </c>
      <c r="H242" s="5">
        <f t="shared" si="66"/>
        <v>0</v>
      </c>
      <c r="I242" s="5">
        <f t="shared" si="57"/>
        <v>0.34228758851133434</v>
      </c>
      <c r="J242" s="5">
        <f t="shared" si="58"/>
        <v>0.65742653589829991</v>
      </c>
      <c r="K242" s="20">
        <f t="shared" si="59"/>
        <v>2.8587559036587554E-4</v>
      </c>
      <c r="L242" s="20">
        <f t="shared" si="72"/>
        <v>65282675.232142851</v>
      </c>
      <c r="M242" s="20">
        <f t="shared" si="73"/>
        <v>125387435.80712752</v>
      </c>
      <c r="N242" s="20">
        <f t="shared" si="74"/>
        <v>54523.517501232942</v>
      </c>
      <c r="O242" s="5">
        <f t="shared" si="75"/>
        <v>4351.3949701064148</v>
      </c>
      <c r="P242" s="5">
        <f t="shared" si="76"/>
        <v>2089.4144409121759</v>
      </c>
      <c r="Q242" s="5">
        <f t="shared" si="70"/>
        <v>-4351.3949701064148</v>
      </c>
      <c r="R242" s="5">
        <f t="shared" si="71"/>
        <v>-2089.4144409121759</v>
      </c>
      <c r="S242" s="1">
        <f t="shared" si="67"/>
        <v>6440.8094110185903</v>
      </c>
      <c r="T242">
        <f>IF(A242&lt;D$4,F$4,0)</f>
        <v>0</v>
      </c>
      <c r="U242" s="5">
        <f t="shared" si="68"/>
        <v>13699.125819392077</v>
      </c>
      <c r="V242" s="5">
        <f>L$6*SUM(U235:U241)</f>
        <v>15095.296337943761</v>
      </c>
      <c r="W242" s="1">
        <f>H$5+((H$6-H$5)*(LOG(V242+J$5)-LOG(J$5))/(LOG(J$6)-LOG(J$5)))</f>
        <v>1.8863871803360605E-2</v>
      </c>
      <c r="X242" s="1">
        <f t="shared" si="60"/>
        <v>548.95078020442475</v>
      </c>
      <c r="Y242" s="1">
        <f t="shared" si="61"/>
        <v>28551.691226206425</v>
      </c>
    </row>
    <row r="243" spans="1:25" x14ac:dyDescent="0.2">
      <c r="A243">
        <v>234</v>
      </c>
      <c r="B243" s="1">
        <f t="shared" si="62"/>
        <v>68632742.204583824</v>
      </c>
      <c r="C243" s="1">
        <f t="shared" si="62"/>
        <v>131828126.44448994</v>
      </c>
      <c r="D243" s="5">
        <f t="shared" si="63"/>
        <v>51466.195167311322</v>
      </c>
      <c r="E243" s="1">
        <f t="shared" si="64"/>
        <v>126675365.4432281</v>
      </c>
      <c r="F243" s="1">
        <f t="shared" si="65"/>
        <v>10421039.670137241</v>
      </c>
      <c r="G243" s="5">
        <f t="shared" si="69"/>
        <v>116118774.32589841</v>
      </c>
      <c r="H243" s="5">
        <f t="shared" si="66"/>
        <v>0</v>
      </c>
      <c r="I243" s="5">
        <f t="shared" si="57"/>
        <v>0.3422868835371054</v>
      </c>
      <c r="J243" s="5">
        <f t="shared" si="58"/>
        <v>0.65745644300084904</v>
      </c>
      <c r="K243" s="20">
        <f t="shared" si="59"/>
        <v>2.5667346204556691E-4</v>
      </c>
      <c r="L243" s="20">
        <f t="shared" si="72"/>
        <v>65278330.745920189</v>
      </c>
      <c r="M243" s="20">
        <f t="shared" si="73"/>
        <v>125385053.30308162</v>
      </c>
      <c r="N243" s="20">
        <f t="shared" si="74"/>
        <v>48950.795239264764</v>
      </c>
      <c r="O243" s="5">
        <f t="shared" si="75"/>
        <v>3906.3889998833015</v>
      </c>
      <c r="P243" s="5">
        <f t="shared" si="76"/>
        <v>1875.8245936135229</v>
      </c>
      <c r="Q243" s="5">
        <f t="shared" si="70"/>
        <v>-3906.3889998833015</v>
      </c>
      <c r="R243" s="5">
        <f t="shared" si="71"/>
        <v>-1875.8245936135229</v>
      </c>
      <c r="S243" s="1">
        <f t="shared" si="67"/>
        <v>5782.2135934968246</v>
      </c>
      <c r="T243">
        <f>IF(A243&lt;D$4,F$4,0)</f>
        <v>0</v>
      </c>
      <c r="U243" s="5">
        <f t="shared" si="68"/>
        <v>12299.712530525798</v>
      </c>
      <c r="V243" s="5">
        <f>L$6*SUM(U236:U242)</f>
        <v>13555.144719241884</v>
      </c>
      <c r="W243" s="1">
        <f>H$5+((H$6-H$5)*(LOG(V243+J$5)-LOG(J$5))/(LOG(J$6)-LOG(J$5)))</f>
        <v>1.7840694360784927E-2</v>
      </c>
      <c r="X243" s="1">
        <f t="shared" si="60"/>
        <v>466.25303543766012</v>
      </c>
      <c r="Y243" s="1">
        <f t="shared" si="61"/>
        <v>25667.98961279224</v>
      </c>
    </row>
    <row r="244" spans="1:25" x14ac:dyDescent="0.2">
      <c r="A244">
        <v>235</v>
      </c>
      <c r="B244" s="1">
        <f t="shared" si="62"/>
        <v>68628835.815583944</v>
      </c>
      <c r="C244" s="1">
        <f t="shared" si="62"/>
        <v>131826250.61989632</v>
      </c>
      <c r="D244" s="5">
        <f t="shared" si="63"/>
        <v>46205.395368400816</v>
      </c>
      <c r="E244" s="1">
        <f t="shared" si="64"/>
        <v>126687665.15575862</v>
      </c>
      <c r="F244" s="1">
        <f t="shared" si="65"/>
        <v>10421505.923172679</v>
      </c>
      <c r="G244" s="5">
        <f t="shared" si="69"/>
        <v>116144442.3155112</v>
      </c>
      <c r="H244" s="5">
        <f t="shared" si="66"/>
        <v>0</v>
      </c>
      <c r="I244" s="5">
        <f t="shared" si="57"/>
        <v>0.34228625256680201</v>
      </c>
      <c r="J244" s="5">
        <f t="shared" si="58"/>
        <v>0.65748329806827632</v>
      </c>
      <c r="K244" s="20">
        <f t="shared" si="59"/>
        <v>2.3044936492170652E-4</v>
      </c>
      <c r="L244" s="20">
        <f t="shared" si="72"/>
        <v>65274430.540429287</v>
      </c>
      <c r="M244" s="20">
        <f t="shared" si="73"/>
        <v>125382914.29882722</v>
      </c>
      <c r="N244" s="20">
        <f t="shared" si="74"/>
        <v>43946.991592168095</v>
      </c>
      <c r="O244" s="5">
        <f t="shared" si="75"/>
        <v>3506.8641199802032</v>
      </c>
      <c r="P244" s="5">
        <f t="shared" si="76"/>
        <v>1684.0470294902484</v>
      </c>
      <c r="Q244" s="5">
        <f t="shared" si="70"/>
        <v>-3506.8641199802032</v>
      </c>
      <c r="R244" s="5">
        <f t="shared" si="71"/>
        <v>-1684.0470294902484</v>
      </c>
      <c r="S244" s="1">
        <f t="shared" si="67"/>
        <v>5190.9111494704521</v>
      </c>
      <c r="T244">
        <f>IF(A244&lt;D$4,F$4,0)</f>
        <v>0</v>
      </c>
      <c r="U244" s="5">
        <f t="shared" si="68"/>
        <v>11043.013392407331</v>
      </c>
      <c r="V244" s="5">
        <f>L$6*SUM(U237:U243)</f>
        <v>12171.691707471473</v>
      </c>
      <c r="W244" s="1">
        <f>H$5+((H$6-H$5)*(LOG(V244+J$5)-LOG(J$5))/(LOG(J$6)-LOG(J$5)))</f>
        <v>1.6862883321504714E-2</v>
      </c>
      <c r="X244" s="1">
        <f t="shared" si="60"/>
        <v>395.75713556564671</v>
      </c>
      <c r="Y244" s="1">
        <f t="shared" si="61"/>
        <v>23073.368993116619</v>
      </c>
    </row>
    <row r="245" spans="1:25" x14ac:dyDescent="0.2">
      <c r="A245">
        <v>236</v>
      </c>
      <c r="B245" s="1">
        <f t="shared" si="62"/>
        <v>68625328.951463968</v>
      </c>
      <c r="C245" s="1">
        <f t="shared" si="62"/>
        <v>131824566.57286683</v>
      </c>
      <c r="D245" s="5">
        <f t="shared" si="63"/>
        <v>41481.784871579424</v>
      </c>
      <c r="E245" s="1">
        <f t="shared" si="64"/>
        <v>126698708.16915102</v>
      </c>
      <c r="F245" s="1">
        <f t="shared" si="65"/>
        <v>10421901.680308245</v>
      </c>
      <c r="G245" s="5">
        <f t="shared" si="69"/>
        <v>116167515.68450432</v>
      </c>
      <c r="H245" s="5">
        <f t="shared" si="66"/>
        <v>0</v>
      </c>
      <c r="I245" s="5">
        <f t="shared" si="57"/>
        <v>0.34228568765642436</v>
      </c>
      <c r="J245" s="5">
        <f t="shared" si="58"/>
        <v>0.6575074117505012</v>
      </c>
      <c r="K245" s="20">
        <f t="shared" si="59"/>
        <v>2.0690059307441072E-4</v>
      </c>
      <c r="L245" s="20">
        <f t="shared" si="72"/>
        <v>65270929.212431006</v>
      </c>
      <c r="M245" s="20">
        <f t="shared" si="73"/>
        <v>125380993.93771191</v>
      </c>
      <c r="N245" s="20">
        <f t="shared" si="74"/>
        <v>39454.159059450198</v>
      </c>
      <c r="O245" s="5">
        <f t="shared" si="75"/>
        <v>3148.1780233561954</v>
      </c>
      <c r="P245" s="5">
        <f t="shared" si="76"/>
        <v>1511.8587034995253</v>
      </c>
      <c r="Q245" s="5">
        <f t="shared" si="70"/>
        <v>-3148.1780233561954</v>
      </c>
      <c r="R245" s="5">
        <f t="shared" si="71"/>
        <v>-1511.8587034995253</v>
      </c>
      <c r="S245" s="1">
        <f t="shared" si="67"/>
        <v>4660.0367268557202</v>
      </c>
      <c r="T245">
        <f>IF(A245&lt;D$4,F$4,0)</f>
        <v>0</v>
      </c>
      <c r="U245" s="5">
        <f t="shared" si="68"/>
        <v>9914.521646291847</v>
      </c>
      <c r="V245" s="5">
        <f>L$6*SUM(U238:U244)</f>
        <v>10929.080433843979</v>
      </c>
      <c r="W245" s="1">
        <f>H$5+((H$6-H$5)*(LOG(V245+J$5)-LOG(J$5))/(LOG(J$6)-LOG(J$5)))</f>
        <v>1.5931132626121527E-2</v>
      </c>
      <c r="X245" s="1">
        <f t="shared" si="60"/>
        <v>335.74713214866762</v>
      </c>
      <c r="Y245" s="1">
        <f t="shared" si="61"/>
        <v>20739.15946916597</v>
      </c>
    </row>
    <row r="246" spans="1:25" x14ac:dyDescent="0.2">
      <c r="A246">
        <v>237</v>
      </c>
      <c r="B246" s="1">
        <f t="shared" si="62"/>
        <v>68622180.773440614</v>
      </c>
      <c r="C246" s="1">
        <f t="shared" si="62"/>
        <v>131823054.71416333</v>
      </c>
      <c r="D246" s="5">
        <f t="shared" si="63"/>
        <v>37240.62567938889</v>
      </c>
      <c r="E246" s="1">
        <f t="shared" si="64"/>
        <v>126708622.69079731</v>
      </c>
      <c r="F246" s="1">
        <f t="shared" si="65"/>
        <v>10422237.427440394</v>
      </c>
      <c r="G246" s="5">
        <f t="shared" si="69"/>
        <v>116188254.84397349</v>
      </c>
      <c r="H246" s="5">
        <f t="shared" si="66"/>
        <v>0</v>
      </c>
      <c r="I246" s="5">
        <f t="shared" si="57"/>
        <v>0.34228518174658518</v>
      </c>
      <c r="J246" s="5">
        <f t="shared" si="58"/>
        <v>0.65752906323680993</v>
      </c>
      <c r="K246" s="20">
        <f t="shared" si="59"/>
        <v>1.8575501660477266E-4</v>
      </c>
      <c r="L246" s="20">
        <f t="shared" si="72"/>
        <v>65267785.992324077</v>
      </c>
      <c r="M246" s="20">
        <f t="shared" si="73"/>
        <v>125379269.8944426</v>
      </c>
      <c r="N246" s="20">
        <f t="shared" si="74"/>
        <v>35420.226516662115</v>
      </c>
      <c r="O246" s="5">
        <f t="shared" si="75"/>
        <v>2826.1610807935763</v>
      </c>
      <c r="P246" s="5">
        <f t="shared" si="76"/>
        <v>1357.2622677734942</v>
      </c>
      <c r="Q246" s="5">
        <f t="shared" si="70"/>
        <v>-2826.1610807935763</v>
      </c>
      <c r="R246" s="5">
        <f t="shared" si="71"/>
        <v>-1357.2622677734942</v>
      </c>
      <c r="S246" s="1">
        <f t="shared" si="67"/>
        <v>4183.4233485670702</v>
      </c>
      <c r="T246">
        <f>IF(A246&lt;D$4,F$4,0)</f>
        <v>0</v>
      </c>
      <c r="U246" s="5">
        <f t="shared" si="68"/>
        <v>8901.1959190462512</v>
      </c>
      <c r="V246" s="5">
        <f>L$6*SUM(U239:U245)</f>
        <v>9813.0419383417011</v>
      </c>
      <c r="W246" s="1">
        <f>H$5+((H$6-H$5)*(LOG(V246+J$5)-LOG(J$5))/(LOG(J$6)-LOG(J$5)))</f>
        <v>1.504586760687213E-2</v>
      </c>
      <c r="X246" s="1">
        <f t="shared" si="60"/>
        <v>284.73132696659223</v>
      </c>
      <c r="Y246" s="1">
        <f t="shared" si="61"/>
        <v>18639.489888202319</v>
      </c>
    </row>
    <row r="247" spans="1:25" x14ac:dyDescent="0.2">
      <c r="A247">
        <v>238</v>
      </c>
      <c r="B247" s="1">
        <f t="shared" si="62"/>
        <v>68619354.612359822</v>
      </c>
      <c r="C247" s="1">
        <f t="shared" si="62"/>
        <v>131821697.45189556</v>
      </c>
      <c r="D247" s="5">
        <f t="shared" si="63"/>
        <v>33432.735036761143</v>
      </c>
      <c r="E247" s="1">
        <f t="shared" si="64"/>
        <v>126717523.88671637</v>
      </c>
      <c r="F247" s="1">
        <f t="shared" si="65"/>
        <v>10422522.158767361</v>
      </c>
      <c r="G247" s="5">
        <f t="shared" si="69"/>
        <v>116206894.33386169</v>
      </c>
      <c r="H247" s="5">
        <f t="shared" si="66"/>
        <v>0</v>
      </c>
      <c r="I247" s="5">
        <f t="shared" si="57"/>
        <v>0.34228472855814573</v>
      </c>
      <c r="J247" s="5">
        <f t="shared" si="58"/>
        <v>0.65754850341114834</v>
      </c>
      <c r="K247" s="20">
        <f t="shared" si="59"/>
        <v>1.6676803070591649E-4</v>
      </c>
      <c r="L247" s="20">
        <f t="shared" si="72"/>
        <v>65264964.272489995</v>
      </c>
      <c r="M247" s="20">
        <f t="shared" si="73"/>
        <v>125377722.11846632</v>
      </c>
      <c r="N247" s="20">
        <f t="shared" si="74"/>
        <v>31798.408335843164</v>
      </c>
      <c r="O247" s="5">
        <f t="shared" si="75"/>
        <v>2537.0684400499417</v>
      </c>
      <c r="P247" s="5">
        <f t="shared" si="76"/>
        <v>1218.4633264489203</v>
      </c>
      <c r="Q247" s="5">
        <f t="shared" si="70"/>
        <v>-2537.0684400499417</v>
      </c>
      <c r="R247" s="5">
        <f t="shared" si="71"/>
        <v>-1218.4633264489203</v>
      </c>
      <c r="S247" s="1">
        <f t="shared" si="67"/>
        <v>3755.531766498862</v>
      </c>
      <c r="T247">
        <f>IF(A247&lt;D$4,F$4,0)</f>
        <v>0</v>
      </c>
      <c r="U247" s="5">
        <f t="shared" si="68"/>
        <v>7991.3139911948156</v>
      </c>
      <c r="V247" s="5">
        <f>L$6*SUM(U240:U246)</f>
        <v>8810.7394087294342</v>
      </c>
      <c r="W247" s="1">
        <f>H$5+((H$6-H$5)*(LOG(V247+J$5)-LOG(J$5))/(LOG(J$6)-LOG(J$5)))</f>
        <v>1.420723707586786E-2</v>
      </c>
      <c r="X247" s="1">
        <f t="shared" si="60"/>
        <v>241.41558763927222</v>
      </c>
      <c r="Y247" s="1">
        <f t="shared" si="61"/>
        <v>16751.021882791632</v>
      </c>
    </row>
    <row r="248" spans="1:25" x14ac:dyDescent="0.2">
      <c r="A248">
        <v>239</v>
      </c>
      <c r="B248" s="1">
        <f t="shared" si="62"/>
        <v>68616817.543919772</v>
      </c>
      <c r="C248" s="1">
        <f t="shared" si="62"/>
        <v>131820478.98856911</v>
      </c>
      <c r="D248" s="5">
        <f t="shared" si="63"/>
        <v>30013.925995896687</v>
      </c>
      <c r="E248" s="1">
        <f t="shared" si="64"/>
        <v>126725515.20070755</v>
      </c>
      <c r="F248" s="1">
        <f t="shared" si="65"/>
        <v>10422763.574355001</v>
      </c>
      <c r="G248" s="5">
        <f t="shared" si="69"/>
        <v>116223645.35574448</v>
      </c>
      <c r="H248" s="5">
        <f t="shared" si="66"/>
        <v>0</v>
      </c>
      <c r="I248" s="5">
        <f t="shared" si="57"/>
        <v>0.34228432250119795</v>
      </c>
      <c r="J248" s="5">
        <f t="shared" si="58"/>
        <v>0.65756595769696879</v>
      </c>
      <c r="K248" s="20">
        <f t="shared" si="59"/>
        <v>1.4971980183328863E-4</v>
      </c>
      <c r="L248" s="20">
        <f t="shared" si="72"/>
        <v>65262431.183408029</v>
      </c>
      <c r="M248" s="20">
        <f t="shared" si="73"/>
        <v>125376332.60313882</v>
      </c>
      <c r="N248" s="20">
        <f t="shared" si="74"/>
        <v>28546.67193793046</v>
      </c>
      <c r="O248" s="5">
        <f t="shared" si="75"/>
        <v>2277.5369350421906</v>
      </c>
      <c r="P248" s="5">
        <f t="shared" si="76"/>
        <v>1093.8499497563139</v>
      </c>
      <c r="Q248" s="5">
        <f t="shared" si="70"/>
        <v>-2277.5369350421906</v>
      </c>
      <c r="R248" s="5">
        <f t="shared" si="71"/>
        <v>-1093.8499497563139</v>
      </c>
      <c r="S248" s="1">
        <f t="shared" si="67"/>
        <v>3371.3868847985045</v>
      </c>
      <c r="T248">
        <f>IF(A248&lt;D$4,F$4,0)</f>
        <v>0</v>
      </c>
      <c r="U248" s="5">
        <f t="shared" si="68"/>
        <v>7174.34080736332</v>
      </c>
      <c r="V248" s="5">
        <f>L$6*SUM(U241:U247)</f>
        <v>7910.6270608058248</v>
      </c>
      <c r="W248" s="1">
        <f>H$5+((H$6-H$5)*(LOG(V248+J$5)-LOG(J$5))/(LOG(J$6)-LOG(J$5)))</f>
        <v>1.3415111557312405E-2</v>
      </c>
      <c r="X248" s="1">
        <f t="shared" si="60"/>
        <v>204.67955282604225</v>
      </c>
      <c r="Y248" s="1">
        <f t="shared" si="61"/>
        <v>15052.707756374086</v>
      </c>
    </row>
    <row r="249" spans="1:25" x14ac:dyDescent="0.2">
      <c r="A249">
        <v>240</v>
      </c>
      <c r="B249" s="1">
        <f t="shared" si="62"/>
        <v>68614540.006984726</v>
      </c>
      <c r="C249" s="1">
        <f t="shared" si="62"/>
        <v>131819385.13861935</v>
      </c>
      <c r="D249" s="5">
        <f t="shared" si="63"/>
        <v>26944.503469676602</v>
      </c>
      <c r="E249" s="1">
        <f t="shared" si="64"/>
        <v>126732689.54151492</v>
      </c>
      <c r="F249" s="1">
        <f t="shared" si="65"/>
        <v>10422968.253907826</v>
      </c>
      <c r="G249" s="5">
        <f t="shared" si="69"/>
        <v>116238698.06350085</v>
      </c>
      <c r="H249" s="5">
        <f t="shared" si="66"/>
        <v>0</v>
      </c>
      <c r="I249" s="5">
        <f t="shared" si="57"/>
        <v>0.34228395859551619</v>
      </c>
      <c r="J249" s="5">
        <f t="shared" si="58"/>
        <v>0.65758162862099723</v>
      </c>
      <c r="K249" s="20">
        <f t="shared" si="59"/>
        <v>1.3441278348660053E-4</v>
      </c>
      <c r="L249" s="20">
        <f t="shared" si="72"/>
        <v>65260157.212748669</v>
      </c>
      <c r="M249" s="20">
        <f t="shared" si="73"/>
        <v>125375085.17813358</v>
      </c>
      <c r="N249" s="20">
        <f t="shared" si="74"/>
        <v>25627.258191507917</v>
      </c>
      <c r="O249" s="5">
        <f t="shared" si="75"/>
        <v>2044.5463306962199</v>
      </c>
      <c r="P249" s="5">
        <f t="shared" si="76"/>
        <v>981.97422941391414</v>
      </c>
      <c r="Q249" s="5">
        <f t="shared" si="70"/>
        <v>-2044.5463306962199</v>
      </c>
      <c r="R249" s="5">
        <f t="shared" si="71"/>
        <v>-981.97422941391414</v>
      </c>
      <c r="S249" s="1">
        <f t="shared" si="67"/>
        <v>3026.5205601101343</v>
      </c>
      <c r="T249">
        <f>IF(A249&lt;D$4,F$4,0)</f>
        <v>0</v>
      </c>
      <c r="U249" s="5">
        <f t="shared" si="68"/>
        <v>6440.8094110185903</v>
      </c>
      <c r="V249" s="5">
        <f>L$6*SUM(U242:U248)</f>
        <v>7102.3224106221451</v>
      </c>
      <c r="W249" s="1">
        <f>H$5+((H$6-H$5)*(LOG(V249+J$5)-LOG(J$5))/(LOG(J$6)-LOG(J$5)))</f>
        <v>1.2669087783053203E-2</v>
      </c>
      <c r="X249" s="1">
        <f t="shared" si="60"/>
        <v>173.55542755696885</v>
      </c>
      <c r="Y249" s="1">
        <f t="shared" si="61"/>
        <v>13525.570391835108</v>
      </c>
    </row>
    <row r="250" spans="1:25" x14ac:dyDescent="0.2">
      <c r="A250">
        <v>241</v>
      </c>
      <c r="B250" s="1">
        <f t="shared" si="62"/>
        <v>68612495.460654035</v>
      </c>
      <c r="C250" s="1">
        <f t="shared" si="62"/>
        <v>131818403.16438994</v>
      </c>
      <c r="D250" s="5">
        <f t="shared" si="63"/>
        <v>24188.81043628991</v>
      </c>
      <c r="E250" s="1">
        <f t="shared" si="64"/>
        <v>126739130.35092594</v>
      </c>
      <c r="F250" s="1">
        <f t="shared" si="65"/>
        <v>10423141.809335383</v>
      </c>
      <c r="G250" s="5">
        <f t="shared" si="69"/>
        <v>116252223.63389269</v>
      </c>
      <c r="H250" s="5">
        <f t="shared" si="66"/>
        <v>0</v>
      </c>
      <c r="I250" s="5">
        <f t="shared" si="57"/>
        <v>0.34228363240088922</v>
      </c>
      <c r="J250" s="5">
        <f t="shared" si="58"/>
        <v>0.65759569812274199</v>
      </c>
      <c r="K250" s="20">
        <f t="shared" si="59"/>
        <v>1.2066947636874257E-4</v>
      </c>
      <c r="L250" s="20">
        <f t="shared" si="72"/>
        <v>65258115.863125324</v>
      </c>
      <c r="M250" s="20">
        <f t="shared" si="73"/>
        <v>125373965.32278706</v>
      </c>
      <c r="N250" s="20">
        <f t="shared" si="74"/>
        <v>23006.249567876232</v>
      </c>
      <c r="O250" s="5">
        <f t="shared" si="75"/>
        <v>1835.384474176582</v>
      </c>
      <c r="P250" s="5">
        <f t="shared" si="76"/>
        <v>881.53567711806227</v>
      </c>
      <c r="Q250" s="5">
        <f t="shared" si="70"/>
        <v>-1835.384474176582</v>
      </c>
      <c r="R250" s="5">
        <f t="shared" si="71"/>
        <v>-881.53567711806227</v>
      </c>
      <c r="S250" s="1">
        <f t="shared" si="67"/>
        <v>2716.9201512946443</v>
      </c>
      <c r="T250">
        <f>IF(A250&lt;D$4,F$4,0)</f>
        <v>0</v>
      </c>
      <c r="U250" s="5">
        <f t="shared" si="68"/>
        <v>5782.2135934968246</v>
      </c>
      <c r="V250" s="5">
        <f>L$6*SUM(U243:U249)</f>
        <v>6376.4907697847957</v>
      </c>
      <c r="W250" s="1">
        <f>H$5+((H$6-H$5)*(LOG(V250+J$5)-LOG(J$5))/(LOG(J$6)-LOG(J$5)))</f>
        <v>1.1968499262176366E-2</v>
      </c>
      <c r="X250" s="1">
        <f t="shared" si="60"/>
        <v>147.20910034657942</v>
      </c>
      <c r="Y250" s="1">
        <f t="shared" si="61"/>
        <v>12152.503430179218</v>
      </c>
    </row>
    <row r="251" spans="1:25" x14ac:dyDescent="0.2">
      <c r="A251">
        <v>242</v>
      </c>
      <c r="B251" s="1">
        <f t="shared" si="62"/>
        <v>68610660.076179862</v>
      </c>
      <c r="C251" s="1">
        <f t="shared" si="62"/>
        <v>131817521.62871282</v>
      </c>
      <c r="D251" s="5">
        <f t="shared" si="63"/>
        <v>21714.819438114104</v>
      </c>
      <c r="E251" s="1">
        <f t="shared" si="64"/>
        <v>126744912.56451944</v>
      </c>
      <c r="F251" s="1">
        <f t="shared" si="65"/>
        <v>10423289.01843573</v>
      </c>
      <c r="G251" s="5">
        <f t="shared" si="69"/>
        <v>116264376.13732286</v>
      </c>
      <c r="H251" s="5">
        <f t="shared" si="66"/>
        <v>0</v>
      </c>
      <c r="I251" s="5">
        <f t="shared" si="57"/>
        <v>0.34228333995598664</v>
      </c>
      <c r="J251" s="5">
        <f t="shared" si="58"/>
        <v>0.65760832963419702</v>
      </c>
      <c r="K251" s="20">
        <f t="shared" si="59"/>
        <v>1.0833040981629212E-4</v>
      </c>
      <c r="L251" s="20">
        <f t="shared" si="72"/>
        <v>65256283.34461119</v>
      </c>
      <c r="M251" s="20">
        <f t="shared" si="73"/>
        <v>125372959.99829769</v>
      </c>
      <c r="N251" s="20">
        <f t="shared" si="74"/>
        <v>20653.18142191444</v>
      </c>
      <c r="O251" s="5">
        <f t="shared" si="75"/>
        <v>1647.6159643473209</v>
      </c>
      <c r="P251" s="5">
        <f t="shared" si="76"/>
        <v>791.36628613913945</v>
      </c>
      <c r="Q251" s="5">
        <f t="shared" si="70"/>
        <v>-1647.6159643473209</v>
      </c>
      <c r="R251" s="5">
        <f t="shared" si="71"/>
        <v>-791.36628613913945</v>
      </c>
      <c r="S251" s="1">
        <f t="shared" si="67"/>
        <v>2438.9822504864605</v>
      </c>
      <c r="T251">
        <f>IF(A251&lt;D$4,F$4,0)</f>
        <v>0</v>
      </c>
      <c r="U251" s="5">
        <f t="shared" si="68"/>
        <v>5190.9111494704521</v>
      </c>
      <c r="V251" s="5">
        <f>L$6*SUM(U244:U250)</f>
        <v>5724.740876081898</v>
      </c>
      <c r="W251" s="1">
        <f>H$5+((H$6-H$5)*(LOG(V251+J$5)-LOG(J$5))/(LOG(J$6)-LOG(J$5)))</f>
        <v>1.1312432442884449E-2</v>
      </c>
      <c r="X251" s="1">
        <f t="shared" si="60"/>
        <v>124.92334296747615</v>
      </c>
      <c r="Y251" s="1">
        <f t="shared" si="61"/>
        <v>10918.090049439854</v>
      </c>
    </row>
    <row r="252" spans="1:25" x14ac:dyDescent="0.2">
      <c r="A252">
        <v>243</v>
      </c>
      <c r="B252" s="1">
        <f t="shared" si="62"/>
        <v>68609012.460215509</v>
      </c>
      <c r="C252" s="1">
        <f t="shared" si="62"/>
        <v>131816730.26242667</v>
      </c>
      <c r="D252" s="5">
        <f t="shared" si="63"/>
        <v>19493.764961744844</v>
      </c>
      <c r="E252" s="1">
        <f t="shared" si="64"/>
        <v>126750103.47566891</v>
      </c>
      <c r="F252" s="1">
        <f t="shared" si="65"/>
        <v>10423413.941778697</v>
      </c>
      <c r="G252" s="5">
        <f t="shared" si="69"/>
        <v>116275294.2273723</v>
      </c>
      <c r="H252" s="5">
        <f t="shared" si="66"/>
        <v>0</v>
      </c>
      <c r="I252" s="5">
        <f t="shared" si="57"/>
        <v>0.34228307772461569</v>
      </c>
      <c r="J252" s="5">
        <f t="shared" si="58"/>
        <v>0.65761966995198995</v>
      </c>
      <c r="K252" s="20">
        <f t="shared" si="59"/>
        <v>9.7252323394327156E-5</v>
      </c>
      <c r="L252" s="20">
        <f t="shared" si="72"/>
        <v>65254638.298514277</v>
      </c>
      <c r="M252" s="20">
        <f t="shared" si="73"/>
        <v>125372057.49689718</v>
      </c>
      <c r="N252" s="20">
        <f t="shared" si="74"/>
        <v>18540.692192480437</v>
      </c>
      <c r="O252" s="5">
        <f t="shared" si="75"/>
        <v>1479.0539887828836</v>
      </c>
      <c r="P252" s="5">
        <f t="shared" si="76"/>
        <v>710.41709278359724</v>
      </c>
      <c r="Q252" s="5">
        <f t="shared" si="70"/>
        <v>-1479.0539887828836</v>
      </c>
      <c r="R252" s="5">
        <f t="shared" si="71"/>
        <v>-710.41709278359724</v>
      </c>
      <c r="S252" s="1">
        <f t="shared" si="67"/>
        <v>2189.4710815664807</v>
      </c>
      <c r="T252">
        <f>IF(A252&lt;D$4,F$4,0)</f>
        <v>0</v>
      </c>
      <c r="U252" s="5">
        <f t="shared" si="68"/>
        <v>4660.0367268557202</v>
      </c>
      <c r="V252" s="5">
        <f>L$6*SUM(U245:U251)</f>
        <v>5139.53065178821</v>
      </c>
      <c r="W252" s="1">
        <f>H$5+((H$6-H$5)*(LOG(V252+J$5)-LOG(J$5))/(LOG(J$6)-LOG(J$5)))</f>
        <v>1.0699747732109133E-2</v>
      </c>
      <c r="X252" s="1">
        <f t="shared" si="60"/>
        <v>106.08288049985809</v>
      </c>
      <c r="Y252" s="1">
        <f t="shared" si="61"/>
        <v>9808.4387657919888</v>
      </c>
    </row>
    <row r="253" spans="1:25" x14ac:dyDescent="0.2">
      <c r="A253">
        <v>244</v>
      </c>
      <c r="B253" s="1">
        <f t="shared" si="62"/>
        <v>68607533.406226724</v>
      </c>
      <c r="C253" s="1">
        <f t="shared" si="62"/>
        <v>131816019.84533389</v>
      </c>
      <c r="D253" s="5">
        <f t="shared" si="63"/>
        <v>17499.812694744254</v>
      </c>
      <c r="E253" s="1">
        <f t="shared" si="64"/>
        <v>126754763.51239577</v>
      </c>
      <c r="F253" s="1">
        <f t="shared" si="65"/>
        <v>10423520.024659198</v>
      </c>
      <c r="G253" s="5">
        <f t="shared" si="69"/>
        <v>116285102.6661381</v>
      </c>
      <c r="H253" s="5">
        <f t="shared" si="66"/>
        <v>0</v>
      </c>
      <c r="I253" s="5">
        <f t="shared" si="57"/>
        <v>0.34228284254839358</v>
      </c>
      <c r="J253" s="5">
        <f t="shared" si="58"/>
        <v>0.65762985092219417</v>
      </c>
      <c r="K253" s="20">
        <f t="shared" si="59"/>
        <v>8.7306529412087744E-5</v>
      </c>
      <c r="L253" s="20">
        <f t="shared" si="72"/>
        <v>65253161.549252465</v>
      </c>
      <c r="M253" s="20">
        <f t="shared" si="73"/>
        <v>125371247.30629638</v>
      </c>
      <c r="N253" s="20">
        <f t="shared" si="74"/>
        <v>16644.208706505793</v>
      </c>
      <c r="O253" s="5">
        <f t="shared" si="75"/>
        <v>1327.7350117177225</v>
      </c>
      <c r="P253" s="5">
        <f t="shared" si="76"/>
        <v>637.74608984136592</v>
      </c>
      <c r="Q253" s="5">
        <f t="shared" si="70"/>
        <v>-1327.7350117177225</v>
      </c>
      <c r="R253" s="5">
        <f t="shared" si="71"/>
        <v>-637.74608984136592</v>
      </c>
      <c r="S253" s="1">
        <f t="shared" si="67"/>
        <v>1965.4811015590885</v>
      </c>
      <c r="T253">
        <f>IF(A253&lt;D$4,F$4,0)</f>
        <v>0</v>
      </c>
      <c r="U253" s="5">
        <f t="shared" si="68"/>
        <v>4183.4233485670702</v>
      </c>
      <c r="V253" s="5">
        <f>L$6*SUM(U246:U252)</f>
        <v>4614.0821598445973</v>
      </c>
      <c r="W253" s="1">
        <f>H$5+((H$6-H$5)*(LOG(V253+J$5)-LOG(J$5))/(LOG(J$6)-LOG(J$5)))</f>
        <v>1.0129104443865732E-2</v>
      </c>
      <c r="X253" s="1">
        <f t="shared" si="60"/>
        <v>90.161143139330903</v>
      </c>
      <c r="Y253" s="1">
        <f t="shared" si="61"/>
        <v>8811.0347759069209</v>
      </c>
    </row>
    <row r="254" spans="1:25" x14ac:dyDescent="0.2">
      <c r="A254">
        <v>245</v>
      </c>
      <c r="B254" s="1">
        <f t="shared" si="62"/>
        <v>68606205.671215013</v>
      </c>
      <c r="C254" s="1">
        <f t="shared" si="62"/>
        <v>131815382.09924404</v>
      </c>
      <c r="D254" s="5">
        <f t="shared" si="63"/>
        <v>15709.762029804482</v>
      </c>
      <c r="E254" s="1">
        <f t="shared" si="64"/>
        <v>126758946.93574433</v>
      </c>
      <c r="F254" s="1">
        <f t="shared" si="65"/>
        <v>10423610.185802337</v>
      </c>
      <c r="G254" s="5">
        <f t="shared" si="69"/>
        <v>116293913.70091401</v>
      </c>
      <c r="H254" s="5">
        <f t="shared" si="66"/>
        <v>0</v>
      </c>
      <c r="I254" s="5">
        <f t="shared" si="57"/>
        <v>0.34228263160500177</v>
      </c>
      <c r="J254" s="5">
        <f t="shared" si="58"/>
        <v>0.6576389909561523</v>
      </c>
      <c r="K254" s="20">
        <f t="shared" si="59"/>
        <v>7.8377438845971713E-5</v>
      </c>
      <c r="L254" s="20">
        <f t="shared" si="72"/>
        <v>65251835.881485999</v>
      </c>
      <c r="M254" s="20">
        <f t="shared" si="73"/>
        <v>125370519.98787375</v>
      </c>
      <c r="N254" s="20">
        <f t="shared" si="74"/>
        <v>14941.66312911396</v>
      </c>
      <c r="O254" s="5">
        <f t="shared" si="75"/>
        <v>1191.8960272584288</v>
      </c>
      <c r="P254" s="5">
        <f t="shared" si="76"/>
        <v>572.50735818479768</v>
      </c>
      <c r="Q254" s="5">
        <f t="shared" si="70"/>
        <v>-1191.8960272584288</v>
      </c>
      <c r="R254" s="5">
        <f t="shared" si="71"/>
        <v>-572.50735818479768</v>
      </c>
      <c r="S254" s="1">
        <f t="shared" si="67"/>
        <v>1764.4033854432264</v>
      </c>
      <c r="T254">
        <f>IF(A254&lt;D$4,F$4,0)</f>
        <v>0</v>
      </c>
      <c r="U254" s="5">
        <f t="shared" si="68"/>
        <v>3755.531766498862</v>
      </c>
      <c r="V254" s="5">
        <f>L$6*SUM(U247:U253)</f>
        <v>4142.3049027966799</v>
      </c>
      <c r="W254" s="1">
        <f>H$5+((H$6-H$5)*(LOG(V254+J$5)-LOG(J$5))/(LOG(J$6)-LOG(J$5)))</f>
        <v>9.5989886230304702E-3</v>
      </c>
      <c r="X254" s="1">
        <f t="shared" si="60"/>
        <v>76.708532084543251</v>
      </c>
      <c r="Y254" s="1">
        <f t="shared" si="61"/>
        <v>7914.6054591102729</v>
      </c>
    </row>
    <row r="255" spans="1:25" x14ac:dyDescent="0.2">
      <c r="A255">
        <v>246</v>
      </c>
      <c r="B255" s="1">
        <f t="shared" si="62"/>
        <v>68605013.775187761</v>
      </c>
      <c r="C255" s="1">
        <f t="shared" si="62"/>
        <v>131814809.59188586</v>
      </c>
      <c r="D255" s="5">
        <f t="shared" si="63"/>
        <v>14102.778530449204</v>
      </c>
      <c r="E255" s="1">
        <f t="shared" si="64"/>
        <v>126762702.46751083</v>
      </c>
      <c r="F255" s="1">
        <f t="shared" si="65"/>
        <v>10423686.894334421</v>
      </c>
      <c r="G255" s="5">
        <f t="shared" si="69"/>
        <v>116301828.30637312</v>
      </c>
      <c r="H255" s="5">
        <f t="shared" si="66"/>
        <v>0</v>
      </c>
      <c r="I255" s="5">
        <f t="shared" si="57"/>
        <v>0.34228244237130817</v>
      </c>
      <c r="J255" s="5">
        <f t="shared" si="58"/>
        <v>0.65764719639393654</v>
      </c>
      <c r="K255" s="20">
        <f t="shared" si="59"/>
        <v>7.0361234755259556E-5</v>
      </c>
      <c r="L255" s="20">
        <f t="shared" si="72"/>
        <v>65250645.839948937</v>
      </c>
      <c r="M255" s="20">
        <f t="shared" si="73"/>
        <v>125369867.06722529</v>
      </c>
      <c r="N255" s="20">
        <f t="shared" si="74"/>
        <v>13413.238429847661</v>
      </c>
      <c r="O255" s="5">
        <f t="shared" si="75"/>
        <v>1069.9541202356754</v>
      </c>
      <c r="P255" s="5">
        <f t="shared" si="76"/>
        <v>513.9412955045841</v>
      </c>
      <c r="Q255" s="5">
        <f t="shared" si="70"/>
        <v>-1069.9541202356754</v>
      </c>
      <c r="R255" s="5">
        <f t="shared" si="71"/>
        <v>-513.9412955045841</v>
      </c>
      <c r="S255" s="1">
        <f t="shared" si="67"/>
        <v>1583.8954157402595</v>
      </c>
      <c r="T255">
        <f>IF(A255&lt;D$4,F$4,0)</f>
        <v>0</v>
      </c>
      <c r="U255" s="5">
        <f t="shared" si="68"/>
        <v>3371.3868847985045</v>
      </c>
      <c r="V255" s="5">
        <f>L$6*SUM(U248:U254)</f>
        <v>3718.7266803270841</v>
      </c>
      <c r="W255" s="1">
        <f>H$5+((H$6-H$5)*(LOG(V255+J$5)-LOG(J$5))/(LOG(J$6)-LOG(J$5)))</f>
        <v>9.1077426410438398E-3</v>
      </c>
      <c r="X255" s="1">
        <f t="shared" si="60"/>
        <v>65.342049692603794</v>
      </c>
      <c r="Y255" s="1">
        <f t="shared" si="61"/>
        <v>7108.9987576707163</v>
      </c>
    </row>
    <row r="256" spans="1:25" x14ac:dyDescent="0.2">
      <c r="A256">
        <v>247</v>
      </c>
      <c r="B256" s="1">
        <f t="shared" si="62"/>
        <v>68603943.821067527</v>
      </c>
      <c r="C256" s="1">
        <f t="shared" si="62"/>
        <v>131814295.65059036</v>
      </c>
      <c r="D256" s="5">
        <f t="shared" si="63"/>
        <v>12660.153386079332</v>
      </c>
      <c r="E256" s="1">
        <f t="shared" si="64"/>
        <v>126766073.85439563</v>
      </c>
      <c r="F256" s="1">
        <f t="shared" si="65"/>
        <v>10423752.236384112</v>
      </c>
      <c r="G256" s="5">
        <f t="shared" si="69"/>
        <v>116308937.30513079</v>
      </c>
      <c r="H256" s="5">
        <f t="shared" si="66"/>
        <v>0</v>
      </c>
      <c r="I256" s="5">
        <f t="shared" si="57"/>
        <v>0.3422822725907449</v>
      </c>
      <c r="J256" s="5">
        <f t="shared" si="58"/>
        <v>0.65765456273050671</v>
      </c>
      <c r="K256" s="20">
        <f t="shared" si="59"/>
        <v>6.3164678748453012E-5</v>
      </c>
      <c r="L256" s="20">
        <f t="shared" si="72"/>
        <v>65249577.549678229</v>
      </c>
      <c r="M256" s="20">
        <f t="shared" si="73"/>
        <v>125369280.9358314</v>
      </c>
      <c r="N256" s="20">
        <f t="shared" si="74"/>
        <v>12041.139534344493</v>
      </c>
      <c r="O256" s="5">
        <f t="shared" si="75"/>
        <v>960.4881024849725</v>
      </c>
      <c r="P256" s="5">
        <f t="shared" si="76"/>
        <v>461.36583284498192</v>
      </c>
      <c r="Q256" s="5">
        <f t="shared" si="70"/>
        <v>-960.4881024849725</v>
      </c>
      <c r="R256" s="5">
        <f t="shared" si="71"/>
        <v>-461.36583284498192</v>
      </c>
      <c r="S256" s="1">
        <f t="shared" si="67"/>
        <v>1421.8539353299543</v>
      </c>
      <c r="T256">
        <f>IF(A256&lt;D$4,F$4,0)</f>
        <v>0</v>
      </c>
      <c r="U256" s="5">
        <f t="shared" si="68"/>
        <v>3026.5205601101343</v>
      </c>
      <c r="V256" s="5">
        <f>L$6*SUM(U249:U255)</f>
        <v>3338.431288070602</v>
      </c>
      <c r="W256" s="1">
        <f>H$5+((H$6-H$5)*(LOG(V256+J$5)-LOG(J$5))/(LOG(J$6)-LOG(J$5)))</f>
        <v>8.6535954805394694E-3</v>
      </c>
      <c r="X256" s="1">
        <f t="shared" si="60"/>
        <v>55.736159210206552</v>
      </c>
      <c r="Y256" s="1">
        <f t="shared" si="61"/>
        <v>6385.0732518083842</v>
      </c>
    </row>
    <row r="257" spans="1:25" x14ac:dyDescent="0.2">
      <c r="A257">
        <v>248</v>
      </c>
      <c r="B257" s="1">
        <f t="shared" si="62"/>
        <v>68602983.332965046</v>
      </c>
      <c r="C257" s="1">
        <f t="shared" si="62"/>
        <v>131813834.28475751</v>
      </c>
      <c r="D257" s="5">
        <f t="shared" si="63"/>
        <v>11365.087170114643</v>
      </c>
      <c r="E257" s="1">
        <f t="shared" si="64"/>
        <v>126769100.37495574</v>
      </c>
      <c r="F257" s="1">
        <f t="shared" si="65"/>
        <v>10423807.972543323</v>
      </c>
      <c r="G257" s="5">
        <f t="shared" si="69"/>
        <v>116315322.37838261</v>
      </c>
      <c r="H257" s="5">
        <f t="shared" si="66"/>
        <v>0</v>
      </c>
      <c r="I257" s="5">
        <f t="shared" si="57"/>
        <v>0.34228212024441196</v>
      </c>
      <c r="J257" s="5">
        <f t="shared" si="58"/>
        <v>0.65766117571817795</v>
      </c>
      <c r="K257" s="20">
        <f t="shared" si="59"/>
        <v>5.6704037409990481E-5</v>
      </c>
      <c r="L257" s="20">
        <f t="shared" si="72"/>
        <v>65248618.554569811</v>
      </c>
      <c r="M257" s="20">
        <f t="shared" si="73"/>
        <v>125368754.76271936</v>
      </c>
      <c r="N257" s="20">
        <f t="shared" si="74"/>
        <v>10809.387603496736</v>
      </c>
      <c r="O257" s="5">
        <f t="shared" si="75"/>
        <v>862.22201534114197</v>
      </c>
      <c r="P257" s="5">
        <f t="shared" si="76"/>
        <v>414.16854021942584</v>
      </c>
      <c r="Q257" s="5">
        <f t="shared" si="70"/>
        <v>-862.22201534114197</v>
      </c>
      <c r="R257" s="5">
        <f t="shared" si="71"/>
        <v>-414.16854021942584</v>
      </c>
      <c r="S257" s="1">
        <f t="shared" si="67"/>
        <v>1276.3905555605679</v>
      </c>
      <c r="T257">
        <f>IF(A257&lt;D$4,F$4,0)</f>
        <v>0</v>
      </c>
      <c r="U257" s="5">
        <f t="shared" si="68"/>
        <v>2716.9201512946443</v>
      </c>
      <c r="V257" s="5">
        <f>L$6*SUM(U250:U256)</f>
        <v>2997.0024029797569</v>
      </c>
      <c r="W257" s="1">
        <f>H$5+((H$6-H$5)*(LOG(V257+J$5)-LOG(J$5))/(LOG(J$6)-LOG(J$5)))</f>
        <v>8.2346927074069334E-3</v>
      </c>
      <c r="X257" s="1">
        <f t="shared" si="60"/>
        <v>47.614752111037539</v>
      </c>
      <c r="Y257" s="1">
        <f t="shared" si="61"/>
        <v>5734.5988413857867</v>
      </c>
    </row>
    <row r="258" spans="1:25" x14ac:dyDescent="0.2">
      <c r="A258">
        <v>249</v>
      </c>
      <c r="B258" s="1">
        <f t="shared" si="62"/>
        <v>68602121.11094971</v>
      </c>
      <c r="C258" s="1">
        <f t="shared" si="62"/>
        <v>131813420.11621729</v>
      </c>
      <c r="D258" s="5">
        <f t="shared" si="63"/>
        <v>10202.495475188749</v>
      </c>
      <c r="E258" s="1">
        <f t="shared" si="64"/>
        <v>126771817.29510704</v>
      </c>
      <c r="F258" s="1">
        <f t="shared" si="65"/>
        <v>10423855.587295435</v>
      </c>
      <c r="G258" s="5">
        <f t="shared" si="69"/>
        <v>116321056.97722399</v>
      </c>
      <c r="H258" s="5">
        <f t="shared" si="66"/>
        <v>0</v>
      </c>
      <c r="I258" s="5">
        <f t="shared" si="57"/>
        <v>0.34228198352545114</v>
      </c>
      <c r="J258" s="5">
        <f t="shared" si="58"/>
        <v>0.6576671123577138</v>
      </c>
      <c r="K258" s="20">
        <f t="shared" si="59"/>
        <v>5.0904116834948121E-5</v>
      </c>
      <c r="L258" s="20">
        <f t="shared" si="72"/>
        <v>65247757.672400288</v>
      </c>
      <c r="M258" s="20">
        <f t="shared" si="73"/>
        <v>125368282.41511169</v>
      </c>
      <c r="N258" s="20">
        <f t="shared" si="74"/>
        <v>9703.6351302062576</v>
      </c>
      <c r="O258" s="5">
        <f t="shared" si="75"/>
        <v>774.01030992309097</v>
      </c>
      <c r="P258" s="5">
        <f t="shared" si="76"/>
        <v>371.79953223010307</v>
      </c>
      <c r="Q258" s="5">
        <f t="shared" si="70"/>
        <v>-774.01030992309097</v>
      </c>
      <c r="R258" s="5">
        <f t="shared" si="71"/>
        <v>-371.79953223010307</v>
      </c>
      <c r="S258" s="1">
        <f t="shared" si="67"/>
        <v>1145.809842153194</v>
      </c>
      <c r="T258">
        <f>IF(A258&lt;D$4,F$4,0)</f>
        <v>0</v>
      </c>
      <c r="U258" s="5">
        <f t="shared" si="68"/>
        <v>2438.9822504864605</v>
      </c>
      <c r="V258" s="5">
        <f>L$6*SUM(U251:U257)</f>
        <v>2690.4730587595386</v>
      </c>
      <c r="W258" s="1">
        <f>H$5+((H$6-H$5)*(LOG(V258+J$5)-LOG(J$5))/(LOG(J$6)-LOG(J$5)))</f>
        <v>7.8491252573572416E-3</v>
      </c>
      <c r="X258" s="1">
        <f t="shared" si="60"/>
        <v>40.744111812005841</v>
      </c>
      <c r="Y258" s="1">
        <f t="shared" si="61"/>
        <v>5150.1670376584461</v>
      </c>
    </row>
    <row r="259" spans="1:25" x14ac:dyDescent="0.2">
      <c r="A259">
        <v>250</v>
      </c>
      <c r="B259" s="1">
        <f t="shared" si="62"/>
        <v>68601347.10063979</v>
      </c>
      <c r="C259" s="1">
        <f t="shared" si="62"/>
        <v>131813048.31668505</v>
      </c>
      <c r="D259" s="5">
        <f t="shared" si="63"/>
        <v>9158.8342357754627</v>
      </c>
      <c r="E259" s="1">
        <f t="shared" si="64"/>
        <v>126774256.27735752</v>
      </c>
      <c r="F259" s="1">
        <f t="shared" si="65"/>
        <v>10423896.331407247</v>
      </c>
      <c r="G259" s="5">
        <f t="shared" si="69"/>
        <v>116326207.14426166</v>
      </c>
      <c r="H259" s="5">
        <f t="shared" si="66"/>
        <v>0</v>
      </c>
      <c r="I259" s="5">
        <f t="shared" si="57"/>
        <v>0.3422818608162948</v>
      </c>
      <c r="J259" s="5">
        <f t="shared" si="58"/>
        <v>0.65767244178915496</v>
      </c>
      <c r="K259" s="20">
        <f t="shared" si="59"/>
        <v>4.569739455014253E-5</v>
      </c>
      <c r="L259" s="20">
        <f t="shared" si="72"/>
        <v>65246984.864640102</v>
      </c>
      <c r="M259" s="20">
        <f t="shared" si="73"/>
        <v>125367858.38715133</v>
      </c>
      <c r="N259" s="20">
        <f t="shared" si="74"/>
        <v>8710.9997691840654</v>
      </c>
      <c r="O259" s="5">
        <f t="shared" si="75"/>
        <v>694.8245355694819</v>
      </c>
      <c r="P259" s="5">
        <f t="shared" si="76"/>
        <v>333.76509335989482</v>
      </c>
      <c r="Q259" s="5">
        <f t="shared" si="70"/>
        <v>-694.8245355694819</v>
      </c>
      <c r="R259" s="5">
        <f t="shared" si="71"/>
        <v>-333.76509335989482</v>
      </c>
      <c r="S259" s="1">
        <f t="shared" si="67"/>
        <v>1028.5896289293767</v>
      </c>
      <c r="T259">
        <f>IF(A259&lt;D$4,F$4,0)</f>
        <v>0</v>
      </c>
      <c r="U259" s="5">
        <f t="shared" si="68"/>
        <v>2189.4710815664807</v>
      </c>
      <c r="V259" s="5">
        <f>L$6*SUM(U252:U258)</f>
        <v>2415.2801688611398</v>
      </c>
      <c r="W259" s="1">
        <f>H$5+((H$6-H$5)*(LOG(V259+J$5)-LOG(J$5))/(LOG(J$6)-LOG(J$5)))</f>
        <v>7.4949563236404431E-3</v>
      </c>
      <c r="X259" s="1">
        <f t="shared" si="60"/>
        <v>34.926771734343994</v>
      </c>
      <c r="Y259" s="1">
        <f t="shared" si="61"/>
        <v>4625.1099551213765</v>
      </c>
    </row>
    <row r="260" spans="1:25" x14ac:dyDescent="0.2">
      <c r="A260">
        <v>251</v>
      </c>
      <c r="B260" s="1">
        <f t="shared" si="62"/>
        <v>68600652.276104227</v>
      </c>
      <c r="C260" s="1">
        <f t="shared" si="62"/>
        <v>131812714.55159169</v>
      </c>
      <c r="D260" s="5">
        <f t="shared" si="63"/>
        <v>8221.9427631457511</v>
      </c>
      <c r="E260" s="1">
        <f t="shared" si="64"/>
        <v>126776445.74843909</v>
      </c>
      <c r="F260" s="1">
        <f t="shared" si="65"/>
        <v>10423931.258178981</v>
      </c>
      <c r="G260" s="5">
        <f t="shared" si="69"/>
        <v>116330832.25421678</v>
      </c>
      <c r="H260" s="5">
        <f t="shared" si="66"/>
        <v>0</v>
      </c>
      <c r="I260" s="5">
        <f t="shared" si="57"/>
        <v>0.34228175066844674</v>
      </c>
      <c r="J260" s="5">
        <f t="shared" si="58"/>
        <v>0.6576772260924223</v>
      </c>
      <c r="K260" s="20">
        <f t="shared" si="59"/>
        <v>4.102323913100132E-5</v>
      </c>
      <c r="L260" s="20">
        <f t="shared" si="72"/>
        <v>65246291.119553447</v>
      </c>
      <c r="M260" s="20">
        <f t="shared" si="73"/>
        <v>125367477.73588596</v>
      </c>
      <c r="N260" s="20">
        <f t="shared" si="74"/>
        <v>7819.9150196619385</v>
      </c>
      <c r="O260" s="5">
        <f t="shared" si="75"/>
        <v>623.74138374453719</v>
      </c>
      <c r="P260" s="5">
        <f t="shared" si="76"/>
        <v>299.62195052689134</v>
      </c>
      <c r="Q260" s="5">
        <f t="shared" si="70"/>
        <v>-623.74138374453719</v>
      </c>
      <c r="R260" s="5">
        <f t="shared" si="71"/>
        <v>-299.62195052689134</v>
      </c>
      <c r="S260" s="1">
        <f t="shared" si="67"/>
        <v>923.36333427142858</v>
      </c>
      <c r="T260">
        <f>IF(A260&lt;D$4,F$4,0)</f>
        <v>0</v>
      </c>
      <c r="U260" s="5">
        <f t="shared" si="68"/>
        <v>1965.4811015590885</v>
      </c>
      <c r="V260" s="5">
        <f>L$6*SUM(U253:U259)</f>
        <v>2168.2236043322159</v>
      </c>
      <c r="W260" s="1">
        <f>H$5+((H$6-H$5)*(LOG(V260+J$5)-LOG(J$5))/(LOG(J$6)-LOG(J$5)))</f>
        <v>7.1702458070995673E-3</v>
      </c>
      <c r="X260" s="1">
        <f t="shared" si="60"/>
        <v>29.996173724385468</v>
      </c>
      <c r="Y260" s="1">
        <f t="shared" si="61"/>
        <v>4153.4271748426845</v>
      </c>
    </row>
    <row r="261" spans="1:25" x14ac:dyDescent="0.2">
      <c r="A261">
        <v>252</v>
      </c>
      <c r="B261" s="1">
        <f t="shared" si="62"/>
        <v>68600028.53472048</v>
      </c>
      <c r="C261" s="1">
        <f t="shared" si="62"/>
        <v>131812414.92964117</v>
      </c>
      <c r="D261" s="5">
        <f t="shared" si="63"/>
        <v>7380.902711973954</v>
      </c>
      <c r="E261" s="1">
        <f t="shared" si="64"/>
        <v>126778411.22954065</v>
      </c>
      <c r="F261" s="1">
        <f t="shared" si="65"/>
        <v>10423961.254352706</v>
      </c>
      <c r="G261" s="5">
        <f t="shared" si="69"/>
        <v>116334985.68139161</v>
      </c>
      <c r="H261" s="5">
        <f t="shared" si="66"/>
        <v>0</v>
      </c>
      <c r="I261" s="5">
        <f t="shared" si="57"/>
        <v>0.34228165178449566</v>
      </c>
      <c r="J261" s="5">
        <f t="shared" si="58"/>
        <v>0.65768152100674238</v>
      </c>
      <c r="K261" s="20">
        <f t="shared" si="59"/>
        <v>3.6827208761822165E-5</v>
      </c>
      <c r="L261" s="20">
        <f t="shared" si="72"/>
        <v>65245668.347232424</v>
      </c>
      <c r="M261" s="20">
        <f t="shared" si="73"/>
        <v>125367136.0237751</v>
      </c>
      <c r="N261" s="20">
        <f t="shared" si="74"/>
        <v>7019.9960661080968</v>
      </c>
      <c r="O261" s="5">
        <f t="shared" si="75"/>
        <v>559.93195003443179</v>
      </c>
      <c r="P261" s="5">
        <f t="shared" si="76"/>
        <v>268.97212766080071</v>
      </c>
      <c r="Q261" s="5">
        <f t="shared" si="70"/>
        <v>-559.93195003443179</v>
      </c>
      <c r="R261" s="5">
        <f t="shared" si="71"/>
        <v>-268.97212766080071</v>
      </c>
      <c r="S261" s="1">
        <f t="shared" si="67"/>
        <v>828.90407769523244</v>
      </c>
      <c r="T261">
        <f>IF(A261&lt;D$4,F$4,0)</f>
        <v>0</v>
      </c>
      <c r="U261" s="5">
        <f t="shared" si="68"/>
        <v>1764.4033854432264</v>
      </c>
      <c r="V261" s="5">
        <f>L$6*SUM(U254:U260)</f>
        <v>1946.4293796314178</v>
      </c>
      <c r="W261" s="1">
        <f>H$5+((H$6-H$5)*(LOG(V261+J$5)-LOG(J$5))/(LOG(J$6)-LOG(J$5)))</f>
        <v>6.8730719648203969E-3</v>
      </c>
      <c r="X261" s="1">
        <f t="shared" si="60"/>
        <v>25.812040097315748</v>
      </c>
      <c r="Y261" s="1">
        <f t="shared" si="61"/>
        <v>3729.7197264015463</v>
      </c>
    </row>
    <row r="262" spans="1:25" x14ac:dyDescent="0.2">
      <c r="A262">
        <v>253</v>
      </c>
      <c r="B262" s="1">
        <f t="shared" si="62"/>
        <v>68599468.602770448</v>
      </c>
      <c r="C262" s="1">
        <f t="shared" si="62"/>
        <v>131812145.95751351</v>
      </c>
      <c r="D262" s="5">
        <f t="shared" si="63"/>
        <v>6625.9113739289269</v>
      </c>
      <c r="E262" s="1">
        <f t="shared" si="64"/>
        <v>126780175.63292609</v>
      </c>
      <c r="F262" s="1">
        <f t="shared" si="65"/>
        <v>10423987.066392804</v>
      </c>
      <c r="G262" s="5">
        <f t="shared" si="69"/>
        <v>116338715.40111801</v>
      </c>
      <c r="H262" s="5">
        <f t="shared" si="66"/>
        <v>0</v>
      </c>
      <c r="I262" s="5">
        <f t="shared" si="57"/>
        <v>0.34228156300210322</v>
      </c>
      <c r="J262" s="5">
        <f t="shared" si="58"/>
        <v>0.65768537657705706</v>
      </c>
      <c r="K262" s="20">
        <f t="shared" si="59"/>
        <v>3.3060420839618781E-5</v>
      </c>
      <c r="L262" s="20">
        <f t="shared" si="72"/>
        <v>65245109.285349838</v>
      </c>
      <c r="M262" s="20">
        <f t="shared" si="73"/>
        <v>125366829.26705836</v>
      </c>
      <c r="N262" s="20">
        <f t="shared" si="74"/>
        <v>6301.9192497006625</v>
      </c>
      <c r="O262" s="5">
        <f t="shared" si="75"/>
        <v>502.65209065301912</v>
      </c>
      <c r="P262" s="5">
        <f t="shared" si="76"/>
        <v>241.45832354279082</v>
      </c>
      <c r="Q262" s="5">
        <f t="shared" si="70"/>
        <v>-502.65209065301912</v>
      </c>
      <c r="R262" s="5">
        <f t="shared" si="71"/>
        <v>-241.45832354279082</v>
      </c>
      <c r="S262" s="1">
        <f t="shared" si="67"/>
        <v>744.11041419580988</v>
      </c>
      <c r="T262">
        <f>IF(A262&lt;D$4,F$4,0)</f>
        <v>0</v>
      </c>
      <c r="U262" s="5">
        <f t="shared" si="68"/>
        <v>1583.8954157402595</v>
      </c>
      <c r="V262" s="5">
        <f>L$6*SUM(U255:U261)</f>
        <v>1747.3165415258541</v>
      </c>
      <c r="W262" s="1">
        <f>H$5+((H$6-H$5)*(LOG(V262+J$5)-LOG(J$5))/(LOG(J$6)-LOG(J$5)))</f>
        <v>6.6015500575977272E-3</v>
      </c>
      <c r="X262" s="1">
        <f t="shared" si="60"/>
        <v>22.256379283525789</v>
      </c>
      <c r="Y262" s="1">
        <f t="shared" si="61"/>
        <v>3349.1305055149787</v>
      </c>
    </row>
    <row r="263" spans="1:25" x14ac:dyDescent="0.2">
      <c r="A263">
        <v>254</v>
      </c>
      <c r="B263" s="1">
        <f t="shared" si="62"/>
        <v>68598965.950679794</v>
      </c>
      <c r="C263" s="1">
        <f t="shared" si="62"/>
        <v>131811904.49918997</v>
      </c>
      <c r="D263" s="5">
        <f t="shared" si="63"/>
        <v>5948.1678527947824</v>
      </c>
      <c r="E263" s="1">
        <f t="shared" si="64"/>
        <v>126781759.52834183</v>
      </c>
      <c r="F263" s="1">
        <f t="shared" si="65"/>
        <v>10424009.322772088</v>
      </c>
      <c r="G263" s="5">
        <f t="shared" si="69"/>
        <v>116342064.53162353</v>
      </c>
      <c r="H263" s="5">
        <f t="shared" si="66"/>
        <v>0</v>
      </c>
      <c r="I263" s="5">
        <f t="shared" si="57"/>
        <v>0.34228148327973557</v>
      </c>
      <c r="J263" s="5">
        <f t="shared" si="58"/>
        <v>0.65768883773476916</v>
      </c>
      <c r="K263" s="20">
        <f t="shared" si="59"/>
        <v>2.9678985495425858E-5</v>
      </c>
      <c r="L263" s="20">
        <f t="shared" si="72"/>
        <v>65244607.414538383</v>
      </c>
      <c r="M263" s="20">
        <f t="shared" si="73"/>
        <v>125366553.88938923</v>
      </c>
      <c r="N263" s="20">
        <f t="shared" si="74"/>
        <v>5657.3137949396087</v>
      </c>
      <c r="O263" s="5">
        <f t="shared" si="75"/>
        <v>451.23376231257589</v>
      </c>
      <c r="P263" s="5">
        <f t="shared" si="76"/>
        <v>216.75976000687089</v>
      </c>
      <c r="Q263" s="5">
        <f t="shared" si="70"/>
        <v>-451.23376231257589</v>
      </c>
      <c r="R263" s="5">
        <f t="shared" si="71"/>
        <v>-216.75976000687089</v>
      </c>
      <c r="S263" s="1">
        <f t="shared" si="67"/>
        <v>667.99352231944681</v>
      </c>
      <c r="T263">
        <f>IF(A263&lt;D$4,F$4,0)</f>
        <v>0</v>
      </c>
      <c r="U263" s="5">
        <f t="shared" si="68"/>
        <v>1421.8539353299543</v>
      </c>
      <c r="V263" s="5">
        <f>L$6*SUM(U256:U262)</f>
        <v>1568.5673946200295</v>
      </c>
      <c r="W263" s="1">
        <f>H$5+((H$6-H$5)*(LOG(V263+J$5)-LOG(J$5))/(LOG(J$6)-LOG(J$5)))</f>
        <v>6.3538479409318803E-3</v>
      </c>
      <c r="X263" s="1">
        <f t="shared" si="60"/>
        <v>19.230051429043776</v>
      </c>
      <c r="Y263" s="1">
        <f t="shared" si="61"/>
        <v>3007.2905086810906</v>
      </c>
    </row>
    <row r="264" spans="1:25" x14ac:dyDescent="0.2">
      <c r="A264">
        <v>255</v>
      </c>
      <c r="B264" s="1">
        <f t="shared" si="62"/>
        <v>68598514.716917485</v>
      </c>
      <c r="C264" s="1">
        <f t="shared" si="62"/>
        <v>131811687.73942997</v>
      </c>
      <c r="D264" s="5">
        <f t="shared" si="63"/>
        <v>5339.7708195536616</v>
      </c>
      <c r="E264" s="1">
        <f t="shared" si="64"/>
        <v>126783181.38227716</v>
      </c>
      <c r="F264" s="1">
        <f t="shared" si="65"/>
        <v>10424028.552823517</v>
      </c>
      <c r="G264" s="5">
        <f t="shared" si="69"/>
        <v>116345071.82213221</v>
      </c>
      <c r="H264" s="5">
        <f t="shared" si="66"/>
        <v>0</v>
      </c>
      <c r="I264" s="5">
        <f t="shared" si="57"/>
        <v>0.34228141168394238</v>
      </c>
      <c r="J264" s="5">
        <f t="shared" si="58"/>
        <v>0.65769194481944948</v>
      </c>
      <c r="K264" s="20">
        <f t="shared" si="59"/>
        <v>2.6643496608167934E-5</v>
      </c>
      <c r="L264" s="20">
        <f t="shared" si="72"/>
        <v>65244156.882414848</v>
      </c>
      <c r="M264" s="20">
        <f t="shared" si="73"/>
        <v>125366306.68019935</v>
      </c>
      <c r="N264" s="20">
        <f t="shared" si="74"/>
        <v>5078.6645527936162</v>
      </c>
      <c r="O264" s="5">
        <f t="shared" si="75"/>
        <v>405.07724552032511</v>
      </c>
      <c r="P264" s="5">
        <f t="shared" si="76"/>
        <v>194.58845288856421</v>
      </c>
      <c r="Q264" s="5">
        <f t="shared" si="70"/>
        <v>-405.07724552032511</v>
      </c>
      <c r="R264" s="5">
        <f t="shared" si="71"/>
        <v>-194.58845288856421</v>
      </c>
      <c r="S264" s="1">
        <f t="shared" si="67"/>
        <v>599.66569840888928</v>
      </c>
      <c r="T264">
        <f>IF(A264&lt;D$4,F$4,0)</f>
        <v>0</v>
      </c>
      <c r="U264" s="5">
        <f t="shared" si="68"/>
        <v>1276.3905555605679</v>
      </c>
      <c r="V264" s="5">
        <f>L$6*SUM(U257:U263)</f>
        <v>1408.1007321420113</v>
      </c>
      <c r="W264" s="1">
        <f>H$5+((H$6-H$5)*(LOG(V264+J$5)-LOG(J$5))/(LOG(J$6)-LOG(J$5)))</f>
        <v>6.1281986642755734E-3</v>
      </c>
      <c r="X264" s="1">
        <f t="shared" si="60"/>
        <v>16.649826442107226</v>
      </c>
      <c r="Y264" s="1">
        <f t="shared" si="61"/>
        <v>2700.2703248525368</v>
      </c>
    </row>
    <row r="265" spans="1:25" x14ac:dyDescent="0.2">
      <c r="A265">
        <v>256</v>
      </c>
      <c r="B265" s="1">
        <f t="shared" si="62"/>
        <v>68598109.639671966</v>
      </c>
      <c r="C265" s="1">
        <f t="shared" si="62"/>
        <v>131811493.15097708</v>
      </c>
      <c r="D265" s="5">
        <f t="shared" si="63"/>
        <v>4793.626675809357</v>
      </c>
      <c r="E265" s="1">
        <f t="shared" si="64"/>
        <v>126784457.77283272</v>
      </c>
      <c r="F265" s="1">
        <f t="shared" si="65"/>
        <v>10424045.20264996</v>
      </c>
      <c r="G265" s="5">
        <f t="shared" si="69"/>
        <v>116347772.09245707</v>
      </c>
      <c r="H265" s="5">
        <f t="shared" si="66"/>
        <v>0</v>
      </c>
      <c r="I265" s="5">
        <f t="shared" si="57"/>
        <v>0.34228134737800697</v>
      </c>
      <c r="J265" s="5">
        <f t="shared" si="58"/>
        <v>0.65769473404747181</v>
      </c>
      <c r="K265" s="20">
        <f t="shared" si="59"/>
        <v>2.3918574521101473E-5</v>
      </c>
      <c r="L265" s="20">
        <f t="shared" si="72"/>
        <v>65243752.435367495</v>
      </c>
      <c r="M265" s="20">
        <f t="shared" si="73"/>
        <v>125366084.75731185</v>
      </c>
      <c r="N265" s="20">
        <f t="shared" si="74"/>
        <v>4559.2246455025625</v>
      </c>
      <c r="O265" s="5">
        <f t="shared" si="75"/>
        <v>363.64416145280603</v>
      </c>
      <c r="P265" s="5">
        <f t="shared" si="76"/>
        <v>174.68586287765874</v>
      </c>
      <c r="Q265" s="5">
        <f t="shared" si="70"/>
        <v>-363.64416145280603</v>
      </c>
      <c r="R265" s="5">
        <f t="shared" si="71"/>
        <v>-174.68586287765874</v>
      </c>
      <c r="S265" s="1">
        <f t="shared" si="67"/>
        <v>538.33002433046477</v>
      </c>
      <c r="T265">
        <f>IF(A265&lt;D$4,F$4,0)</f>
        <v>0</v>
      </c>
      <c r="U265" s="5">
        <f t="shared" si="68"/>
        <v>1145.809842153194</v>
      </c>
      <c r="V265" s="5">
        <f>L$6*SUM(U258:U264)</f>
        <v>1264.0477725686042</v>
      </c>
      <c r="W265" s="1">
        <f>H$5+((H$6-H$5)*(LOG(V265+J$5)-LOG(J$5))/(LOG(J$6)-LOG(J$5)))</f>
        <v>5.9229102367402836E-3</v>
      </c>
      <c r="X265" s="1">
        <f t="shared" si="60"/>
        <v>14.445872938634112</v>
      </c>
      <c r="Y265" s="1">
        <f t="shared" si="61"/>
        <v>2424.5363775478263</v>
      </c>
    </row>
    <row r="266" spans="1:25" x14ac:dyDescent="0.2">
      <c r="A266">
        <v>257</v>
      </c>
      <c r="B266" s="1">
        <f t="shared" si="62"/>
        <v>68597745.995510519</v>
      </c>
      <c r="C266" s="1">
        <f t="shared" si="62"/>
        <v>131811318.46511419</v>
      </c>
      <c r="D266" s="5">
        <f t="shared" si="63"/>
        <v>4303.3670712104449</v>
      </c>
      <c r="E266" s="1">
        <f t="shared" si="64"/>
        <v>126785603.58267488</v>
      </c>
      <c r="F266" s="1">
        <f t="shared" si="65"/>
        <v>10424059.648522899</v>
      </c>
      <c r="G266" s="5">
        <f t="shared" si="69"/>
        <v>116350196.62883462</v>
      </c>
      <c r="H266" s="5">
        <f t="shared" si="66"/>
        <v>0</v>
      </c>
      <c r="I266" s="5">
        <f t="shared" ref="I266:I329" si="77">B266/(B266+C266+D266)</f>
        <v>0.34228128961181364</v>
      </c>
      <c r="J266" s="5">
        <f t="shared" ref="J266:J329" si="78">C266/(B266+C266+D266)</f>
        <v>0.65769723793294121</v>
      </c>
      <c r="K266" s="20">
        <f t="shared" ref="K266:K329" si="79">D266/(B266+C266+D266)</f>
        <v>2.1472455245152292E-5</v>
      </c>
      <c r="L266" s="20">
        <f t="shared" si="72"/>
        <v>65243389.357314743</v>
      </c>
      <c r="M266" s="20">
        <f t="shared" si="73"/>
        <v>125365885.53337137</v>
      </c>
      <c r="N266" s="20">
        <f t="shared" si="74"/>
        <v>4092.9370098079526</v>
      </c>
      <c r="O266" s="5">
        <f t="shared" si="75"/>
        <v>326.45120164531028</v>
      </c>
      <c r="P266" s="5">
        <f t="shared" si="76"/>
        <v>156.81988773437749</v>
      </c>
      <c r="Q266" s="5">
        <f t="shared" si="70"/>
        <v>-326.45120164531028</v>
      </c>
      <c r="R266" s="5">
        <f t="shared" si="71"/>
        <v>-156.81988773437749</v>
      </c>
      <c r="S266" s="1">
        <f t="shared" si="67"/>
        <v>483.27108937968774</v>
      </c>
      <c r="T266">
        <f>IF(A266&lt;D$4,F$4,0)</f>
        <v>0</v>
      </c>
      <c r="U266" s="5">
        <f t="shared" si="68"/>
        <v>1028.5896289293767</v>
      </c>
      <c r="V266" s="5">
        <f>L$6*SUM(U259:U265)</f>
        <v>1134.7305317352773</v>
      </c>
      <c r="W266" s="1">
        <f>H$5+((H$6-H$5)*(LOG(V266+J$5)-LOG(J$5))/(LOG(J$6)-LOG(J$5)))</f>
        <v>5.7363727848341213E-3</v>
      </c>
      <c r="X266" s="1">
        <f t="shared" si="60"/>
        <v>12.559622325479289</v>
      </c>
      <c r="Y266" s="1">
        <f t="shared" si="61"/>
        <v>2176.9114592410015</v>
      </c>
    </row>
    <row r="267" spans="1:25" x14ac:dyDescent="0.2">
      <c r="A267">
        <v>258</v>
      </c>
      <c r="B267" s="1">
        <f t="shared" si="62"/>
        <v>68597419.544308871</v>
      </c>
      <c r="C267" s="1">
        <f t="shared" si="62"/>
        <v>131811161.64522646</v>
      </c>
      <c r="D267" s="5">
        <f t="shared" si="63"/>
        <v>3863.2748263187041</v>
      </c>
      <c r="E267" s="1">
        <f t="shared" si="64"/>
        <v>126786632.17230381</v>
      </c>
      <c r="F267" s="1">
        <f t="shared" si="65"/>
        <v>10424072.208145224</v>
      </c>
      <c r="G267" s="5">
        <f t="shared" si="69"/>
        <v>116352373.54029386</v>
      </c>
      <c r="H267" s="5">
        <f t="shared" si="66"/>
        <v>0</v>
      </c>
      <c r="I267" s="5">
        <f t="shared" si="77"/>
        <v>0.34228123771279689</v>
      </c>
      <c r="J267" s="5">
        <f t="shared" si="78"/>
        <v>0.65769948566575065</v>
      </c>
      <c r="K267" s="20">
        <f t="shared" si="79"/>
        <v>1.9276621452545037E-5</v>
      </c>
      <c r="L267" s="20">
        <f t="shared" si="72"/>
        <v>65243063.414723463</v>
      </c>
      <c r="M267" s="20">
        <f t="shared" si="73"/>
        <v>125365706.68570212</v>
      </c>
      <c r="N267" s="20">
        <f t="shared" si="74"/>
        <v>3674.3639360837628</v>
      </c>
      <c r="O267" s="5">
        <f t="shared" si="75"/>
        <v>293.06449791037392</v>
      </c>
      <c r="P267" s="5">
        <f t="shared" si="76"/>
        <v>140.78216120647892</v>
      </c>
      <c r="Q267" s="5">
        <f t="shared" si="70"/>
        <v>-293.06449791037392</v>
      </c>
      <c r="R267" s="5">
        <f t="shared" si="71"/>
        <v>-140.78216120647892</v>
      </c>
      <c r="S267" s="1">
        <f t="shared" si="67"/>
        <v>433.84665911685283</v>
      </c>
      <c r="T267">
        <f>IF(A267&lt;D$4,F$4,0)</f>
        <v>0</v>
      </c>
      <c r="U267" s="5">
        <f t="shared" si="68"/>
        <v>923.36333427142858</v>
      </c>
      <c r="V267" s="5">
        <f>L$6*SUM(U260:U266)</f>
        <v>1018.6423864715666</v>
      </c>
      <c r="W267" s="1">
        <f>H$5+((H$6-H$5)*(LOG(V267+J$5)-LOG(J$5))/(LOG(J$6)-LOG(J$5)))</f>
        <v>5.5670633711776274E-3</v>
      </c>
      <c r="X267" s="1">
        <f t="shared" si="60"/>
        <v>10.941957847231455</v>
      </c>
      <c r="Y267" s="1">
        <f t="shared" si="61"/>
        <v>1954.5391437118572</v>
      </c>
    </row>
    <row r="268" spans="1:25" x14ac:dyDescent="0.2">
      <c r="A268">
        <v>259</v>
      </c>
      <c r="B268" s="1">
        <f t="shared" si="62"/>
        <v>68597126.479810968</v>
      </c>
      <c r="C268" s="1">
        <f t="shared" si="62"/>
        <v>131811020.86306526</v>
      </c>
      <c r="D268" s="5">
        <f t="shared" si="63"/>
        <v>3468.2174077403242</v>
      </c>
      <c r="E268" s="1">
        <f t="shared" si="64"/>
        <v>126787555.53563808</v>
      </c>
      <c r="F268" s="1">
        <f t="shared" si="65"/>
        <v>10424083.150103072</v>
      </c>
      <c r="G268" s="5">
        <f t="shared" si="69"/>
        <v>116354328.07943757</v>
      </c>
      <c r="H268" s="5">
        <f t="shared" si="66"/>
        <v>0</v>
      </c>
      <c r="I268" s="5">
        <f t="shared" si="77"/>
        <v>0.34228119107785399</v>
      </c>
      <c r="J268" s="5">
        <f t="shared" si="78"/>
        <v>0.65770150345111311</v>
      </c>
      <c r="K268" s="20">
        <f t="shared" si="79"/>
        <v>1.7305471032925644E-5</v>
      </c>
      <c r="L268" s="20">
        <f t="shared" si="72"/>
        <v>65242770.807247996</v>
      </c>
      <c r="M268" s="20">
        <f t="shared" si="73"/>
        <v>125365546.12924434</v>
      </c>
      <c r="N268" s="20">
        <f t="shared" si="74"/>
        <v>3298.6237916176528</v>
      </c>
      <c r="O268" s="5">
        <f t="shared" si="75"/>
        <v>263.09456725653536</v>
      </c>
      <c r="P268" s="5">
        <f t="shared" si="76"/>
        <v>126.38562747893208</v>
      </c>
      <c r="Q268" s="5">
        <f t="shared" si="70"/>
        <v>-263.09456725653536</v>
      </c>
      <c r="R268" s="5">
        <f t="shared" si="71"/>
        <v>-126.38562747893208</v>
      </c>
      <c r="S268" s="1">
        <f t="shared" si="67"/>
        <v>389.48019473546742</v>
      </c>
      <c r="T268">
        <f>IF(A268&lt;D$4,F$4,0)</f>
        <v>0</v>
      </c>
      <c r="U268" s="5">
        <f t="shared" si="68"/>
        <v>828.90407769523244</v>
      </c>
      <c r="V268" s="5">
        <f>L$6*SUM(U261:U267)</f>
        <v>914.43060974280093</v>
      </c>
      <c r="W268" s="1">
        <f>H$5+((H$6-H$5)*(LOG(V268+J$5)-LOG(J$5))/(LOG(J$6)-LOG(J$5)))</f>
        <v>5.4135487657770249E-3</v>
      </c>
      <c r="X268" s="1">
        <f t="shared" si="60"/>
        <v>9.5516837695989825</v>
      </c>
      <c r="Y268" s="1">
        <f t="shared" si="61"/>
        <v>1754.8517016736273</v>
      </c>
    </row>
    <row r="269" spans="1:25" x14ac:dyDescent="0.2">
      <c r="A269">
        <v>260</v>
      </c>
      <c r="B269" s="1">
        <f t="shared" si="62"/>
        <v>68596863.385243714</v>
      </c>
      <c r="C269" s="1">
        <f t="shared" si="62"/>
        <v>131810894.47743778</v>
      </c>
      <c r="D269" s="5">
        <f t="shared" si="63"/>
        <v>3113.5871882799815</v>
      </c>
      <c r="E269" s="1">
        <f t="shared" si="64"/>
        <v>126788384.43971577</v>
      </c>
      <c r="F269" s="1">
        <f t="shared" si="65"/>
        <v>10424092.701786842</v>
      </c>
      <c r="G269" s="5">
        <f t="shared" si="69"/>
        <v>116356082.93113925</v>
      </c>
      <c r="H269" s="5">
        <f t="shared" si="66"/>
        <v>0</v>
      </c>
      <c r="I269" s="5">
        <f t="shared" si="77"/>
        <v>0.34228114916611369</v>
      </c>
      <c r="J269" s="5">
        <f t="shared" si="78"/>
        <v>0.65770331481447897</v>
      </c>
      <c r="K269" s="20">
        <f t="shared" si="79"/>
        <v>1.5536019407304487E-5</v>
      </c>
      <c r="L269" s="20">
        <f t="shared" si="72"/>
        <v>65242508.123415798</v>
      </c>
      <c r="M269" s="20">
        <f t="shared" si="73"/>
        <v>125365401.99225588</v>
      </c>
      <c r="N269" s="20">
        <f t="shared" si="74"/>
        <v>2961.3341980883974</v>
      </c>
      <c r="O269" s="5">
        <f t="shared" si="75"/>
        <v>236.19177319673753</v>
      </c>
      <c r="P269" s="5">
        <f t="shared" si="76"/>
        <v>113.46236313470864</v>
      </c>
      <c r="Q269" s="5">
        <f t="shared" si="70"/>
        <v>-236.19177319673753</v>
      </c>
      <c r="R269" s="5">
        <f t="shared" si="71"/>
        <v>-113.46236313470864</v>
      </c>
      <c r="S269" s="1">
        <f t="shared" si="67"/>
        <v>349.65413633144618</v>
      </c>
      <c r="T269">
        <f>IF(A269&lt;D$4,F$4,0)</f>
        <v>0</v>
      </c>
      <c r="U269" s="5">
        <f t="shared" si="68"/>
        <v>744.11041419580988</v>
      </c>
      <c r="V269" s="5">
        <f>L$6*SUM(U262:U268)</f>
        <v>820.88067896800135</v>
      </c>
      <c r="W269" s="1">
        <f>H$5+((H$6-H$5)*(LOG(V269+J$5)-LOG(J$5))/(LOG(J$6)-LOG(J$5)))</f>
        <v>5.2744864670977304E-3</v>
      </c>
      <c r="X269" s="1">
        <f t="shared" si="60"/>
        <v>8.3542349356201324</v>
      </c>
      <c r="Y269" s="1">
        <f t="shared" si="61"/>
        <v>1575.5411808046395</v>
      </c>
    </row>
    <row r="270" spans="1:25" x14ac:dyDescent="0.2">
      <c r="A270">
        <v>261</v>
      </c>
      <c r="B270" s="1">
        <f t="shared" si="62"/>
        <v>68596627.193470523</v>
      </c>
      <c r="C270" s="1">
        <f t="shared" si="62"/>
        <v>131810781.01507464</v>
      </c>
      <c r="D270" s="5">
        <f t="shared" si="63"/>
        <v>2795.2478022919813</v>
      </c>
      <c r="E270" s="1">
        <f t="shared" si="64"/>
        <v>126789128.55012996</v>
      </c>
      <c r="F270" s="1">
        <f t="shared" si="65"/>
        <v>10424101.056021778</v>
      </c>
      <c r="G270" s="5">
        <f t="shared" si="69"/>
        <v>116357658.47232005</v>
      </c>
      <c r="H270" s="5">
        <f t="shared" si="66"/>
        <v>0</v>
      </c>
      <c r="I270" s="5">
        <f t="shared" si="77"/>
        <v>0.34228111149246937</v>
      </c>
      <c r="J270" s="5">
        <f t="shared" si="78"/>
        <v>0.65770494087535392</v>
      </c>
      <c r="K270" s="20">
        <f t="shared" si="79"/>
        <v>1.3947632176825923E-5</v>
      </c>
      <c r="L270" s="20">
        <f t="shared" si="72"/>
        <v>65242272.300844327</v>
      </c>
      <c r="M270" s="20">
        <f t="shared" si="73"/>
        <v>125365272.59449618</v>
      </c>
      <c r="N270" s="20">
        <f t="shared" si="74"/>
        <v>2658.5610069590871</v>
      </c>
      <c r="O270" s="5">
        <f t="shared" si="75"/>
        <v>212.04225078781377</v>
      </c>
      <c r="P270" s="5">
        <f t="shared" si="76"/>
        <v>101.86162143842428</v>
      </c>
      <c r="Q270" s="5">
        <f t="shared" si="70"/>
        <v>-212.04225078781377</v>
      </c>
      <c r="R270" s="5">
        <f t="shared" si="71"/>
        <v>-101.86162143842428</v>
      </c>
      <c r="S270" s="1">
        <f t="shared" si="67"/>
        <v>313.90387222623804</v>
      </c>
      <c r="T270">
        <f>IF(A270&lt;D$4,F$4,0)</f>
        <v>0</v>
      </c>
      <c r="U270" s="5">
        <f t="shared" si="68"/>
        <v>667.99352231944681</v>
      </c>
      <c r="V270" s="5">
        <f>L$6*SUM(U263:U269)</f>
        <v>736.90217881355647</v>
      </c>
      <c r="W270" s="1">
        <f>H$5+((H$6-H$5)*(LOG(V270+J$5)-LOG(J$5))/(LOG(J$6)-LOG(J$5)))</f>
        <v>5.1486242627397337E-3</v>
      </c>
      <c r="X270" s="1">
        <f t="shared" si="60"/>
        <v>7.3205916695117752</v>
      </c>
      <c r="Y270" s="1">
        <f t="shared" si="61"/>
        <v>1414.5333436604426</v>
      </c>
    </row>
    <row r="271" spans="1:25" x14ac:dyDescent="0.2">
      <c r="A271">
        <v>262</v>
      </c>
      <c r="B271" s="1">
        <f t="shared" si="62"/>
        <v>68596415.151219741</v>
      </c>
      <c r="C271" s="1">
        <f t="shared" si="62"/>
        <v>131810679.1534532</v>
      </c>
      <c r="D271" s="5">
        <f t="shared" si="63"/>
        <v>2509.4859761093303</v>
      </c>
      <c r="E271" s="1">
        <f t="shared" si="64"/>
        <v>126789796.54365228</v>
      </c>
      <c r="F271" s="1">
        <f t="shared" si="65"/>
        <v>10424108.376613447</v>
      </c>
      <c r="G271" s="5">
        <f t="shared" si="69"/>
        <v>116359073.00566371</v>
      </c>
      <c r="H271" s="5">
        <f t="shared" si="66"/>
        <v>0</v>
      </c>
      <c r="I271" s="5">
        <f t="shared" si="77"/>
        <v>0.34228107762179205</v>
      </c>
      <c r="J271" s="5">
        <f t="shared" si="78"/>
        <v>0.65770640059318042</v>
      </c>
      <c r="K271" s="20">
        <f t="shared" si="79"/>
        <v>1.2521785027481906E-5</v>
      </c>
      <c r="L271" s="20">
        <f t="shared" si="72"/>
        <v>65242060.590526178</v>
      </c>
      <c r="M271" s="20">
        <f t="shared" si="73"/>
        <v>125365156.42764004</v>
      </c>
      <c r="N271" s="20">
        <f t="shared" si="74"/>
        <v>2386.7724828400078</v>
      </c>
      <c r="O271" s="5">
        <f t="shared" si="75"/>
        <v>190.36424809443568</v>
      </c>
      <c r="P271" s="5">
        <f t="shared" si="76"/>
        <v>91.448076304530673</v>
      </c>
      <c r="Q271" s="5">
        <f t="shared" si="70"/>
        <v>-190.36424809443568</v>
      </c>
      <c r="R271" s="5">
        <f t="shared" si="71"/>
        <v>-91.448076304530673</v>
      </c>
      <c r="S271" s="1">
        <f t="shared" si="67"/>
        <v>281.81232439896633</v>
      </c>
      <c r="T271">
        <f>IF(A271&lt;D$4,F$4,0)</f>
        <v>0</v>
      </c>
      <c r="U271" s="5">
        <f t="shared" si="68"/>
        <v>599.66569840888928</v>
      </c>
      <c r="V271" s="5">
        <f>L$6*SUM(U264:U270)</f>
        <v>661.51613751250568</v>
      </c>
      <c r="W271" s="1">
        <f>H$5+((H$6-H$5)*(LOG(V271+J$5)-LOG(J$5))/(LOG(J$6)-LOG(J$5)))</f>
        <v>5.0347986026022754E-3</v>
      </c>
      <c r="X271" s="1">
        <f t="shared" si="60"/>
        <v>6.426369385511089</v>
      </c>
      <c r="Y271" s="1">
        <f t="shared" si="61"/>
        <v>1269.964186175057</v>
      </c>
    </row>
    <row r="272" spans="1:25" x14ac:dyDescent="0.2">
      <c r="A272">
        <v>263</v>
      </c>
      <c r="B272" s="1">
        <f t="shared" si="62"/>
        <v>68596224.786971644</v>
      </c>
      <c r="C272" s="1">
        <f t="shared" si="62"/>
        <v>131810587.70537689</v>
      </c>
      <c r="D272" s="5">
        <f t="shared" si="63"/>
        <v>2252.9682761778317</v>
      </c>
      <c r="E272" s="1">
        <f t="shared" si="64"/>
        <v>126790396.20935069</v>
      </c>
      <c r="F272" s="1">
        <f t="shared" si="65"/>
        <v>10424114.802982833</v>
      </c>
      <c r="G272" s="5">
        <f t="shared" si="69"/>
        <v>116360342.96984988</v>
      </c>
      <c r="H272" s="5">
        <f t="shared" si="66"/>
        <v>0</v>
      </c>
      <c r="I272" s="5">
        <f t="shared" si="77"/>
        <v>0.34228104716375246</v>
      </c>
      <c r="J272" s="5">
        <f t="shared" si="78"/>
        <v>0.65770771098812553</v>
      </c>
      <c r="K272" s="20">
        <f t="shared" si="79"/>
        <v>1.1241848121987689E-5</v>
      </c>
      <c r="L272" s="20">
        <f t="shared" si="72"/>
        <v>65241870.52476687</v>
      </c>
      <c r="M272" s="20">
        <f t="shared" si="73"/>
        <v>125365052.13769326</v>
      </c>
      <c r="N272" s="20">
        <f t="shared" si="74"/>
        <v>2142.7981645823525</v>
      </c>
      <c r="O272" s="5">
        <f t="shared" si="75"/>
        <v>170.9048415823838</v>
      </c>
      <c r="P272" s="5">
        <f t="shared" si="76"/>
        <v>82.100245606179726</v>
      </c>
      <c r="Q272" s="5">
        <f t="shared" si="70"/>
        <v>-170.9048415823838</v>
      </c>
      <c r="R272" s="5">
        <f t="shared" si="71"/>
        <v>-82.100245606179726</v>
      </c>
      <c r="S272" s="1">
        <f t="shared" si="67"/>
        <v>253.00508718856352</v>
      </c>
      <c r="T272">
        <f>IF(A272&lt;D$4,F$4,0)</f>
        <v>0</v>
      </c>
      <c r="U272" s="5">
        <f t="shared" si="68"/>
        <v>538.33002433046477</v>
      </c>
      <c r="V272" s="5">
        <f>L$6*SUM(U265:U271)</f>
        <v>593.84365179733788</v>
      </c>
      <c r="W272" s="1">
        <f>H$5+((H$6-H$5)*(LOG(V272+J$5)-LOG(J$5))/(LOG(J$6)-LOG(J$5)))</f>
        <v>4.9319320342393787E-3</v>
      </c>
      <c r="X272" s="1">
        <f t="shared" si="60"/>
        <v>5.6510562656621035</v>
      </c>
      <c r="Y272" s="1">
        <f t="shared" si="61"/>
        <v>1140.1587858875318</v>
      </c>
    </row>
    <row r="273" spans="1:25" x14ac:dyDescent="0.2">
      <c r="A273">
        <v>264</v>
      </c>
      <c r="B273" s="1">
        <f t="shared" si="62"/>
        <v>68596053.882130057</v>
      </c>
      <c r="C273" s="1">
        <f t="shared" si="62"/>
        <v>131810505.60513128</v>
      </c>
      <c r="D273" s="5">
        <f t="shared" si="63"/>
        <v>2022.7022739867077</v>
      </c>
      <c r="E273" s="1">
        <f t="shared" si="64"/>
        <v>126790934.53937502</v>
      </c>
      <c r="F273" s="1">
        <f t="shared" si="65"/>
        <v>10424120.454039099</v>
      </c>
      <c r="G273" s="5">
        <f t="shared" si="69"/>
        <v>116361483.12863578</v>
      </c>
      <c r="H273" s="5">
        <f t="shared" si="66"/>
        <v>0</v>
      </c>
      <c r="I273" s="5">
        <f t="shared" si="77"/>
        <v>0.34228101976818393</v>
      </c>
      <c r="J273" s="5">
        <f t="shared" si="78"/>
        <v>0.65770888733932664</v>
      </c>
      <c r="K273" s="20">
        <f t="shared" si="79"/>
        <v>1.0092892489373273E-5</v>
      </c>
      <c r="L273" s="20">
        <f t="shared" si="72"/>
        <v>65241699.888401851</v>
      </c>
      <c r="M273" s="20">
        <f t="shared" si="73"/>
        <v>125364958.50920588</v>
      </c>
      <c r="N273" s="20">
        <f t="shared" si="74"/>
        <v>1923.7919275908496</v>
      </c>
      <c r="O273" s="5">
        <f t="shared" si="75"/>
        <v>153.4369872709197</v>
      </c>
      <c r="P273" s="5">
        <f t="shared" si="76"/>
        <v>73.709075544857001</v>
      </c>
      <c r="Q273" s="5">
        <f t="shared" si="70"/>
        <v>-153.4369872709197</v>
      </c>
      <c r="R273" s="5">
        <f t="shared" si="71"/>
        <v>-73.709075544857001</v>
      </c>
      <c r="S273" s="1">
        <f t="shared" si="67"/>
        <v>227.1460628157767</v>
      </c>
      <c r="T273">
        <f>IF(A273&lt;D$4,F$4,0)</f>
        <v>0</v>
      </c>
      <c r="U273" s="5">
        <f t="shared" si="68"/>
        <v>483.27108937968774</v>
      </c>
      <c r="V273" s="5">
        <f>L$6*SUM(U266:U272)</f>
        <v>533.09567001506491</v>
      </c>
      <c r="W273" s="1">
        <f>H$5+((H$6-H$5)*(LOG(V273+J$5)-LOG(J$5))/(LOG(J$6)-LOG(J$5)))</f>
        <v>4.839029923331053E-3</v>
      </c>
      <c r="X273" s="1">
        <f t="shared" ref="X273:X336" si="80">U266*W273</f>
        <v>4.9773759932172377</v>
      </c>
      <c r="Y273" s="1">
        <f t="shared" ref="Y273:Y336" si="81">U266*(1-W273)</f>
        <v>1023.6122529361594</v>
      </c>
    </row>
    <row r="274" spans="1:25" x14ac:dyDescent="0.2">
      <c r="A274">
        <v>265</v>
      </c>
      <c r="B274" s="1">
        <f t="shared" si="62"/>
        <v>68595900.445142791</v>
      </c>
      <c r="C274" s="1">
        <f t="shared" si="62"/>
        <v>131810431.89605574</v>
      </c>
      <c r="D274" s="5">
        <f t="shared" si="63"/>
        <v>1816.0016776856316</v>
      </c>
      <c r="E274" s="1">
        <f t="shared" si="64"/>
        <v>126791417.8104644</v>
      </c>
      <c r="F274" s="1">
        <f t="shared" si="65"/>
        <v>10424125.431415092</v>
      </c>
      <c r="G274" s="5">
        <f t="shared" si="69"/>
        <v>116362506.74088871</v>
      </c>
      <c r="H274" s="5">
        <f t="shared" si="66"/>
        <v>0</v>
      </c>
      <c r="I274" s="5">
        <f t="shared" si="77"/>
        <v>0.3422809951209308</v>
      </c>
      <c r="J274" s="5">
        <f t="shared" si="78"/>
        <v>0.65770994336289479</v>
      </c>
      <c r="K274" s="20">
        <f t="shared" si="79"/>
        <v>9.061516174375571E-6</v>
      </c>
      <c r="L274" s="20">
        <f t="shared" si="72"/>
        <v>65241546.692957669</v>
      </c>
      <c r="M274" s="20">
        <f t="shared" si="73"/>
        <v>125364874.45109938</v>
      </c>
      <c r="N274" s="20">
        <f t="shared" si="74"/>
        <v>1727.1988191767512</v>
      </c>
      <c r="O274" s="5">
        <f t="shared" si="75"/>
        <v>137.75687336105304</v>
      </c>
      <c r="P274" s="5">
        <f t="shared" si="76"/>
        <v>66.176669657145638</v>
      </c>
      <c r="Q274" s="5">
        <f t="shared" si="70"/>
        <v>-137.75687336105304</v>
      </c>
      <c r="R274" s="5">
        <f t="shared" si="71"/>
        <v>-66.176669657145638</v>
      </c>
      <c r="S274" s="1">
        <f t="shared" si="67"/>
        <v>203.93354301819869</v>
      </c>
      <c r="T274">
        <f>IF(A274&lt;D$4,F$4,0)</f>
        <v>0</v>
      </c>
      <c r="U274" s="5">
        <f t="shared" si="68"/>
        <v>433.84665911685283</v>
      </c>
      <c r="V274" s="5">
        <f>L$6*SUM(U267:U273)</f>
        <v>478.56381606009603</v>
      </c>
      <c r="W274" s="1">
        <f>H$5+((H$6-H$5)*(LOG(V274+J$5)-LOG(J$5))/(LOG(J$6)-LOG(J$5)))</f>
        <v>4.7551766539469641E-3</v>
      </c>
      <c r="X274" s="1">
        <f t="shared" si="80"/>
        <v>4.3907557702381244</v>
      </c>
      <c r="Y274" s="1">
        <f t="shared" si="81"/>
        <v>918.97257850119047</v>
      </c>
    </row>
    <row r="275" spans="1:25" x14ac:dyDescent="0.2">
      <c r="A275">
        <v>266</v>
      </c>
      <c r="B275" s="1">
        <f t="shared" si="62"/>
        <v>68595762.688269436</v>
      </c>
      <c r="C275" s="1">
        <f t="shared" si="62"/>
        <v>131810365.71938609</v>
      </c>
      <c r="D275" s="5">
        <f t="shared" si="63"/>
        <v>1630.4550259683629</v>
      </c>
      <c r="E275" s="1">
        <f t="shared" si="64"/>
        <v>126791851.65712352</v>
      </c>
      <c r="F275" s="1">
        <f t="shared" si="65"/>
        <v>10424129.822170863</v>
      </c>
      <c r="G275" s="5">
        <f t="shared" si="69"/>
        <v>116363425.71346721</v>
      </c>
      <c r="H275" s="5">
        <f t="shared" si="66"/>
        <v>0</v>
      </c>
      <c r="I275" s="5">
        <f t="shared" si="77"/>
        <v>0.34228097294012927</v>
      </c>
      <c r="J275" s="5">
        <f t="shared" si="78"/>
        <v>0.65771089137173555</v>
      </c>
      <c r="K275" s="20">
        <f t="shared" si="79"/>
        <v>8.1356881351362407E-6</v>
      </c>
      <c r="L275" s="20">
        <f t="shared" si="72"/>
        <v>65241409.153456166</v>
      </c>
      <c r="M275" s="20">
        <f t="shared" si="73"/>
        <v>125364798.98394307</v>
      </c>
      <c r="N275" s="20">
        <f t="shared" si="74"/>
        <v>1550.7252822440278</v>
      </c>
      <c r="O275" s="5">
        <f t="shared" si="75"/>
        <v>123.68154354950052</v>
      </c>
      <c r="P275" s="5">
        <f t="shared" si="76"/>
        <v>59.415147704107866</v>
      </c>
      <c r="Q275" s="5">
        <f t="shared" si="70"/>
        <v>-123.68154354950052</v>
      </c>
      <c r="R275" s="5">
        <f t="shared" si="71"/>
        <v>-59.415147704107866</v>
      </c>
      <c r="S275" s="1">
        <f t="shared" si="67"/>
        <v>183.09669125360838</v>
      </c>
      <c r="T275">
        <f>IF(A275&lt;D$4,F$4,0)</f>
        <v>0</v>
      </c>
      <c r="U275" s="5">
        <f t="shared" si="68"/>
        <v>389.48019473546742</v>
      </c>
      <c r="V275" s="5">
        <f>L$6*SUM(U268:U274)</f>
        <v>429.61214854463833</v>
      </c>
      <c r="W275" s="1">
        <f>H$5+((H$6-H$5)*(LOG(V275+J$5)-LOG(J$5))/(LOG(J$6)-LOG(J$5)))</f>
        <v>4.6795314751693169E-3</v>
      </c>
      <c r="X275" s="1">
        <f t="shared" si="80"/>
        <v>3.8788827214710331</v>
      </c>
      <c r="Y275" s="1">
        <f t="shared" si="81"/>
        <v>825.02519497376147</v>
      </c>
    </row>
    <row r="276" spans="1:25" x14ac:dyDescent="0.2">
      <c r="A276">
        <v>267</v>
      </c>
      <c r="B276" s="1">
        <f t="shared" si="62"/>
        <v>68595639.006725892</v>
      </c>
      <c r="C276" s="1">
        <f t="shared" si="62"/>
        <v>131810306.30423838</v>
      </c>
      <c r="D276" s="5">
        <f t="shared" si="63"/>
        <v>1463.8975808905252</v>
      </c>
      <c r="E276" s="1">
        <f t="shared" si="64"/>
        <v>126792241.13731825</v>
      </c>
      <c r="F276" s="1">
        <f t="shared" si="65"/>
        <v>10424133.701053584</v>
      </c>
      <c r="G276" s="5">
        <f t="shared" si="69"/>
        <v>116364250.73866218</v>
      </c>
      <c r="H276" s="5">
        <f t="shared" si="66"/>
        <v>0</v>
      </c>
      <c r="I276" s="5">
        <f t="shared" si="77"/>
        <v>0.34228095297287564</v>
      </c>
      <c r="J276" s="5">
        <f t="shared" si="78"/>
        <v>0.65771174241904284</v>
      </c>
      <c r="K276" s="20">
        <f t="shared" si="79"/>
        <v>7.3046080814666113E-6</v>
      </c>
      <c r="L276" s="20">
        <f t="shared" si="72"/>
        <v>65241285.667591713</v>
      </c>
      <c r="M276" s="20">
        <f t="shared" si="73"/>
        <v>125364731.22853176</v>
      </c>
      <c r="N276" s="20">
        <f t="shared" si="74"/>
        <v>1392.3124216921524</v>
      </c>
      <c r="O276" s="5">
        <f t="shared" si="75"/>
        <v>111.04676337671656</v>
      </c>
      <c r="P276" s="5">
        <f t="shared" si="76"/>
        <v>53.345621189359065</v>
      </c>
      <c r="Q276" s="5">
        <f t="shared" si="70"/>
        <v>-111.04676337671656</v>
      </c>
      <c r="R276" s="5">
        <f t="shared" si="71"/>
        <v>-53.345621189359065</v>
      </c>
      <c r="S276" s="1">
        <f t="shared" si="67"/>
        <v>164.39238456607563</v>
      </c>
      <c r="T276">
        <f>IF(A276&lt;D$4,F$4,0)</f>
        <v>0</v>
      </c>
      <c r="U276" s="5">
        <f t="shared" si="68"/>
        <v>349.65413633144618</v>
      </c>
      <c r="V276" s="5">
        <f>L$6*SUM(U269:U275)</f>
        <v>385.66976024866182</v>
      </c>
      <c r="W276" s="1">
        <f>H$5+((H$6-H$5)*(LOG(V276+J$5)-LOG(J$5))/(LOG(J$6)-LOG(J$5)))</f>
        <v>4.6113241338016243E-3</v>
      </c>
      <c r="X276" s="1">
        <f t="shared" si="80"/>
        <v>3.4313343111942607</v>
      </c>
      <c r="Y276" s="1">
        <f t="shared" si="81"/>
        <v>740.67907988461559</v>
      </c>
    </row>
    <row r="277" spans="1:25" x14ac:dyDescent="0.2">
      <c r="A277">
        <v>268</v>
      </c>
      <c r="B277" s="1">
        <f t="shared" ref="B277:C340" si="82">B276+Q276</f>
        <v>68595527.959962517</v>
      </c>
      <c r="C277" s="1">
        <f t="shared" si="82"/>
        <v>131810252.9586172</v>
      </c>
      <c r="D277" s="5">
        <f t="shared" ref="D277:D340" si="83">D276+S276-S270</f>
        <v>1314.3860932303628</v>
      </c>
      <c r="E277" s="1">
        <f t="shared" ref="E277:E340" si="84">E276+U276</f>
        <v>126792590.79145458</v>
      </c>
      <c r="F277" s="1">
        <f t="shared" ref="F277:F340" si="85">F276+X276</f>
        <v>10424137.132387895</v>
      </c>
      <c r="G277" s="5">
        <f t="shared" si="69"/>
        <v>116364991.41774207</v>
      </c>
      <c r="H277" s="5">
        <f t="shared" ref="H277:H340" si="86">SUM(T270:T276)</f>
        <v>0</v>
      </c>
      <c r="I277" s="5">
        <f t="shared" si="77"/>
        <v>0.3422809349922406</v>
      </c>
      <c r="J277" s="5">
        <f t="shared" si="78"/>
        <v>0.65771250642713019</v>
      </c>
      <c r="K277" s="20">
        <f t="shared" si="79"/>
        <v>6.5585806292543726E-6</v>
      </c>
      <c r="L277" s="20">
        <f t="shared" si="72"/>
        <v>65241174.797038555</v>
      </c>
      <c r="M277" s="20">
        <f t="shared" si="73"/>
        <v>125364670.39563131</v>
      </c>
      <c r="N277" s="20">
        <f t="shared" si="74"/>
        <v>1250.11200306367</v>
      </c>
      <c r="O277" s="5">
        <f t="shared" si="75"/>
        <v>99.705104777204028</v>
      </c>
      <c r="P277" s="5">
        <f t="shared" si="76"/>
        <v>47.897273600763889</v>
      </c>
      <c r="Q277" s="5">
        <f t="shared" si="70"/>
        <v>-99.705104777204028</v>
      </c>
      <c r="R277" s="5">
        <f t="shared" si="71"/>
        <v>-47.897273600763889</v>
      </c>
      <c r="S277" s="1">
        <f t="shared" ref="S277:S340" si="87">O277+P277-T277*K277</f>
        <v>147.60237837796791</v>
      </c>
      <c r="T277">
        <f>IF(A277&lt;D$4,F$4,0)</f>
        <v>0</v>
      </c>
      <c r="U277" s="5">
        <f t="shared" ref="U277:U340" si="88">S270+T270</f>
        <v>313.90387222623804</v>
      </c>
      <c r="V277" s="5">
        <f>L$6*SUM(U270:U276)</f>
        <v>346.2241324622255</v>
      </c>
      <c r="W277" s="1">
        <f>H$5+((H$6-H$5)*(LOG(V277+J$5)-LOG(J$5))/(LOG(J$6)-LOG(J$5)))</f>
        <v>4.5498504080735708E-3</v>
      </c>
      <c r="X277" s="1">
        <f t="shared" si="80"/>
        <v>3.0392706001156369</v>
      </c>
      <c r="Y277" s="1">
        <f t="shared" si="81"/>
        <v>664.95425171933118</v>
      </c>
    </row>
    <row r="278" spans="1:25" x14ac:dyDescent="0.2">
      <c r="A278">
        <v>269</v>
      </c>
      <c r="B278" s="1">
        <f t="shared" si="82"/>
        <v>68595428.254857734</v>
      </c>
      <c r="C278" s="1">
        <f t="shared" si="82"/>
        <v>131810205.0613436</v>
      </c>
      <c r="D278" s="5">
        <f t="shared" si="83"/>
        <v>1180.1761472093644</v>
      </c>
      <c r="E278" s="1">
        <f t="shared" si="84"/>
        <v>126792904.69532681</v>
      </c>
      <c r="F278" s="1">
        <f t="shared" si="85"/>
        <v>10424140.171658495</v>
      </c>
      <c r="G278" s="5">
        <f t="shared" si="69"/>
        <v>116365656.3719938</v>
      </c>
      <c r="H278" s="5">
        <f t="shared" si="86"/>
        <v>0</v>
      </c>
      <c r="I278" s="5">
        <f t="shared" si="77"/>
        <v>0.34228091879459316</v>
      </c>
      <c r="J278" s="5">
        <f t="shared" si="78"/>
        <v>0.65771319230309533</v>
      </c>
      <c r="K278" s="20">
        <f t="shared" si="79"/>
        <v>5.8889023114696799E-6</v>
      </c>
      <c r="L278" s="20">
        <f t="shared" si="72"/>
        <v>65241075.250670724</v>
      </c>
      <c r="M278" s="20">
        <f t="shared" si="73"/>
        <v>125364615.77677326</v>
      </c>
      <c r="N278" s="20">
        <f t="shared" si="74"/>
        <v>1122.4649045569615</v>
      </c>
      <c r="O278" s="5">
        <f t="shared" si="75"/>
        <v>89.524226533542375</v>
      </c>
      <c r="P278" s="5">
        <f t="shared" si="76"/>
        <v>43.006534682975541</v>
      </c>
      <c r="Q278" s="5">
        <f t="shared" si="70"/>
        <v>-89.524226533542375</v>
      </c>
      <c r="R278" s="5">
        <f t="shared" si="71"/>
        <v>-43.006534682975541</v>
      </c>
      <c r="S278" s="1">
        <f t="shared" si="87"/>
        <v>132.53076121651793</v>
      </c>
      <c r="T278">
        <f>IF(A278&lt;D$4,F$4,0)</f>
        <v>0</v>
      </c>
      <c r="U278" s="5">
        <f t="shared" si="88"/>
        <v>281.81232439896633</v>
      </c>
      <c r="V278" s="5">
        <f>L$6*SUM(U271:U277)</f>
        <v>310.81516745290463</v>
      </c>
      <c r="W278" s="1">
        <f>H$5+((H$6-H$5)*(LOG(V278+J$5)-LOG(J$5))/(LOG(J$6)-LOG(J$5)))</f>
        <v>4.4944676348867259E-3</v>
      </c>
      <c r="X278" s="1">
        <f t="shared" si="80"/>
        <v>2.6951780732504975</v>
      </c>
      <c r="Y278" s="1">
        <f t="shared" si="81"/>
        <v>596.97052033563875</v>
      </c>
    </row>
    <row r="279" spans="1:25" x14ac:dyDescent="0.2">
      <c r="A279">
        <v>270</v>
      </c>
      <c r="B279" s="1">
        <f t="shared" si="82"/>
        <v>68595338.730631202</v>
      </c>
      <c r="C279" s="1">
        <f t="shared" si="82"/>
        <v>131810162.05480891</v>
      </c>
      <c r="D279" s="5">
        <f t="shared" si="83"/>
        <v>1059.7018212373189</v>
      </c>
      <c r="E279" s="1">
        <f t="shared" si="84"/>
        <v>126793186.50765121</v>
      </c>
      <c r="F279" s="1">
        <f t="shared" si="85"/>
        <v>10424142.866836568</v>
      </c>
      <c r="G279" s="5">
        <f t="shared" si="69"/>
        <v>116366253.34251413</v>
      </c>
      <c r="H279" s="5">
        <f t="shared" si="86"/>
        <v>0</v>
      </c>
      <c r="I279" s="5">
        <f t="shared" si="77"/>
        <v>0.34228090419720264</v>
      </c>
      <c r="J279" s="5">
        <f t="shared" si="78"/>
        <v>0.65771380804266288</v>
      </c>
      <c r="K279" s="20">
        <f t="shared" si="79"/>
        <v>5.2877601345025718E-6</v>
      </c>
      <c r="L279" s="20">
        <f t="shared" si="72"/>
        <v>65240985.869498618</v>
      </c>
      <c r="M279" s="20">
        <f t="shared" si="73"/>
        <v>125364566.73599082</v>
      </c>
      <c r="N279" s="20">
        <f t="shared" si="74"/>
        <v>1007.8817719191936</v>
      </c>
      <c r="O279" s="5">
        <f t="shared" si="75"/>
        <v>80.385330611131224</v>
      </c>
      <c r="P279" s="5">
        <f t="shared" si="76"/>
        <v>38.616339137454901</v>
      </c>
      <c r="Q279" s="5">
        <f t="shared" si="70"/>
        <v>-80.385330611131224</v>
      </c>
      <c r="R279" s="5">
        <f t="shared" si="71"/>
        <v>-38.616339137454901</v>
      </c>
      <c r="S279" s="1">
        <f t="shared" si="87"/>
        <v>119.00166974858612</v>
      </c>
      <c r="T279">
        <f>IF(A279&lt;D$4,F$4,0)</f>
        <v>0</v>
      </c>
      <c r="U279" s="5">
        <f t="shared" si="88"/>
        <v>253.00508718856352</v>
      </c>
      <c r="V279" s="5">
        <f>L$6*SUM(U272:U278)</f>
        <v>279.02983005191231</v>
      </c>
      <c r="W279" s="1">
        <f>H$5+((H$6-H$5)*(LOG(V279+J$5)-LOG(J$5))/(LOG(J$6)-LOG(J$5)))</f>
        <v>4.4445903034307857E-3</v>
      </c>
      <c r="X279" s="1">
        <f t="shared" si="80"/>
        <v>2.3926564061848428</v>
      </c>
      <c r="Y279" s="1">
        <f t="shared" si="81"/>
        <v>535.9373679242799</v>
      </c>
    </row>
    <row r="280" spans="1:25" x14ac:dyDescent="0.2">
      <c r="A280">
        <v>271</v>
      </c>
      <c r="B280" s="1">
        <f t="shared" si="82"/>
        <v>68595258.345300585</v>
      </c>
      <c r="C280" s="1">
        <f t="shared" si="82"/>
        <v>131810123.43846978</v>
      </c>
      <c r="D280" s="5">
        <f t="shared" si="83"/>
        <v>951.55742817012833</v>
      </c>
      <c r="E280" s="1">
        <f t="shared" si="84"/>
        <v>126793439.51273839</v>
      </c>
      <c r="F280" s="1">
        <f t="shared" si="85"/>
        <v>10424145.259492975</v>
      </c>
      <c r="G280" s="5">
        <f t="shared" si="69"/>
        <v>116366789.27988206</v>
      </c>
      <c r="H280" s="5">
        <f t="shared" si="86"/>
        <v>0</v>
      </c>
      <c r="I280" s="5">
        <f t="shared" si="77"/>
        <v>0.34228089103608733</v>
      </c>
      <c r="J280" s="5">
        <f t="shared" si="78"/>
        <v>0.65771436082341062</v>
      </c>
      <c r="K280" s="20">
        <f t="shared" si="79"/>
        <v>4.7481405018776013E-6</v>
      </c>
      <c r="L280" s="20">
        <f t="shared" si="72"/>
        <v>65240905.613146931</v>
      </c>
      <c r="M280" s="20">
        <f t="shared" si="73"/>
        <v>125364522.70240036</v>
      </c>
      <c r="N280" s="20">
        <f t="shared" si="74"/>
        <v>905.02565125172782</v>
      </c>
      <c r="O280" s="5">
        <f t="shared" si="75"/>
        <v>72.181776394609798</v>
      </c>
      <c r="P280" s="5">
        <f t="shared" si="76"/>
        <v>34.675461125489583</v>
      </c>
      <c r="Q280" s="5">
        <f t="shared" si="70"/>
        <v>-72.181776394609798</v>
      </c>
      <c r="R280" s="5">
        <f t="shared" si="71"/>
        <v>-34.675461125489583</v>
      </c>
      <c r="S280" s="1">
        <f t="shared" si="87"/>
        <v>106.85723752009937</v>
      </c>
      <c r="T280">
        <f>IF(A280&lt;D$4,F$4,0)</f>
        <v>0</v>
      </c>
      <c r="U280" s="5">
        <f t="shared" si="88"/>
        <v>227.1460628157767</v>
      </c>
      <c r="V280" s="5">
        <f>L$6*SUM(U273:U279)</f>
        <v>250.49733633772223</v>
      </c>
      <c r="W280" s="1">
        <f>H$5+((H$6-H$5)*(LOG(V280+J$5)-LOG(J$5))/(LOG(J$6)-LOG(J$5)))</f>
        <v>4.399685770946387E-3</v>
      </c>
      <c r="X280" s="1">
        <f t="shared" si="80"/>
        <v>2.1262409354535716</v>
      </c>
      <c r="Y280" s="1">
        <f t="shared" si="81"/>
        <v>481.14484844423419</v>
      </c>
    </row>
    <row r="281" spans="1:25" x14ac:dyDescent="0.2">
      <c r="A281">
        <v>272</v>
      </c>
      <c r="B281" s="1">
        <f t="shared" si="82"/>
        <v>68595186.163524196</v>
      </c>
      <c r="C281" s="1">
        <f t="shared" si="82"/>
        <v>131810088.76300865</v>
      </c>
      <c r="D281" s="5">
        <f t="shared" si="83"/>
        <v>854.48112267202896</v>
      </c>
      <c r="E281" s="1">
        <f t="shared" si="84"/>
        <v>126793666.65880121</v>
      </c>
      <c r="F281" s="1">
        <f t="shared" si="85"/>
        <v>10424147.38573391</v>
      </c>
      <c r="G281" s="5">
        <f t="shared" si="69"/>
        <v>116367270.42473051</v>
      </c>
      <c r="H281" s="5">
        <f t="shared" si="86"/>
        <v>0</v>
      </c>
      <c r="I281" s="5">
        <f t="shared" si="77"/>
        <v>0.34228087916408734</v>
      </c>
      <c r="J281" s="5">
        <f t="shared" si="78"/>
        <v>0.65771485708846533</v>
      </c>
      <c r="K281" s="20">
        <f t="shared" si="79"/>
        <v>4.2637474472344538E-6</v>
      </c>
      <c r="L281" s="20">
        <f t="shared" si="72"/>
        <v>65240833.547716141</v>
      </c>
      <c r="M281" s="20">
        <f t="shared" si="73"/>
        <v>125364483.16354169</v>
      </c>
      <c r="N281" s="20">
        <f t="shared" si="74"/>
        <v>812.69639768913135</v>
      </c>
      <c r="O281" s="5">
        <f t="shared" si="75"/>
        <v>64.817836682720227</v>
      </c>
      <c r="P281" s="5">
        <f t="shared" si="76"/>
        <v>31.137916829208464</v>
      </c>
      <c r="Q281" s="5">
        <f t="shared" si="70"/>
        <v>-64.817836682720227</v>
      </c>
      <c r="R281" s="5">
        <f t="shared" si="71"/>
        <v>-31.137916829208464</v>
      </c>
      <c r="S281" s="1">
        <f t="shared" si="87"/>
        <v>95.955753511928691</v>
      </c>
      <c r="T281">
        <f>IF(A281&lt;D$4,F$4,0)</f>
        <v>0</v>
      </c>
      <c r="U281" s="5">
        <f t="shared" si="88"/>
        <v>203.93354301819869</v>
      </c>
      <c r="V281" s="5">
        <f>L$6*SUM(U274:U280)</f>
        <v>224.88483368133112</v>
      </c>
      <c r="W281" s="1">
        <f>H$5+((H$6-H$5)*(LOG(V281+J$5)-LOG(J$5))/(LOG(J$6)-LOG(J$5)))</f>
        <v>4.3592701419160286E-3</v>
      </c>
      <c r="X281" s="1">
        <f t="shared" si="80"/>
        <v>1.891254787258118</v>
      </c>
      <c r="Y281" s="1">
        <f t="shared" si="81"/>
        <v>431.95540432959473</v>
      </c>
    </row>
    <row r="282" spans="1:25" x14ac:dyDescent="0.2">
      <c r="A282">
        <v>273</v>
      </c>
      <c r="B282" s="1">
        <f t="shared" si="82"/>
        <v>68595121.345687509</v>
      </c>
      <c r="C282" s="1">
        <f t="shared" si="82"/>
        <v>131810057.62509182</v>
      </c>
      <c r="D282" s="5">
        <f t="shared" si="83"/>
        <v>767.34018493034932</v>
      </c>
      <c r="E282" s="1">
        <f t="shared" si="84"/>
        <v>126793870.59234422</v>
      </c>
      <c r="F282" s="1">
        <f t="shared" si="85"/>
        <v>10424149.276988696</v>
      </c>
      <c r="G282" s="5">
        <f t="shared" si="69"/>
        <v>116367702.38013484</v>
      </c>
      <c r="H282" s="5">
        <f t="shared" si="86"/>
        <v>0</v>
      </c>
      <c r="I282" s="5">
        <f t="shared" si="77"/>
        <v>0.34228086844913469</v>
      </c>
      <c r="J282" s="5">
        <f t="shared" si="78"/>
        <v>0.65771530262163913</v>
      </c>
      <c r="K282" s="20">
        <f t="shared" si="79"/>
        <v>3.8289292261801917E-6</v>
      </c>
      <c r="L282" s="20">
        <f t="shared" si="72"/>
        <v>65240768.834885992</v>
      </c>
      <c r="M282" s="20">
        <f t="shared" si="73"/>
        <v>125364447.65939976</v>
      </c>
      <c r="N282" s="20">
        <f t="shared" si="74"/>
        <v>729.81667851378347</v>
      </c>
      <c r="O282" s="5">
        <f t="shared" si="75"/>
        <v>58.207580947141885</v>
      </c>
      <c r="P282" s="5">
        <f t="shared" si="76"/>
        <v>27.962428115677934</v>
      </c>
      <c r="Q282" s="5">
        <f t="shared" si="70"/>
        <v>-58.207580947141885</v>
      </c>
      <c r="R282" s="5">
        <f t="shared" si="71"/>
        <v>-27.962428115677934</v>
      </c>
      <c r="S282" s="1">
        <f t="shared" si="87"/>
        <v>86.170009062819815</v>
      </c>
      <c r="T282">
        <f>IF(A282&lt;D$4,F$4,0)</f>
        <v>0</v>
      </c>
      <c r="U282" s="5">
        <f t="shared" si="88"/>
        <v>183.09669125360838</v>
      </c>
      <c r="V282" s="5">
        <f>L$6*SUM(U275:U281)</f>
        <v>201.89352207146567</v>
      </c>
      <c r="W282" s="1">
        <f>H$5+((H$6-H$5)*(LOG(V282+J$5)-LOG(J$5))/(LOG(J$6)-LOG(J$5)))</f>
        <v>4.3229043398463696E-3</v>
      </c>
      <c r="X282" s="1">
        <f t="shared" si="80"/>
        <v>1.6836856241061613</v>
      </c>
      <c r="Y282" s="1">
        <f t="shared" si="81"/>
        <v>387.79650911136127</v>
      </c>
    </row>
    <row r="283" spans="1:25" x14ac:dyDescent="0.2">
      <c r="A283">
        <v>274</v>
      </c>
      <c r="B283" s="1">
        <f t="shared" si="82"/>
        <v>68595063.138106555</v>
      </c>
      <c r="C283" s="1">
        <f t="shared" si="82"/>
        <v>131810029.6626637</v>
      </c>
      <c r="D283" s="5">
        <f t="shared" si="83"/>
        <v>689.11780942709356</v>
      </c>
      <c r="E283" s="1">
        <f t="shared" si="84"/>
        <v>126794053.68903548</v>
      </c>
      <c r="F283" s="1">
        <f t="shared" si="85"/>
        <v>10424150.960674321</v>
      </c>
      <c r="G283" s="5">
        <f t="shared" si="69"/>
        <v>116368090.17664395</v>
      </c>
      <c r="H283" s="5">
        <f t="shared" si="86"/>
        <v>0</v>
      </c>
      <c r="I283" s="5">
        <f t="shared" si="77"/>
        <v>0.34228085877270337</v>
      </c>
      <c r="J283" s="5">
        <f t="shared" si="78"/>
        <v>0.65771570261488332</v>
      </c>
      <c r="K283" s="20">
        <f t="shared" si="79"/>
        <v>3.4386124134236135E-6</v>
      </c>
      <c r="L283" s="20">
        <f t="shared" si="72"/>
        <v>65240710.722134061</v>
      </c>
      <c r="M283" s="20">
        <f t="shared" si="73"/>
        <v>125364415.77703784</v>
      </c>
      <c r="N283" s="20">
        <f t="shared" si="74"/>
        <v>655.41940777554214</v>
      </c>
      <c r="O283" s="5">
        <f t="shared" si="75"/>
        <v>52.273872841511697</v>
      </c>
      <c r="P283" s="5">
        <f t="shared" si="76"/>
        <v>25.111941058897614</v>
      </c>
      <c r="Q283" s="5">
        <f t="shared" si="70"/>
        <v>-52.273872841511697</v>
      </c>
      <c r="R283" s="5">
        <f t="shared" si="71"/>
        <v>-25.111941058897614</v>
      </c>
      <c r="S283" s="1">
        <f t="shared" si="87"/>
        <v>77.385813900409318</v>
      </c>
      <c r="T283">
        <f>IF(A283&lt;D$4,F$4,0)</f>
        <v>0</v>
      </c>
      <c r="U283" s="5">
        <f t="shared" si="88"/>
        <v>164.39238456607563</v>
      </c>
      <c r="V283" s="5">
        <f>L$6*SUM(U276:U282)</f>
        <v>181.2551717232798</v>
      </c>
      <c r="W283" s="1">
        <f>H$5+((H$6-H$5)*(LOG(V283+J$5)-LOG(J$5))/(LOG(J$6)-LOG(J$5)))</f>
        <v>4.2901903908306605E-3</v>
      </c>
      <c r="X283" s="1">
        <f t="shared" si="80"/>
        <v>1.5000828158033641</v>
      </c>
      <c r="Y283" s="1">
        <f t="shared" si="81"/>
        <v>348.15405351564283</v>
      </c>
    </row>
    <row r="284" spans="1:25" x14ac:dyDescent="0.2">
      <c r="A284">
        <v>275</v>
      </c>
      <c r="B284" s="1">
        <f t="shared" si="82"/>
        <v>68595010.864233717</v>
      </c>
      <c r="C284" s="1">
        <f t="shared" si="82"/>
        <v>131810004.55072264</v>
      </c>
      <c r="D284" s="5">
        <f t="shared" si="83"/>
        <v>618.90124494953488</v>
      </c>
      <c r="E284" s="1">
        <f t="shared" si="84"/>
        <v>126794218.08142003</v>
      </c>
      <c r="F284" s="1">
        <f t="shared" si="85"/>
        <v>10424152.460757136</v>
      </c>
      <c r="G284" s="5">
        <f t="shared" si="69"/>
        <v>116368438.33069746</v>
      </c>
      <c r="H284" s="5">
        <f t="shared" si="86"/>
        <v>0</v>
      </c>
      <c r="I284" s="5">
        <f t="shared" si="77"/>
        <v>0.34228085002841818</v>
      </c>
      <c r="J284" s="5">
        <f t="shared" si="78"/>
        <v>0.65771606172884323</v>
      </c>
      <c r="K284" s="20">
        <f t="shared" si="79"/>
        <v>3.0882427385900166E-6</v>
      </c>
      <c r="L284" s="20">
        <f t="shared" si="72"/>
        <v>65240658.533955216</v>
      </c>
      <c r="M284" s="20">
        <f t="shared" si="73"/>
        <v>125364387.14577998</v>
      </c>
      <c r="N284" s="20">
        <f t="shared" si="74"/>
        <v>588.63646611135277</v>
      </c>
      <c r="O284" s="5">
        <f t="shared" si="75"/>
        <v>46.947470276534069</v>
      </c>
      <c r="P284" s="5">
        <f t="shared" si="76"/>
        <v>22.553193712013272</v>
      </c>
      <c r="Q284" s="5">
        <f t="shared" si="70"/>
        <v>-46.947470276534069</v>
      </c>
      <c r="R284" s="5">
        <f t="shared" si="71"/>
        <v>-22.553193712013272</v>
      </c>
      <c r="S284" s="1">
        <f t="shared" si="87"/>
        <v>69.500663988547345</v>
      </c>
      <c r="T284">
        <f>IF(A284&lt;D$4,F$4,0)</f>
        <v>0</v>
      </c>
      <c r="U284" s="5">
        <f t="shared" si="88"/>
        <v>147.60237837796791</v>
      </c>
      <c r="V284" s="5">
        <f>L$6*SUM(U277:U283)</f>
        <v>162.72899654674274</v>
      </c>
      <c r="W284" s="1">
        <f>H$5+((H$6-H$5)*(LOG(V284+J$5)-LOG(J$5))/(LOG(J$6)-LOG(J$5)))</f>
        <v>4.2607679300069147E-3</v>
      </c>
      <c r="X284" s="1">
        <f t="shared" si="80"/>
        <v>1.3374715518865432</v>
      </c>
      <c r="Y284" s="1">
        <f t="shared" si="81"/>
        <v>312.56640067435148</v>
      </c>
    </row>
    <row r="285" spans="1:25" x14ac:dyDescent="0.2">
      <c r="A285">
        <v>276</v>
      </c>
      <c r="B285" s="1">
        <f t="shared" si="82"/>
        <v>68594963.91676344</v>
      </c>
      <c r="C285" s="1">
        <f t="shared" si="82"/>
        <v>131809981.99752893</v>
      </c>
      <c r="D285" s="5">
        <f t="shared" si="83"/>
        <v>555.87114772156428</v>
      </c>
      <c r="E285" s="1">
        <f t="shared" si="84"/>
        <v>126794365.68379842</v>
      </c>
      <c r="F285" s="1">
        <f t="shared" si="85"/>
        <v>10424153.798228689</v>
      </c>
      <c r="G285" s="5">
        <f t="shared" si="69"/>
        <v>116368750.89709814</v>
      </c>
      <c r="H285" s="5">
        <f t="shared" si="86"/>
        <v>0</v>
      </c>
      <c r="I285" s="5">
        <f t="shared" si="77"/>
        <v>0.34228084212080756</v>
      </c>
      <c r="J285" s="5">
        <f t="shared" si="78"/>
        <v>0.65771638414722011</v>
      </c>
      <c r="K285" s="20">
        <f t="shared" si="79"/>
        <v>2.773731972272378E-6</v>
      </c>
      <c r="L285" s="20">
        <f t="shared" si="72"/>
        <v>65240611.663979523</v>
      </c>
      <c r="M285" s="20">
        <f t="shared" si="73"/>
        <v>125364361.43288617</v>
      </c>
      <c r="N285" s="20">
        <f t="shared" si="74"/>
        <v>528.68857439329497</v>
      </c>
      <c r="O285" s="5">
        <f t="shared" si="75"/>
        <v>42.166217571119688</v>
      </c>
      <c r="P285" s="5">
        <f t="shared" si="76"/>
        <v>20.256328094644974</v>
      </c>
      <c r="Q285" s="5">
        <f t="shared" si="70"/>
        <v>-42.166217571119688</v>
      </c>
      <c r="R285" s="5">
        <f t="shared" si="71"/>
        <v>-20.256328094644974</v>
      </c>
      <c r="S285" s="1">
        <f t="shared" si="87"/>
        <v>62.422545665764659</v>
      </c>
      <c r="T285">
        <f>IF(A285&lt;D$4,F$4,0)</f>
        <v>0</v>
      </c>
      <c r="U285" s="5">
        <f t="shared" si="88"/>
        <v>132.53076121651793</v>
      </c>
      <c r="V285" s="5">
        <f>L$6*SUM(U278:U284)</f>
        <v>146.0988471619157</v>
      </c>
      <c r="W285" s="1">
        <f>H$5+((H$6-H$5)*(LOG(V285+J$5)-LOG(J$5))/(LOG(J$6)-LOG(J$5)))</f>
        <v>4.2343109356014937E-3</v>
      </c>
      <c r="X285" s="1">
        <f t="shared" si="80"/>
        <v>1.1932810069898188</v>
      </c>
      <c r="Y285" s="1">
        <f t="shared" si="81"/>
        <v>280.6190433919765</v>
      </c>
    </row>
    <row r="286" spans="1:25" x14ac:dyDescent="0.2">
      <c r="A286">
        <v>277</v>
      </c>
      <c r="B286" s="1">
        <f t="shared" si="82"/>
        <v>68594921.750545874</v>
      </c>
      <c r="C286" s="1">
        <f t="shared" si="82"/>
        <v>131809961.74120083</v>
      </c>
      <c r="D286" s="5">
        <f t="shared" si="83"/>
        <v>499.29202363874288</v>
      </c>
      <c r="E286" s="1">
        <f t="shared" si="84"/>
        <v>126794498.21455963</v>
      </c>
      <c r="F286" s="1">
        <f t="shared" si="85"/>
        <v>10424154.991509695</v>
      </c>
      <c r="G286" s="5">
        <f t="shared" si="69"/>
        <v>116369031.51614153</v>
      </c>
      <c r="H286" s="5">
        <f t="shared" si="86"/>
        <v>0</v>
      </c>
      <c r="I286" s="5">
        <f t="shared" si="77"/>
        <v>0.34228083496418427</v>
      </c>
      <c r="J286" s="5">
        <f t="shared" si="78"/>
        <v>0.65771667362557162</v>
      </c>
      <c r="K286" s="20">
        <f t="shared" si="79"/>
        <v>2.4914102440923938E-6</v>
      </c>
      <c r="L286" s="20">
        <f t="shared" si="72"/>
        <v>65240569.567896865</v>
      </c>
      <c r="M286" s="20">
        <f t="shared" si="73"/>
        <v>125364338.33967024</v>
      </c>
      <c r="N286" s="20">
        <f t="shared" si="74"/>
        <v>474.87620324663743</v>
      </c>
      <c r="O286" s="5">
        <f t="shared" si="75"/>
        <v>37.874320261676019</v>
      </c>
      <c r="P286" s="5">
        <f t="shared" si="76"/>
        <v>18.19454187447111</v>
      </c>
      <c r="Q286" s="5">
        <f t="shared" si="70"/>
        <v>-37.874320261676019</v>
      </c>
      <c r="R286" s="5">
        <f t="shared" si="71"/>
        <v>-18.19454187447111</v>
      </c>
      <c r="S286" s="1">
        <f t="shared" si="87"/>
        <v>56.068862136147132</v>
      </c>
      <c r="T286">
        <f>IF(A286&lt;D$4,F$4,0)</f>
        <v>0</v>
      </c>
      <c r="U286" s="5">
        <f t="shared" si="88"/>
        <v>119.00166974858612</v>
      </c>
      <c r="V286" s="5">
        <f>L$6*SUM(U279:U285)</f>
        <v>131.17069084367085</v>
      </c>
      <c r="W286" s="1">
        <f>H$5+((H$6-H$5)*(LOG(V286+J$5)-LOG(J$5))/(LOG(J$6)-LOG(J$5)))</f>
        <v>4.2105246902321824E-3</v>
      </c>
      <c r="X286" s="1">
        <f t="shared" si="80"/>
        <v>1.0652841663617927</v>
      </c>
      <c r="Y286" s="1">
        <f t="shared" si="81"/>
        <v>251.93980302220172</v>
      </c>
    </row>
    <row r="287" spans="1:25" x14ac:dyDescent="0.2">
      <c r="A287">
        <v>278</v>
      </c>
      <c r="B287" s="1">
        <f t="shared" si="82"/>
        <v>68594883.876225606</v>
      </c>
      <c r="C287" s="1">
        <f t="shared" si="82"/>
        <v>131809943.54665896</v>
      </c>
      <c r="D287" s="5">
        <f t="shared" si="83"/>
        <v>448.50364825479062</v>
      </c>
      <c r="E287" s="1">
        <f t="shared" si="84"/>
        <v>126794617.21622938</v>
      </c>
      <c r="F287" s="1">
        <f t="shared" si="85"/>
        <v>10424156.056793861</v>
      </c>
      <c r="G287" s="5">
        <f t="shared" si="69"/>
        <v>116369283.45594455</v>
      </c>
      <c r="H287" s="5">
        <f t="shared" si="86"/>
        <v>0</v>
      </c>
      <c r="I287" s="5">
        <f t="shared" si="77"/>
        <v>0.34228082848164143</v>
      </c>
      <c r="J287" s="5">
        <f t="shared" si="78"/>
        <v>0.65771693353512095</v>
      </c>
      <c r="K287" s="20">
        <f t="shared" si="79"/>
        <v>2.2379832376229898E-6</v>
      </c>
      <c r="L287" s="20">
        <f t="shared" si="72"/>
        <v>65240531.757105522</v>
      </c>
      <c r="M287" s="20">
        <f t="shared" si="73"/>
        <v>125364317.59801477</v>
      </c>
      <c r="N287" s="20">
        <f t="shared" si="74"/>
        <v>426.57141252608534</v>
      </c>
      <c r="O287" s="5">
        <f t="shared" si="75"/>
        <v>34.021694114402727</v>
      </c>
      <c r="P287" s="5">
        <f t="shared" si="76"/>
        <v>16.343775684032376</v>
      </c>
      <c r="Q287" s="5">
        <f t="shared" si="70"/>
        <v>-34.021694114402727</v>
      </c>
      <c r="R287" s="5">
        <f t="shared" si="71"/>
        <v>-16.343775684032376</v>
      </c>
      <c r="S287" s="1">
        <f t="shared" si="87"/>
        <v>50.3654697984351</v>
      </c>
      <c r="T287">
        <f>IF(A287&lt;D$4,F$4,0)</f>
        <v>0</v>
      </c>
      <c r="U287" s="5">
        <f t="shared" si="88"/>
        <v>106.85723752009937</v>
      </c>
      <c r="V287" s="5">
        <f>L$6*SUM(U280:U286)</f>
        <v>117.77034909967315</v>
      </c>
      <c r="W287" s="1">
        <f>H$5+((H$6-H$5)*(LOG(V287+J$5)-LOG(J$5))/(LOG(J$6)-LOG(J$5)))</f>
        <v>4.1891429653162122E-3</v>
      </c>
      <c r="X287" s="1">
        <f t="shared" si="80"/>
        <v>0.95154733114398538</v>
      </c>
      <c r="Y287" s="1">
        <f t="shared" si="81"/>
        <v>226.19451548463272</v>
      </c>
    </row>
    <row r="288" spans="1:25" x14ac:dyDescent="0.2">
      <c r="A288">
        <v>279</v>
      </c>
      <c r="B288" s="1">
        <f t="shared" si="82"/>
        <v>68594849.854531497</v>
      </c>
      <c r="C288" s="1">
        <f t="shared" si="82"/>
        <v>131809927.20288327</v>
      </c>
      <c r="D288" s="5">
        <f t="shared" si="83"/>
        <v>402.91336454129703</v>
      </c>
      <c r="E288" s="1">
        <f t="shared" si="84"/>
        <v>126794724.0734669</v>
      </c>
      <c r="F288" s="1">
        <f t="shared" si="85"/>
        <v>10424157.008341191</v>
      </c>
      <c r="G288" s="5">
        <f t="shared" si="69"/>
        <v>116369509.65046003</v>
      </c>
      <c r="H288" s="5">
        <f t="shared" si="86"/>
        <v>0</v>
      </c>
      <c r="I288" s="5">
        <f t="shared" si="77"/>
        <v>0.34228082260415216</v>
      </c>
      <c r="J288" s="5">
        <f t="shared" si="78"/>
        <v>0.65771716690208426</v>
      </c>
      <c r="K288" s="20">
        <f t="shared" si="79"/>
        <v>2.0104937636843772E-6</v>
      </c>
      <c r="L288" s="20">
        <f t="shared" si="72"/>
        <v>65240497.793010809</v>
      </c>
      <c r="M288" s="20">
        <f t="shared" si="73"/>
        <v>125364298.96724285</v>
      </c>
      <c r="N288" s="20">
        <f t="shared" si="74"/>
        <v>383.21052565719015</v>
      </c>
      <c r="O288" s="5">
        <f t="shared" si="75"/>
        <v>30.563380749873382</v>
      </c>
      <c r="P288" s="5">
        <f t="shared" si="76"/>
        <v>14.682432428448129</v>
      </c>
      <c r="Q288" s="5">
        <f t="shared" si="70"/>
        <v>-30.563380749873382</v>
      </c>
      <c r="R288" s="5">
        <f t="shared" si="71"/>
        <v>-14.682432428448129</v>
      </c>
      <c r="S288" s="1">
        <f t="shared" si="87"/>
        <v>45.245813178321512</v>
      </c>
      <c r="T288">
        <f>IF(A288&lt;D$4,F$4,0)</f>
        <v>0</v>
      </c>
      <c r="U288" s="5">
        <f t="shared" si="88"/>
        <v>95.955753511928691</v>
      </c>
      <c r="V288" s="5">
        <f>L$6*SUM(U281:U287)</f>
        <v>105.7414665701054</v>
      </c>
      <c r="W288" s="1">
        <f>H$5+((H$6-H$5)*(LOG(V288+J$5)-LOG(J$5))/(LOG(J$6)-LOG(J$5)))</f>
        <v>4.1699254215869196E-3</v>
      </c>
      <c r="X288" s="1">
        <f t="shared" si="80"/>
        <v>0.8503876653458764</v>
      </c>
      <c r="Y288" s="1">
        <f t="shared" si="81"/>
        <v>203.08315535285283</v>
      </c>
    </row>
    <row r="289" spans="1:25" x14ac:dyDescent="0.2">
      <c r="A289">
        <v>280</v>
      </c>
      <c r="B289" s="1">
        <f t="shared" si="82"/>
        <v>68594819.291150749</v>
      </c>
      <c r="C289" s="1">
        <f t="shared" si="82"/>
        <v>131809912.52045085</v>
      </c>
      <c r="D289" s="5">
        <f t="shared" si="83"/>
        <v>361.98916865679871</v>
      </c>
      <c r="E289" s="1">
        <f t="shared" si="84"/>
        <v>126794820.0292204</v>
      </c>
      <c r="F289" s="1">
        <f t="shared" si="85"/>
        <v>10424157.858728856</v>
      </c>
      <c r="G289" s="5">
        <f t="shared" si="69"/>
        <v>116369712.73361538</v>
      </c>
      <c r="H289" s="5">
        <f t="shared" si="86"/>
        <v>0</v>
      </c>
      <c r="I289" s="5">
        <f t="shared" si="77"/>
        <v>0.34228081726976101</v>
      </c>
      <c r="J289" s="5">
        <f t="shared" si="78"/>
        <v>0.65771737644297468</v>
      </c>
      <c r="K289" s="20">
        <f t="shared" si="79"/>
        <v>1.8062872644178642E-6</v>
      </c>
      <c r="L289" s="20">
        <f t="shared" si="72"/>
        <v>65240467.281907089</v>
      </c>
      <c r="M289" s="20">
        <f t="shared" si="73"/>
        <v>125364282.2313097</v>
      </c>
      <c r="N289" s="20">
        <f t="shared" si="74"/>
        <v>344.28755346550366</v>
      </c>
      <c r="O289" s="5">
        <f t="shared" si="75"/>
        <v>27.459023065322778</v>
      </c>
      <c r="P289" s="5">
        <f t="shared" si="76"/>
        <v>13.191125312156643</v>
      </c>
      <c r="Q289" s="5">
        <f t="shared" si="70"/>
        <v>-27.459023065322778</v>
      </c>
      <c r="R289" s="5">
        <f t="shared" si="71"/>
        <v>-13.191125312156643</v>
      </c>
      <c r="S289" s="1">
        <f t="shared" si="87"/>
        <v>40.650148377479425</v>
      </c>
      <c r="T289">
        <f>IF(A289&lt;D$4,F$4,0)</f>
        <v>0</v>
      </c>
      <c r="U289" s="5">
        <f t="shared" si="88"/>
        <v>86.170009062819815</v>
      </c>
      <c r="V289" s="5">
        <f>L$6*SUM(U282:U288)</f>
        <v>94.943687619478411</v>
      </c>
      <c r="W289" s="1">
        <f>H$5+((H$6-H$5)*(LOG(V289+J$5)-LOG(J$5))/(LOG(J$6)-LOG(J$5)))</f>
        <v>4.152655216690288E-3</v>
      </c>
      <c r="X289" s="1">
        <f t="shared" si="80"/>
        <v>0.7603374300930279</v>
      </c>
      <c r="Y289" s="1">
        <f t="shared" si="81"/>
        <v>182.33635382351537</v>
      </c>
    </row>
    <row r="290" spans="1:25" x14ac:dyDescent="0.2">
      <c r="A290">
        <v>281</v>
      </c>
      <c r="B290" s="1">
        <f t="shared" si="82"/>
        <v>68594791.83212769</v>
      </c>
      <c r="C290" s="1">
        <f t="shared" si="82"/>
        <v>131809899.32932553</v>
      </c>
      <c r="D290" s="5">
        <f t="shared" si="83"/>
        <v>325.25350313386878</v>
      </c>
      <c r="E290" s="1">
        <f t="shared" si="84"/>
        <v>126794906.19922946</v>
      </c>
      <c r="F290" s="1">
        <f t="shared" si="85"/>
        <v>10424158.619066287</v>
      </c>
      <c r="G290" s="5">
        <f t="shared" si="69"/>
        <v>116369895.06996921</v>
      </c>
      <c r="H290" s="5">
        <f t="shared" si="86"/>
        <v>0</v>
      </c>
      <c r="I290" s="5">
        <f t="shared" si="77"/>
        <v>0.34228081242285918</v>
      </c>
      <c r="J290" s="5">
        <f t="shared" si="78"/>
        <v>0.65771756459629449</v>
      </c>
      <c r="K290" s="20">
        <f t="shared" si="79"/>
        <v>1.6229808462498891E-6</v>
      </c>
      <c r="L290" s="20">
        <f t="shared" si="72"/>
        <v>65240439.870383672</v>
      </c>
      <c r="M290" s="20">
        <f t="shared" si="73"/>
        <v>125364267.19628184</v>
      </c>
      <c r="N290" s="20">
        <f t="shared" si="74"/>
        <v>309.34829084061988</v>
      </c>
      <c r="O290" s="5">
        <f t="shared" si="75"/>
        <v>24.672394336911275</v>
      </c>
      <c r="P290" s="5">
        <f t="shared" si="76"/>
        <v>11.852451647205555</v>
      </c>
      <c r="Q290" s="5">
        <f t="shared" si="70"/>
        <v>-24.672394336911275</v>
      </c>
      <c r="R290" s="5">
        <f t="shared" si="71"/>
        <v>-11.852451647205555</v>
      </c>
      <c r="S290" s="1">
        <f t="shared" si="87"/>
        <v>36.52484598411683</v>
      </c>
      <c r="T290">
        <f>IF(A290&lt;D$4,F$4,0)</f>
        <v>0</v>
      </c>
      <c r="U290" s="5">
        <f t="shared" si="88"/>
        <v>77.385813900409318</v>
      </c>
      <c r="V290" s="5">
        <f>L$6*SUM(U283:U289)</f>
        <v>85.251019400399571</v>
      </c>
      <c r="W290" s="1">
        <f>H$5+((H$6-H$5)*(LOG(V290+J$5)-LOG(J$5))/(LOG(J$6)-LOG(J$5)))</f>
        <v>4.13713680945706E-3</v>
      </c>
      <c r="X290" s="1">
        <f t="shared" si="80"/>
        <v>0.68011378538273215</v>
      </c>
      <c r="Y290" s="1">
        <f t="shared" si="81"/>
        <v>163.7122707806929</v>
      </c>
    </row>
    <row r="291" spans="1:25" x14ac:dyDescent="0.2">
      <c r="A291">
        <v>282</v>
      </c>
      <c r="B291" s="1">
        <f t="shared" si="82"/>
        <v>68594767.159733355</v>
      </c>
      <c r="C291" s="1">
        <f t="shared" si="82"/>
        <v>131809887.47687387</v>
      </c>
      <c r="D291" s="5">
        <f t="shared" si="83"/>
        <v>292.27768512943828</v>
      </c>
      <c r="E291" s="1">
        <f t="shared" si="84"/>
        <v>126794983.58504337</v>
      </c>
      <c r="F291" s="1">
        <f t="shared" si="85"/>
        <v>10424159.299180072</v>
      </c>
      <c r="G291" s="5">
        <f t="shared" si="69"/>
        <v>116370058.78223999</v>
      </c>
      <c r="H291" s="5">
        <f t="shared" si="86"/>
        <v>0</v>
      </c>
      <c r="I291" s="5">
        <f t="shared" si="77"/>
        <v>0.34228080801353389</v>
      </c>
      <c r="J291" s="5">
        <f t="shared" si="78"/>
        <v>0.65771773355098517</v>
      </c>
      <c r="K291" s="20">
        <f t="shared" si="79"/>
        <v>1.4584354809087489E-6</v>
      </c>
      <c r="L291" s="20">
        <f t="shared" si="72"/>
        <v>65240415.241200723</v>
      </c>
      <c r="M291" s="20">
        <f t="shared" si="73"/>
        <v>125364253.68807422</v>
      </c>
      <c r="N291" s="20">
        <f t="shared" si="74"/>
        <v>277.98501741653251</v>
      </c>
      <c r="O291" s="5">
        <f t="shared" si="75"/>
        <v>22.170975509886308</v>
      </c>
      <c r="P291" s="5">
        <f t="shared" si="76"/>
        <v>10.650789805895451</v>
      </c>
      <c r="Q291" s="5">
        <f t="shared" si="70"/>
        <v>-22.170975509886308</v>
      </c>
      <c r="R291" s="5">
        <f t="shared" si="71"/>
        <v>-10.650789805895451</v>
      </c>
      <c r="S291" s="1">
        <f t="shared" si="87"/>
        <v>32.821765315781761</v>
      </c>
      <c r="T291">
        <f>IF(A291&lt;D$4,F$4,0)</f>
        <v>0</v>
      </c>
      <c r="U291" s="5">
        <f t="shared" si="88"/>
        <v>69.500663988547345</v>
      </c>
      <c r="V291" s="5">
        <f>L$6*SUM(U284:U290)</f>
        <v>76.550362333832922</v>
      </c>
      <c r="W291" s="1">
        <f>H$5+((H$6-H$5)*(LOG(V291+J$5)-LOG(J$5))/(LOG(J$6)-LOG(J$5)))</f>
        <v>4.1231939495924999E-3</v>
      </c>
      <c r="X291" s="1">
        <f t="shared" si="80"/>
        <v>0.60859323347350014</v>
      </c>
      <c r="Y291" s="1">
        <f t="shared" si="81"/>
        <v>146.99378514449441</v>
      </c>
    </row>
    <row r="292" spans="1:25" x14ac:dyDescent="0.2">
      <c r="A292">
        <v>283</v>
      </c>
      <c r="B292" s="1">
        <f t="shared" si="82"/>
        <v>68594744.988757849</v>
      </c>
      <c r="C292" s="1">
        <f t="shared" si="82"/>
        <v>131809876.82608406</v>
      </c>
      <c r="D292" s="5">
        <f t="shared" si="83"/>
        <v>262.67690477945541</v>
      </c>
      <c r="E292" s="1">
        <f t="shared" si="84"/>
        <v>126795053.08570737</v>
      </c>
      <c r="F292" s="1">
        <f t="shared" si="85"/>
        <v>10424159.907773305</v>
      </c>
      <c r="G292" s="5">
        <f t="shared" ref="G292:G355" si="89">G291+Y291-Y202*L$5</f>
        <v>116370205.77602513</v>
      </c>
      <c r="H292" s="5">
        <f t="shared" si="86"/>
        <v>0</v>
      </c>
      <c r="I292" s="5">
        <f t="shared" si="77"/>
        <v>0.34228080399698441</v>
      </c>
      <c r="J292" s="5">
        <f t="shared" si="78"/>
        <v>0.65771788527196506</v>
      </c>
      <c r="K292" s="20">
        <f t="shared" si="79"/>
        <v>1.3107310505212425E-6</v>
      </c>
      <c r="L292" s="20">
        <f t="shared" si="72"/>
        <v>65240393.109587401</v>
      </c>
      <c r="M292" s="20">
        <f t="shared" si="73"/>
        <v>125364241.55041881</v>
      </c>
      <c r="N292" s="20">
        <f t="shared" si="74"/>
        <v>249.83174048434725</v>
      </c>
      <c r="O292" s="5">
        <f t="shared" si="75"/>
        <v>19.925575746272909</v>
      </c>
      <c r="P292" s="5">
        <f t="shared" si="76"/>
        <v>9.5721169501959835</v>
      </c>
      <c r="Q292" s="5">
        <f t="shared" ref="Q292:Q355" si="90">-O292-T292*I292+0.5*Y202*L$5</f>
        <v>-19.925575746272909</v>
      </c>
      <c r="R292" s="5">
        <f t="shared" ref="R292:R355" si="91">-P292-T292*J292+0.5*Y202*L$5</f>
        <v>-9.5721169501959835</v>
      </c>
      <c r="S292" s="1">
        <f t="shared" si="87"/>
        <v>29.497692696468892</v>
      </c>
      <c r="T292">
        <f>IF(A292&lt;D$4,F$4,0)</f>
        <v>0</v>
      </c>
      <c r="U292" s="5">
        <f t="shared" si="88"/>
        <v>62.422545665764659</v>
      </c>
      <c r="V292" s="5">
        <f>L$6*SUM(U285:U291)</f>
        <v>68.740190894890858</v>
      </c>
      <c r="W292" s="1">
        <f>H$5+((H$6-H$5)*(LOG(V292+J$5)-LOG(J$5))/(LOG(J$6)-LOG(J$5)))</f>
        <v>4.1106678410863318E-3</v>
      </c>
      <c r="X292" s="1">
        <f t="shared" si="80"/>
        <v>0.54478993808743192</v>
      </c>
      <c r="Y292" s="1">
        <f t="shared" si="81"/>
        <v>131.9859712784305</v>
      </c>
    </row>
    <row r="293" spans="1:25" x14ac:dyDescent="0.2">
      <c r="A293">
        <v>284</v>
      </c>
      <c r="B293" s="1">
        <f t="shared" si="82"/>
        <v>68594725.063182101</v>
      </c>
      <c r="C293" s="1">
        <f t="shared" si="82"/>
        <v>131809867.25396711</v>
      </c>
      <c r="D293" s="5">
        <f t="shared" si="83"/>
        <v>236.1057353397772</v>
      </c>
      <c r="E293" s="1">
        <f t="shared" si="84"/>
        <v>126795115.50825304</v>
      </c>
      <c r="F293" s="1">
        <f t="shared" si="85"/>
        <v>10424160.452563243</v>
      </c>
      <c r="G293" s="5">
        <f t="shared" si="89"/>
        <v>116370337.7619964</v>
      </c>
      <c r="H293" s="5">
        <f t="shared" si="86"/>
        <v>0</v>
      </c>
      <c r="I293" s="5">
        <f t="shared" si="77"/>
        <v>0.34228080033299813</v>
      </c>
      <c r="J293" s="5">
        <f t="shared" si="78"/>
        <v>0.65771802152305592</v>
      </c>
      <c r="K293" s="20">
        <f t="shared" si="79"/>
        <v>1.1781439459210948E-6</v>
      </c>
      <c r="L293" s="20">
        <f t="shared" si="72"/>
        <v>65240373.21991872</v>
      </c>
      <c r="M293" s="20">
        <f t="shared" si="73"/>
        <v>125364230.64304116</v>
      </c>
      <c r="N293" s="20">
        <f t="shared" si="74"/>
        <v>224.55992466975047</v>
      </c>
      <c r="O293" s="5">
        <f t="shared" si="75"/>
        <v>17.909991804023662</v>
      </c>
      <c r="P293" s="5">
        <f t="shared" si="76"/>
        <v>8.6038454124335431</v>
      </c>
      <c r="Q293" s="5">
        <f t="shared" si="90"/>
        <v>-17.909991804023662</v>
      </c>
      <c r="R293" s="5">
        <f t="shared" si="91"/>
        <v>-8.6038454124335431</v>
      </c>
      <c r="S293" s="1">
        <f t="shared" si="87"/>
        <v>26.513837216457205</v>
      </c>
      <c r="T293">
        <f>IF(A293&lt;D$4,F$4,0)</f>
        <v>0</v>
      </c>
      <c r="U293" s="5">
        <f t="shared" si="88"/>
        <v>56.068862136147132</v>
      </c>
      <c r="V293" s="5">
        <f>L$6*SUM(U286:U292)</f>
        <v>61.729369339815541</v>
      </c>
      <c r="W293" s="1">
        <f>H$5+((H$6-H$5)*(LOG(V293+J$5)-LOG(J$5))/(LOG(J$6)-LOG(J$5)))</f>
        <v>4.0994154675243772E-3</v>
      </c>
      <c r="X293" s="1">
        <f t="shared" si="80"/>
        <v>0.4878372856285817</v>
      </c>
      <c r="Y293" s="1">
        <f t="shared" si="81"/>
        <v>118.51383246295755</v>
      </c>
    </row>
    <row r="294" spans="1:25" x14ac:dyDescent="0.2">
      <c r="A294">
        <v>285</v>
      </c>
      <c r="B294" s="1">
        <f t="shared" si="82"/>
        <v>68594707.1531903</v>
      </c>
      <c r="C294" s="1">
        <f t="shared" si="82"/>
        <v>131809858.65012169</v>
      </c>
      <c r="D294" s="5">
        <f t="shared" si="83"/>
        <v>212.2541027577993</v>
      </c>
      <c r="E294" s="1">
        <f t="shared" si="84"/>
        <v>126795171.57711518</v>
      </c>
      <c r="F294" s="1">
        <f t="shared" si="85"/>
        <v>10424160.940400528</v>
      </c>
      <c r="G294" s="5">
        <f t="shared" si="89"/>
        <v>116370456.27582887</v>
      </c>
      <c r="H294" s="5">
        <f t="shared" si="86"/>
        <v>0</v>
      </c>
      <c r="I294" s="5">
        <f t="shared" si="77"/>
        <v>0.3422807969854807</v>
      </c>
      <c r="J294" s="5">
        <f t="shared" si="78"/>
        <v>0.65771814388756211</v>
      </c>
      <c r="K294" s="20">
        <f t="shared" si="79"/>
        <v>1.0591269570278896E-6</v>
      </c>
      <c r="L294" s="20">
        <f t="shared" ref="L294:L357" si="92">B294-F$6*I294*(F$5-H294)</f>
        <v>65240355.342732586</v>
      </c>
      <c r="M294" s="20">
        <f t="shared" ref="M294:M357" si="93">C294-F$6*J294*(F$5-H294)</f>
        <v>125364220.84002358</v>
      </c>
      <c r="N294" s="20">
        <f t="shared" ref="N294:N357" si="94">D294-(F$6*K294*(F$5-H294))+((1-F$6)*H294)</f>
        <v>201.87465857892599</v>
      </c>
      <c r="O294" s="5">
        <f t="shared" ref="O294:O357" si="95">P$5*L294*N294</f>
        <v>16.100702274305565</v>
      </c>
      <c r="P294" s="5">
        <f t="shared" ref="P294:P357" si="96">P$6*M294*N294</f>
        <v>7.7346758190992793</v>
      </c>
      <c r="Q294" s="5">
        <f t="shared" si="90"/>
        <v>-16.100702274305565</v>
      </c>
      <c r="R294" s="5">
        <f t="shared" si="91"/>
        <v>-7.7346758190992793</v>
      </c>
      <c r="S294" s="1">
        <f t="shared" si="87"/>
        <v>23.835378093404845</v>
      </c>
      <c r="T294">
        <f>IF(A294&lt;D$4,F$4,0)</f>
        <v>0</v>
      </c>
      <c r="U294" s="5">
        <f t="shared" si="88"/>
        <v>50.3654697984351</v>
      </c>
      <c r="V294" s="5">
        <f>L$6*SUM(U287:U293)</f>
        <v>55.436088578571628</v>
      </c>
      <c r="W294" s="1">
        <f>H$5+((H$6-H$5)*(LOG(V294+J$5)-LOG(J$5))/(LOG(J$6)-LOG(J$5)))</f>
        <v>4.0893080676058574E-3</v>
      </c>
      <c r="X294" s="1">
        <f t="shared" si="80"/>
        <v>0.43697216347301771</v>
      </c>
      <c r="Y294" s="1">
        <f t="shared" si="81"/>
        <v>106.42026535662636</v>
      </c>
    </row>
    <row r="295" spans="1:25" x14ac:dyDescent="0.2">
      <c r="A295">
        <v>286</v>
      </c>
      <c r="B295" s="1">
        <f t="shared" si="82"/>
        <v>68594691.052488029</v>
      </c>
      <c r="C295" s="1">
        <f t="shared" si="82"/>
        <v>131809850.91544586</v>
      </c>
      <c r="D295" s="5">
        <f t="shared" si="83"/>
        <v>190.84366767288265</v>
      </c>
      <c r="E295" s="1">
        <f t="shared" si="84"/>
        <v>126795221.94258498</v>
      </c>
      <c r="F295" s="1">
        <f t="shared" si="85"/>
        <v>10424161.377372691</v>
      </c>
      <c r="G295" s="5">
        <f t="shared" si="89"/>
        <v>116370562.69609423</v>
      </c>
      <c r="H295" s="5">
        <f t="shared" si="86"/>
        <v>0</v>
      </c>
      <c r="I295" s="5">
        <f t="shared" si="77"/>
        <v>0.3422807939220337</v>
      </c>
      <c r="J295" s="5">
        <f t="shared" si="78"/>
        <v>0.65771825378674542</v>
      </c>
      <c r="K295" s="20">
        <f t="shared" si="79"/>
        <v>9.5229122084802661E-7</v>
      </c>
      <c r="L295" s="20">
        <f t="shared" si="92"/>
        <v>65240339.272052102</v>
      </c>
      <c r="M295" s="20">
        <f t="shared" si="93"/>
        <v>125364212.02833577</v>
      </c>
      <c r="N295" s="20">
        <f t="shared" si="94"/>
        <v>181.51121370857197</v>
      </c>
      <c r="O295" s="5">
        <f t="shared" si="95"/>
        <v>14.476593110060136</v>
      </c>
      <c r="P295" s="5">
        <f t="shared" si="96"/>
        <v>6.9544652447683326</v>
      </c>
      <c r="Q295" s="5">
        <f t="shared" si="90"/>
        <v>-14.476593110060136</v>
      </c>
      <c r="R295" s="5">
        <f t="shared" si="91"/>
        <v>-6.9544652447683326</v>
      </c>
      <c r="S295" s="1">
        <f t="shared" si="87"/>
        <v>21.431058354828469</v>
      </c>
      <c r="T295">
        <f>IF(A295&lt;D$4,F$4,0)</f>
        <v>0</v>
      </c>
      <c r="U295" s="5">
        <f t="shared" si="88"/>
        <v>45.245813178321512</v>
      </c>
      <c r="V295" s="5">
        <f>L$6*SUM(U288:U294)</f>
        <v>49.786911806405207</v>
      </c>
      <c r="W295" s="1">
        <f>H$5+((H$6-H$5)*(LOG(V295+J$5)-LOG(J$5))/(LOG(J$6)-LOG(J$5)))</f>
        <v>4.0802297494711851E-3</v>
      </c>
      <c r="X295" s="1">
        <f t="shared" si="80"/>
        <v>0.39152152011229557</v>
      </c>
      <c r="Y295" s="1">
        <f t="shared" si="81"/>
        <v>95.564231991816399</v>
      </c>
    </row>
    <row r="296" spans="1:25" x14ac:dyDescent="0.2">
      <c r="A296">
        <v>287</v>
      </c>
      <c r="B296" s="1">
        <f t="shared" si="82"/>
        <v>68594676.575894922</v>
      </c>
      <c r="C296" s="1">
        <f t="shared" si="82"/>
        <v>131809843.96098062</v>
      </c>
      <c r="D296" s="5">
        <f t="shared" si="83"/>
        <v>171.62457765023169</v>
      </c>
      <c r="E296" s="1">
        <f t="shared" si="84"/>
        <v>126795267.18839815</v>
      </c>
      <c r="F296" s="1">
        <f t="shared" si="85"/>
        <v>10424161.768894212</v>
      </c>
      <c r="G296" s="5">
        <f t="shared" si="89"/>
        <v>116370658.26032622</v>
      </c>
      <c r="H296" s="5">
        <f t="shared" si="86"/>
        <v>0</v>
      </c>
      <c r="I296" s="5">
        <f t="shared" si="77"/>
        <v>0.34228079111357629</v>
      </c>
      <c r="J296" s="5">
        <f t="shared" si="78"/>
        <v>0.65771835249640709</v>
      </c>
      <c r="K296" s="20">
        <f t="shared" si="79"/>
        <v>8.5639001661680046E-7</v>
      </c>
      <c r="L296" s="20">
        <f t="shared" si="92"/>
        <v>65240324.822981872</v>
      </c>
      <c r="M296" s="20">
        <f t="shared" si="93"/>
        <v>125364204.10651584</v>
      </c>
      <c r="N296" s="20">
        <f t="shared" si="94"/>
        <v>163.23195548738704</v>
      </c>
      <c r="O296" s="5">
        <f t="shared" si="95"/>
        <v>13.018711243872433</v>
      </c>
      <c r="P296" s="5">
        <f t="shared" si="96"/>
        <v>6.2541088583210573</v>
      </c>
      <c r="Q296" s="5">
        <f t="shared" si="90"/>
        <v>-13.018711243872433</v>
      </c>
      <c r="R296" s="5">
        <f t="shared" si="91"/>
        <v>-6.2541088583210573</v>
      </c>
      <c r="S296" s="1">
        <f t="shared" si="87"/>
        <v>19.272820102193492</v>
      </c>
      <c r="T296">
        <f>IF(A296&lt;D$4,F$4,0)</f>
        <v>0</v>
      </c>
      <c r="U296" s="5">
        <f t="shared" si="88"/>
        <v>40.650148377479425</v>
      </c>
      <c r="V296" s="5">
        <f>L$6*SUM(U289:U295)</f>
        <v>44.715917773044495</v>
      </c>
      <c r="W296" s="1">
        <f>H$5+((H$6-H$5)*(LOG(V296+J$5)-LOG(J$5))/(LOG(J$6)-LOG(J$5)))</f>
        <v>4.0720762328774786E-3</v>
      </c>
      <c r="X296" s="1">
        <f t="shared" si="80"/>
        <v>0.35089084589154551</v>
      </c>
      <c r="Y296" s="1">
        <f t="shared" si="81"/>
        <v>85.81911821692826</v>
      </c>
    </row>
    <row r="297" spans="1:25" x14ac:dyDescent="0.2">
      <c r="A297">
        <v>288</v>
      </c>
      <c r="B297" s="1">
        <f t="shared" si="82"/>
        <v>68594663.557183683</v>
      </c>
      <c r="C297" s="1">
        <f t="shared" si="82"/>
        <v>131809837.70687176</v>
      </c>
      <c r="D297" s="5">
        <f t="shared" si="83"/>
        <v>154.37255176830834</v>
      </c>
      <c r="E297" s="1">
        <f t="shared" si="84"/>
        <v>126795307.83854653</v>
      </c>
      <c r="F297" s="1">
        <f t="shared" si="85"/>
        <v>10424162.119785057</v>
      </c>
      <c r="G297" s="5">
        <f t="shared" si="89"/>
        <v>116370744.07944444</v>
      </c>
      <c r="H297" s="5">
        <f t="shared" si="86"/>
        <v>0</v>
      </c>
      <c r="I297" s="5">
        <f t="shared" si="77"/>
        <v>0.34228078853400518</v>
      </c>
      <c r="J297" s="5">
        <f t="shared" si="78"/>
        <v>0.6577184411617758</v>
      </c>
      <c r="K297" s="20">
        <f t="shared" si="79"/>
        <v>7.7030421912069427E-7</v>
      </c>
      <c r="L297" s="20">
        <f t="shared" si="92"/>
        <v>65240311.82955043</v>
      </c>
      <c r="M297" s="20">
        <f t="shared" si="93"/>
        <v>125364196.98348635</v>
      </c>
      <c r="N297" s="20">
        <f t="shared" si="94"/>
        <v>146.82357042092553</v>
      </c>
      <c r="O297" s="5">
        <f t="shared" si="95"/>
        <v>11.71004342076912</v>
      </c>
      <c r="P297" s="5">
        <f t="shared" si="96"/>
        <v>5.6254336809497829</v>
      </c>
      <c r="Q297" s="5">
        <f t="shared" si="90"/>
        <v>-11.71004342076912</v>
      </c>
      <c r="R297" s="5">
        <f t="shared" si="91"/>
        <v>-5.6254336809497829</v>
      </c>
      <c r="S297" s="1">
        <f t="shared" si="87"/>
        <v>17.335477101718901</v>
      </c>
      <c r="T297">
        <f>IF(A297&lt;D$4,F$4,0)</f>
        <v>0</v>
      </c>
      <c r="U297" s="5">
        <f t="shared" si="88"/>
        <v>36.52484598411683</v>
      </c>
      <c r="V297" s="5">
        <f>L$6*SUM(U290:U296)</f>
        <v>40.163931704510446</v>
      </c>
      <c r="W297" s="1">
        <f>H$5+((H$6-H$5)*(LOG(V297+J$5)-LOG(J$5))/(LOG(J$6)-LOG(J$5)))</f>
        <v>4.064753708777135E-3</v>
      </c>
      <c r="X297" s="1">
        <f t="shared" si="80"/>
        <v>0.31455427405842595</v>
      </c>
      <c r="Y297" s="1">
        <f t="shared" si="81"/>
        <v>77.071259626350894</v>
      </c>
    </row>
    <row r="298" spans="1:25" x14ac:dyDescent="0.2">
      <c r="A298">
        <v>289</v>
      </c>
      <c r="B298" s="1">
        <f t="shared" si="82"/>
        <v>68594651.847140267</v>
      </c>
      <c r="C298" s="1">
        <f t="shared" si="82"/>
        <v>131809832.08143808</v>
      </c>
      <c r="D298" s="5">
        <f t="shared" si="83"/>
        <v>138.88626355424549</v>
      </c>
      <c r="E298" s="1">
        <f t="shared" si="84"/>
        <v>126795344.36339252</v>
      </c>
      <c r="F298" s="1">
        <f t="shared" si="85"/>
        <v>10424162.434339331</v>
      </c>
      <c r="G298" s="5">
        <f t="shared" si="89"/>
        <v>116370821.15070407</v>
      </c>
      <c r="H298" s="5">
        <f t="shared" si="86"/>
        <v>0</v>
      </c>
      <c r="I298" s="5">
        <f t="shared" si="77"/>
        <v>0.34228078615988977</v>
      </c>
      <c r="J298" s="5">
        <f t="shared" si="78"/>
        <v>0.65771852081086968</v>
      </c>
      <c r="K298" s="20">
        <f t="shared" si="79"/>
        <v>6.9302924056081019E-7</v>
      </c>
      <c r="L298" s="20">
        <f t="shared" si="92"/>
        <v>65240300.142773345</v>
      </c>
      <c r="M298" s="20">
        <f t="shared" si="93"/>
        <v>125364190.57749155</v>
      </c>
      <c r="N298" s="20">
        <f t="shared" si="94"/>
        <v>132.09457699674954</v>
      </c>
      <c r="O298" s="5">
        <f t="shared" si="95"/>
        <v>10.535317665648684</v>
      </c>
      <c r="P298" s="5">
        <f t="shared" si="96"/>
        <v>5.0611032166484238</v>
      </c>
      <c r="Q298" s="5">
        <f t="shared" si="90"/>
        <v>-10.535317665648684</v>
      </c>
      <c r="R298" s="5">
        <f t="shared" si="91"/>
        <v>-5.0611032166484238</v>
      </c>
      <c r="S298" s="1">
        <f t="shared" si="87"/>
        <v>15.596420882297107</v>
      </c>
      <c r="T298">
        <f>IF(A298&lt;D$4,F$4,0)</f>
        <v>0</v>
      </c>
      <c r="U298" s="5">
        <f t="shared" si="88"/>
        <v>32.821765315781761</v>
      </c>
      <c r="V298" s="5">
        <f>L$6*SUM(U291:U297)</f>
        <v>36.077834912881201</v>
      </c>
      <c r="W298" s="1">
        <f>H$5+((H$6-H$5)*(LOG(V298+J$5)-LOG(J$5))/(LOG(J$6)-LOG(J$5)))</f>
        <v>4.058177806431743E-3</v>
      </c>
      <c r="X298" s="1">
        <f t="shared" si="80"/>
        <v>0.28204605213059269</v>
      </c>
      <c r="Y298" s="1">
        <f t="shared" si="81"/>
        <v>69.218617936416749</v>
      </c>
    </row>
    <row r="299" spans="1:25" x14ac:dyDescent="0.2">
      <c r="A299">
        <v>290</v>
      </c>
      <c r="B299" s="1">
        <f t="shared" si="82"/>
        <v>68594641.311822608</v>
      </c>
      <c r="C299" s="1">
        <f t="shared" si="82"/>
        <v>131809827.02033487</v>
      </c>
      <c r="D299" s="5">
        <f t="shared" si="83"/>
        <v>124.98499174007371</v>
      </c>
      <c r="E299" s="1">
        <f t="shared" si="84"/>
        <v>126795377.18515784</v>
      </c>
      <c r="F299" s="1">
        <f t="shared" si="85"/>
        <v>10424162.716385383</v>
      </c>
      <c r="G299" s="5">
        <f t="shared" si="89"/>
        <v>116370890.369322</v>
      </c>
      <c r="H299" s="5">
        <f t="shared" si="86"/>
        <v>0</v>
      </c>
      <c r="I299" s="5">
        <f t="shared" si="77"/>
        <v>0.34228078397019834</v>
      </c>
      <c r="J299" s="5">
        <f t="shared" si="78"/>
        <v>0.65771859236649299</v>
      </c>
      <c r="K299" s="20">
        <f t="shared" si="79"/>
        <v>6.2366330866618098E-7</v>
      </c>
      <c r="L299" s="20">
        <f t="shared" si="92"/>
        <v>65240289.628914662</v>
      </c>
      <c r="M299" s="20">
        <f t="shared" si="93"/>
        <v>125364184.81514324</v>
      </c>
      <c r="N299" s="20">
        <f t="shared" si="94"/>
        <v>118.87309131514513</v>
      </c>
      <c r="O299" s="5">
        <f t="shared" si="95"/>
        <v>9.4808250690519422</v>
      </c>
      <c r="P299" s="5">
        <f t="shared" si="96"/>
        <v>4.5545318426586965</v>
      </c>
      <c r="Q299" s="5">
        <f t="shared" si="90"/>
        <v>-9.4808250690519422</v>
      </c>
      <c r="R299" s="5">
        <f t="shared" si="91"/>
        <v>-4.5545318426586965</v>
      </c>
      <c r="S299" s="1">
        <f t="shared" si="87"/>
        <v>14.03535691171064</v>
      </c>
      <c r="T299">
        <f>IF(A299&lt;D$4,F$4,0)</f>
        <v>0</v>
      </c>
      <c r="U299" s="5">
        <f t="shared" si="88"/>
        <v>29.497692696468892</v>
      </c>
      <c r="V299" s="5">
        <f>L$6*SUM(U292:U298)</f>
        <v>32.409945045604637</v>
      </c>
      <c r="W299" s="1">
        <f>H$5+((H$6-H$5)*(LOG(V299+J$5)-LOG(J$5))/(LOG(J$6)-LOG(J$5)))</f>
        <v>4.0522726588006217E-3</v>
      </c>
      <c r="X299" s="1">
        <f t="shared" si="80"/>
        <v>0.25295317509411136</v>
      </c>
      <c r="Y299" s="1">
        <f t="shared" si="81"/>
        <v>62.169592490670553</v>
      </c>
    </row>
    <row r="300" spans="1:25" x14ac:dyDescent="0.2">
      <c r="A300">
        <v>291</v>
      </c>
      <c r="B300" s="1">
        <f t="shared" si="82"/>
        <v>68594631.830997542</v>
      </c>
      <c r="C300" s="1">
        <f t="shared" si="82"/>
        <v>131809822.46580303</v>
      </c>
      <c r="D300" s="5">
        <f t="shared" si="83"/>
        <v>112.50651143532716</v>
      </c>
      <c r="E300" s="1">
        <f t="shared" si="84"/>
        <v>126795406.68285052</v>
      </c>
      <c r="F300" s="1">
        <f t="shared" si="85"/>
        <v>10424162.969338559</v>
      </c>
      <c r="G300" s="5">
        <f t="shared" si="89"/>
        <v>116370952.53891449</v>
      </c>
      <c r="H300" s="5">
        <f t="shared" si="86"/>
        <v>0</v>
      </c>
      <c r="I300" s="5">
        <f t="shared" si="77"/>
        <v>0.34228078194605249</v>
      </c>
      <c r="J300" s="5">
        <f t="shared" si="78"/>
        <v>0.65771865665700324</v>
      </c>
      <c r="K300" s="20">
        <f t="shared" si="79"/>
        <v>5.6139694434083025E-7</v>
      </c>
      <c r="L300" s="20">
        <f t="shared" si="92"/>
        <v>65240280.16792623</v>
      </c>
      <c r="M300" s="20">
        <f t="shared" si="93"/>
        <v>125364179.63056439</v>
      </c>
      <c r="N300" s="20">
        <f t="shared" si="94"/>
        <v>107.00482138078702</v>
      </c>
      <c r="O300" s="5">
        <f t="shared" si="95"/>
        <v>8.5342598119822117</v>
      </c>
      <c r="P300" s="5">
        <f t="shared" si="96"/>
        <v>4.0998079611605878</v>
      </c>
      <c r="Q300" s="5">
        <f t="shared" si="90"/>
        <v>-8.5342598119822117</v>
      </c>
      <c r="R300" s="5">
        <f t="shared" si="91"/>
        <v>-4.0998079611605878</v>
      </c>
      <c r="S300" s="1">
        <f t="shared" si="87"/>
        <v>12.634067773142799</v>
      </c>
      <c r="T300">
        <f>IF(A300&lt;D$4,F$4,0)</f>
        <v>0</v>
      </c>
      <c r="U300" s="5">
        <f t="shared" si="88"/>
        <v>26.513837216457205</v>
      </c>
      <c r="V300" s="5">
        <f>L$6*SUM(U293:U299)</f>
        <v>29.117459748675067</v>
      </c>
      <c r="W300" s="1">
        <f>H$5+((H$6-H$5)*(LOG(V300+J$5)-LOG(J$5))/(LOG(J$6)-LOG(J$5)))</f>
        <v>4.0469700575626105E-3</v>
      </c>
      <c r="X300" s="1">
        <f t="shared" si="80"/>
        <v>0.22690900622659343</v>
      </c>
      <c r="Y300" s="1">
        <f t="shared" si="81"/>
        <v>55.84195312992054</v>
      </c>
    </row>
    <row r="301" spans="1:25" x14ac:dyDescent="0.2">
      <c r="A301">
        <v>292</v>
      </c>
      <c r="B301" s="1">
        <f t="shared" si="82"/>
        <v>68594623.296737731</v>
      </c>
      <c r="C301" s="1">
        <f t="shared" si="82"/>
        <v>131809818.36599506</v>
      </c>
      <c r="D301" s="5">
        <f t="shared" si="83"/>
        <v>101.30520111506512</v>
      </c>
      <c r="E301" s="1">
        <f t="shared" si="84"/>
        <v>126795433.19668774</v>
      </c>
      <c r="F301" s="1">
        <f t="shared" si="85"/>
        <v>10424163.196247565</v>
      </c>
      <c r="G301" s="5">
        <f t="shared" si="89"/>
        <v>116371008.38086762</v>
      </c>
      <c r="H301" s="5">
        <f t="shared" si="86"/>
        <v>0</v>
      </c>
      <c r="I301" s="5">
        <f t="shared" si="77"/>
        <v>0.34228078007050639</v>
      </c>
      <c r="J301" s="5">
        <f t="shared" si="78"/>
        <v>0.65771871442597762</v>
      </c>
      <c r="K301" s="20">
        <f t="shared" si="79"/>
        <v>5.0550351611178115E-7</v>
      </c>
      <c r="L301" s="20">
        <f t="shared" si="92"/>
        <v>65240271.65204677</v>
      </c>
      <c r="M301" s="20">
        <f t="shared" si="93"/>
        <v>125364174.96462049</v>
      </c>
      <c r="N301" s="20">
        <f t="shared" si="94"/>
        <v>96.35126665716966</v>
      </c>
      <c r="O301" s="5">
        <f t="shared" si="95"/>
        <v>7.6845755632427197</v>
      </c>
      <c r="P301" s="5">
        <f t="shared" si="96"/>
        <v>3.6916250156699943</v>
      </c>
      <c r="Q301" s="5">
        <f t="shared" si="90"/>
        <v>-7.6845755632427197</v>
      </c>
      <c r="R301" s="5">
        <f t="shared" si="91"/>
        <v>-3.6916250156699943</v>
      </c>
      <c r="S301" s="1">
        <f t="shared" si="87"/>
        <v>11.376200578912714</v>
      </c>
      <c r="T301">
        <f>IF(A301&lt;D$4,F$4,0)</f>
        <v>0</v>
      </c>
      <c r="U301" s="5">
        <f t="shared" si="88"/>
        <v>23.835378093404845</v>
      </c>
      <c r="V301" s="5">
        <f>L$6*SUM(U294:U300)</f>
        <v>26.161957256706074</v>
      </c>
      <c r="W301" s="1">
        <f>H$5+((H$6-H$5)*(LOG(V301+J$5)-LOG(J$5))/(LOG(J$6)-LOG(J$5)))</f>
        <v>4.0422086897465535E-3</v>
      </c>
      <c r="X301" s="1">
        <f t="shared" si="80"/>
        <v>0.20358773968240196</v>
      </c>
      <c r="Y301" s="1">
        <f t="shared" si="81"/>
        <v>50.161882058752695</v>
      </c>
    </row>
    <row r="302" spans="1:25" x14ac:dyDescent="0.2">
      <c r="A302">
        <v>293</v>
      </c>
      <c r="B302" s="1">
        <f t="shared" si="82"/>
        <v>68594615.612162173</v>
      </c>
      <c r="C302" s="1">
        <f t="shared" si="82"/>
        <v>131809814.67437005</v>
      </c>
      <c r="D302" s="5">
        <f t="shared" si="83"/>
        <v>91.250343339149367</v>
      </c>
      <c r="E302" s="1">
        <f t="shared" si="84"/>
        <v>126795457.03206584</v>
      </c>
      <c r="F302" s="1">
        <f t="shared" si="85"/>
        <v>10424163.399835303</v>
      </c>
      <c r="G302" s="5">
        <f t="shared" si="89"/>
        <v>116371058.54274967</v>
      </c>
      <c r="H302" s="5">
        <f t="shared" si="86"/>
        <v>0</v>
      </c>
      <c r="I302" s="5">
        <f t="shared" si="77"/>
        <v>0.34228077832834908</v>
      </c>
      <c r="J302" s="5">
        <f t="shared" si="78"/>
        <v>0.65771876634088966</v>
      </c>
      <c r="K302" s="20">
        <f t="shared" si="79"/>
        <v>4.5533076119921166E-7</v>
      </c>
      <c r="L302" s="20">
        <f t="shared" si="92"/>
        <v>65240263.984544352</v>
      </c>
      <c r="M302" s="20">
        <f t="shared" si="93"/>
        <v>125364170.76422933</v>
      </c>
      <c r="N302" s="20">
        <f t="shared" si="94"/>
        <v>86.78810187939709</v>
      </c>
      <c r="O302" s="5">
        <f t="shared" si="95"/>
        <v>6.9218565737523186</v>
      </c>
      <c r="P302" s="5">
        <f t="shared" si="96"/>
        <v>3.3252195673325398</v>
      </c>
      <c r="Q302" s="5">
        <f t="shared" si="90"/>
        <v>-6.9218565737523186</v>
      </c>
      <c r="R302" s="5">
        <f t="shared" si="91"/>
        <v>-3.3252195673325398</v>
      </c>
      <c r="S302" s="1">
        <f t="shared" si="87"/>
        <v>10.247076141084857</v>
      </c>
      <c r="T302">
        <f>IF(A302&lt;D$4,F$4,0)</f>
        <v>0</v>
      </c>
      <c r="U302" s="5">
        <f t="shared" si="88"/>
        <v>21.431058354828469</v>
      </c>
      <c r="V302" s="5">
        <f>L$6*SUM(U295:U301)</f>
        <v>23.508948086203048</v>
      </c>
      <c r="W302" s="1">
        <f>H$5+((H$6-H$5)*(LOG(V302+J$5)-LOG(J$5))/(LOG(J$6)-LOG(J$5)))</f>
        <v>4.0379334485502807E-3</v>
      </c>
      <c r="X302" s="1">
        <f t="shared" si="80"/>
        <v>0.18269958243960152</v>
      </c>
      <c r="Y302" s="1">
        <f t="shared" si="81"/>
        <v>45.063113595881909</v>
      </c>
    </row>
    <row r="303" spans="1:25" x14ac:dyDescent="0.2">
      <c r="A303">
        <v>294</v>
      </c>
      <c r="B303" s="1">
        <f t="shared" si="82"/>
        <v>68594608.690305606</v>
      </c>
      <c r="C303" s="1">
        <f t="shared" si="82"/>
        <v>131809811.34915048</v>
      </c>
      <c r="D303" s="5">
        <f t="shared" si="83"/>
        <v>82.224599378040736</v>
      </c>
      <c r="E303" s="1">
        <f t="shared" si="84"/>
        <v>126795478.4631242</v>
      </c>
      <c r="F303" s="1">
        <f t="shared" si="85"/>
        <v>10424163.582534885</v>
      </c>
      <c r="G303" s="5">
        <f t="shared" si="89"/>
        <v>116371103.60586327</v>
      </c>
      <c r="H303" s="5">
        <f t="shared" si="86"/>
        <v>0</v>
      </c>
      <c r="I303" s="5">
        <f t="shared" si="77"/>
        <v>0.34228077670592699</v>
      </c>
      <c r="J303" s="5">
        <f t="shared" si="78"/>
        <v>0.65771881300089874</v>
      </c>
      <c r="K303" s="20">
        <f t="shared" si="79"/>
        <v>4.1029317430054834E-7</v>
      </c>
      <c r="L303" s="20">
        <f t="shared" si="92"/>
        <v>65240257.078587525</v>
      </c>
      <c r="M303" s="20">
        <f t="shared" si="93"/>
        <v>125364166.98174167</v>
      </c>
      <c r="N303" s="20">
        <f t="shared" si="94"/>
        <v>78.203726269895355</v>
      </c>
      <c r="O303" s="5">
        <f t="shared" si="95"/>
        <v>6.2372019637548437</v>
      </c>
      <c r="P303" s="5">
        <f t="shared" si="96"/>
        <v>2.9963157086471823</v>
      </c>
      <c r="Q303" s="5">
        <f t="shared" si="90"/>
        <v>-6.2372019637548437</v>
      </c>
      <c r="R303" s="5">
        <f t="shared" si="91"/>
        <v>-2.9963157086471823</v>
      </c>
      <c r="S303" s="1">
        <f t="shared" si="87"/>
        <v>9.2335176724020265</v>
      </c>
      <c r="T303">
        <f>IF(A303&lt;D$4,F$4,0)</f>
        <v>0</v>
      </c>
      <c r="U303" s="5">
        <f t="shared" si="88"/>
        <v>19.272820102193492</v>
      </c>
      <c r="V303" s="5">
        <f>L$6*SUM(U296:U302)</f>
        <v>21.127472603853747</v>
      </c>
      <c r="W303" s="1">
        <f>H$5+((H$6-H$5)*(LOG(V303+J$5)-LOG(J$5))/(LOG(J$6)-LOG(J$5)))</f>
        <v>4.0340948115093062E-3</v>
      </c>
      <c r="X303" s="1">
        <f t="shared" si="80"/>
        <v>0.1639865526566732</v>
      </c>
      <c r="Y303" s="1">
        <f t="shared" si="81"/>
        <v>40.486161824822751</v>
      </c>
    </row>
    <row r="304" spans="1:25" x14ac:dyDescent="0.2">
      <c r="A304">
        <v>295</v>
      </c>
      <c r="B304" s="1">
        <f t="shared" si="82"/>
        <v>68594602.453103647</v>
      </c>
      <c r="C304" s="1">
        <f t="shared" si="82"/>
        <v>131809808.35283478</v>
      </c>
      <c r="D304" s="5">
        <f t="shared" si="83"/>
        <v>74.122639948723872</v>
      </c>
      <c r="E304" s="1">
        <f t="shared" si="84"/>
        <v>126795497.7359443</v>
      </c>
      <c r="F304" s="1">
        <f t="shared" si="85"/>
        <v>10424163.746521438</v>
      </c>
      <c r="G304" s="5">
        <f t="shared" si="89"/>
        <v>116371144.0920251</v>
      </c>
      <c r="H304" s="5">
        <f t="shared" si="86"/>
        <v>0</v>
      </c>
      <c r="I304" s="5">
        <f t="shared" si="77"/>
        <v>0.34228077519098388</v>
      </c>
      <c r="J304" s="5">
        <f t="shared" si="78"/>
        <v>0.65771885494384086</v>
      </c>
      <c r="K304" s="20">
        <f t="shared" si="79"/>
        <v>3.6986517529854807E-7</v>
      </c>
      <c r="L304" s="20">
        <f t="shared" si="92"/>
        <v>65240250.856232002</v>
      </c>
      <c r="M304" s="20">
        <f t="shared" si="93"/>
        <v>125364163.57438514</v>
      </c>
      <c r="N304" s="20">
        <f t="shared" si="94"/>
        <v>70.497961230798097</v>
      </c>
      <c r="O304" s="5">
        <f t="shared" si="95"/>
        <v>5.6226218527508394</v>
      </c>
      <c r="P304" s="5">
        <f t="shared" si="96"/>
        <v>2.7010751660753161</v>
      </c>
      <c r="Q304" s="5">
        <f t="shared" si="90"/>
        <v>-5.6226218527508394</v>
      </c>
      <c r="R304" s="5">
        <f t="shared" si="91"/>
        <v>-2.7010751660753161</v>
      </c>
      <c r="S304" s="1">
        <f t="shared" si="87"/>
        <v>8.3236970188261559</v>
      </c>
      <c r="T304">
        <f>IF(A304&lt;D$4,F$4,0)</f>
        <v>0</v>
      </c>
      <c r="U304" s="5">
        <f t="shared" si="88"/>
        <v>17.335477101718901</v>
      </c>
      <c r="V304" s="5">
        <f>L$6*SUM(U297:U303)</f>
        <v>18.989739776325152</v>
      </c>
      <c r="W304" s="1">
        <f>H$5+((H$6-H$5)*(LOG(V304+J$5)-LOG(J$5))/(LOG(J$6)-LOG(J$5)))</f>
        <v>4.0306482797337027E-3</v>
      </c>
      <c r="X304" s="1">
        <f t="shared" si="80"/>
        <v>0.14721880763341894</v>
      </c>
      <c r="Y304" s="1">
        <f t="shared" si="81"/>
        <v>36.377627176483415</v>
      </c>
    </row>
    <row r="305" spans="1:25" x14ac:dyDescent="0.2">
      <c r="A305">
        <v>296</v>
      </c>
      <c r="B305" s="1">
        <f t="shared" si="82"/>
        <v>68594596.830481797</v>
      </c>
      <c r="C305" s="1">
        <f t="shared" si="82"/>
        <v>131809805.65175961</v>
      </c>
      <c r="D305" s="5">
        <f t="shared" si="83"/>
        <v>66.849916085252914</v>
      </c>
      <c r="E305" s="1">
        <f t="shared" si="84"/>
        <v>126795515.0714214</v>
      </c>
      <c r="F305" s="1">
        <f t="shared" si="85"/>
        <v>10424163.893740246</v>
      </c>
      <c r="G305" s="5">
        <f t="shared" si="89"/>
        <v>116371180.46965228</v>
      </c>
      <c r="H305" s="5">
        <f t="shared" si="86"/>
        <v>0</v>
      </c>
      <c r="I305" s="5">
        <f t="shared" si="77"/>
        <v>0.34228077377251842</v>
      </c>
      <c r="J305" s="5">
        <f t="shared" si="78"/>
        <v>0.65771889265250549</v>
      </c>
      <c r="K305" s="20">
        <f t="shared" si="79"/>
        <v>3.3357497618705048E-7</v>
      </c>
      <c r="L305" s="20">
        <f t="shared" si="92"/>
        <v>65240245.247511119</v>
      </c>
      <c r="M305" s="20">
        <f t="shared" si="93"/>
        <v>125364160.50376506</v>
      </c>
      <c r="N305" s="20">
        <f t="shared" si="94"/>
        <v>63.580881318619817</v>
      </c>
      <c r="O305" s="5">
        <f t="shared" si="95"/>
        <v>5.0709441201462777</v>
      </c>
      <c r="P305" s="5">
        <f t="shared" si="96"/>
        <v>2.4360525093515566</v>
      </c>
      <c r="Q305" s="5">
        <f t="shared" si="90"/>
        <v>-5.0709441201462777</v>
      </c>
      <c r="R305" s="5">
        <f t="shared" si="91"/>
        <v>-2.4360525093515566</v>
      </c>
      <c r="S305" s="1">
        <f t="shared" si="87"/>
        <v>7.5069966294978343</v>
      </c>
      <c r="T305">
        <f>IF(A305&lt;D$4,F$4,0)</f>
        <v>0</v>
      </c>
      <c r="U305" s="5">
        <f t="shared" si="88"/>
        <v>15.596420882297107</v>
      </c>
      <c r="V305" s="5">
        <f>L$6*SUM(U298:U304)</f>
        <v>17.070802888085357</v>
      </c>
      <c r="W305" s="1">
        <f>H$5+((H$6-H$5)*(LOG(V305+J$5)-LOG(J$5))/(LOG(J$6)-LOG(J$5)))</f>
        <v>4.0275538724571991E-3</v>
      </c>
      <c r="X305" s="1">
        <f t="shared" si="80"/>
        <v>0.13219142799845821</v>
      </c>
      <c r="Y305" s="1">
        <f t="shared" si="81"/>
        <v>32.689573887783304</v>
      </c>
    </row>
    <row r="306" spans="1:25" x14ac:dyDescent="0.2">
      <c r="A306">
        <v>297</v>
      </c>
      <c r="B306" s="1">
        <f t="shared" si="82"/>
        <v>68594591.759537682</v>
      </c>
      <c r="C306" s="1">
        <f t="shared" si="82"/>
        <v>131809803.21570709</v>
      </c>
      <c r="D306" s="5">
        <f t="shared" si="83"/>
        <v>60.321555803040113</v>
      </c>
      <c r="E306" s="1">
        <f t="shared" si="84"/>
        <v>126795530.66784228</v>
      </c>
      <c r="F306" s="1">
        <f t="shared" si="85"/>
        <v>10424164.025931675</v>
      </c>
      <c r="G306" s="5">
        <f t="shared" si="89"/>
        <v>116371213.15922616</v>
      </c>
      <c r="H306" s="5">
        <f t="shared" si="86"/>
        <v>0</v>
      </c>
      <c r="I306" s="5">
        <f t="shared" si="77"/>
        <v>0.34228077244065536</v>
      </c>
      <c r="J306" s="5">
        <f t="shared" si="78"/>
        <v>0.65771892656026909</v>
      </c>
      <c r="K306" s="20">
        <f t="shared" si="79"/>
        <v>3.0099907566278114E-7</v>
      </c>
      <c r="L306" s="20">
        <f t="shared" si="92"/>
        <v>65240240.189619258</v>
      </c>
      <c r="M306" s="20">
        <f t="shared" si="93"/>
        <v>125364157.73541646</v>
      </c>
      <c r="N306" s="20">
        <f t="shared" si="94"/>
        <v>57.371764861544861</v>
      </c>
      <c r="O306" s="5">
        <f t="shared" si="95"/>
        <v>4.5757307086424754</v>
      </c>
      <c r="P306" s="5">
        <f t="shared" si="96"/>
        <v>2.198154944884454</v>
      </c>
      <c r="Q306" s="5">
        <f t="shared" si="90"/>
        <v>-4.5757307086424754</v>
      </c>
      <c r="R306" s="5">
        <f t="shared" si="91"/>
        <v>-2.198154944884454</v>
      </c>
      <c r="S306" s="1">
        <f t="shared" si="87"/>
        <v>6.7738856535269294</v>
      </c>
      <c r="T306">
        <f>IF(A306&lt;D$4,F$4,0)</f>
        <v>0</v>
      </c>
      <c r="U306" s="5">
        <f t="shared" si="88"/>
        <v>14.03535691171064</v>
      </c>
      <c r="V306" s="5">
        <f>L$6*SUM(U299:U305)</f>
        <v>15.348268444736892</v>
      </c>
      <c r="W306" s="1">
        <f>H$5+((H$6-H$5)*(LOG(V306+J$5)-LOG(J$5))/(LOG(J$6)-LOG(J$5)))</f>
        <v>4.0247756716382324E-3</v>
      </c>
      <c r="X306" s="1">
        <f t="shared" si="80"/>
        <v>0.11872159593420877</v>
      </c>
      <c r="Y306" s="1">
        <f t="shared" si="81"/>
        <v>29.378971100534681</v>
      </c>
    </row>
    <row r="307" spans="1:25" x14ac:dyDescent="0.2">
      <c r="A307">
        <v>298</v>
      </c>
      <c r="B307" s="1">
        <f t="shared" si="82"/>
        <v>68594587.183806971</v>
      </c>
      <c r="C307" s="1">
        <f t="shared" si="82"/>
        <v>131809801.01755215</v>
      </c>
      <c r="D307" s="5">
        <f t="shared" si="83"/>
        <v>54.461373683424242</v>
      </c>
      <c r="E307" s="1">
        <f t="shared" si="84"/>
        <v>126795544.70319919</v>
      </c>
      <c r="F307" s="1">
        <f t="shared" si="85"/>
        <v>10424164.14465327</v>
      </c>
      <c r="G307" s="5">
        <f t="shared" si="89"/>
        <v>116371242.53819726</v>
      </c>
      <c r="H307" s="5">
        <f t="shared" si="86"/>
        <v>0</v>
      </c>
      <c r="I307" s="5">
        <f t="shared" si="77"/>
        <v>0.34228077118653027</v>
      </c>
      <c r="J307" s="5">
        <f t="shared" si="78"/>
        <v>0.65771895705615258</v>
      </c>
      <c r="K307" s="20">
        <f t="shared" si="79"/>
        <v>2.7175731715229023E-7</v>
      </c>
      <c r="L307" s="20">
        <f t="shared" si="92"/>
        <v>65240235.626178972</v>
      </c>
      <c r="M307" s="20">
        <f t="shared" si="93"/>
        <v>125364155.23840186</v>
      </c>
      <c r="N307" s="20">
        <f t="shared" si="94"/>
        <v>51.798151975331798</v>
      </c>
      <c r="O307" s="5">
        <f t="shared" si="95"/>
        <v>4.1312024937301643</v>
      </c>
      <c r="P307" s="5">
        <f t="shared" si="96"/>
        <v>1.984606224113028</v>
      </c>
      <c r="Q307" s="5">
        <f t="shared" si="90"/>
        <v>-4.1312024937301643</v>
      </c>
      <c r="R307" s="5">
        <f t="shared" si="91"/>
        <v>-1.984606224113028</v>
      </c>
      <c r="S307" s="1">
        <f t="shared" si="87"/>
        <v>6.1158087178431924</v>
      </c>
      <c r="T307">
        <f>IF(A307&lt;D$4,F$4,0)</f>
        <v>0</v>
      </c>
      <c r="U307" s="5">
        <f t="shared" si="88"/>
        <v>12.634067773142799</v>
      </c>
      <c r="V307" s="5">
        <f>L$6*SUM(U300:U306)</f>
        <v>13.802034866261065</v>
      </c>
      <c r="W307" s="1">
        <f>H$5+((H$6-H$5)*(LOG(V307+J$5)-LOG(J$5))/(LOG(J$6)-LOG(J$5)))</f>
        <v>4.0222814118126161E-3</v>
      </c>
      <c r="X307" s="1">
        <f t="shared" si="80"/>
        <v>0.10664611459158137</v>
      </c>
      <c r="Y307" s="1">
        <f t="shared" si="81"/>
        <v>26.407191101865624</v>
      </c>
    </row>
    <row r="308" spans="1:25" x14ac:dyDescent="0.2">
      <c r="A308">
        <v>299</v>
      </c>
      <c r="B308" s="1">
        <f t="shared" si="82"/>
        <v>68594583.052604482</v>
      </c>
      <c r="C308" s="1">
        <f t="shared" si="82"/>
        <v>131809799.03294593</v>
      </c>
      <c r="D308" s="5">
        <f t="shared" si="83"/>
        <v>49.20098182235472</v>
      </c>
      <c r="E308" s="1">
        <f t="shared" si="84"/>
        <v>126795557.33726697</v>
      </c>
      <c r="F308" s="1">
        <f t="shared" si="85"/>
        <v>10424164.251299385</v>
      </c>
      <c r="G308" s="5">
        <f t="shared" si="89"/>
        <v>116371268.94538836</v>
      </c>
      <c r="H308" s="5">
        <f t="shared" si="86"/>
        <v>0</v>
      </c>
      <c r="I308" s="5">
        <f t="shared" si="77"/>
        <v>0.34228077000218626</v>
      </c>
      <c r="J308" s="5">
        <f t="shared" si="78"/>
        <v>0.65771898448936106</v>
      </c>
      <c r="K308" s="20">
        <f t="shared" si="79"/>
        <v>2.4550845261504537E-7</v>
      </c>
      <c r="L308" s="20">
        <f t="shared" si="92"/>
        <v>65240231.506583057</v>
      </c>
      <c r="M308" s="20">
        <f t="shared" si="93"/>
        <v>125364152.9849502</v>
      </c>
      <c r="N308" s="20">
        <f t="shared" si="94"/>
        <v>46.794998986727279</v>
      </c>
      <c r="O308" s="5">
        <f t="shared" si="95"/>
        <v>3.7321718425970754</v>
      </c>
      <c r="P308" s="5">
        <f t="shared" si="96"/>
        <v>1.7929142456915248</v>
      </c>
      <c r="Q308" s="5">
        <f t="shared" si="90"/>
        <v>-3.7321718425970754</v>
      </c>
      <c r="R308" s="5">
        <f t="shared" si="91"/>
        <v>-1.7929142456915248</v>
      </c>
      <c r="S308" s="1">
        <f t="shared" si="87"/>
        <v>5.5250860882886004</v>
      </c>
      <c r="T308">
        <f>IF(A308&lt;D$4,F$4,0)</f>
        <v>0</v>
      </c>
      <c r="U308" s="5">
        <f t="shared" si="88"/>
        <v>11.376200578912714</v>
      </c>
      <c r="V308" s="5">
        <f>L$6*SUM(U301:U307)</f>
        <v>12.414057921929627</v>
      </c>
      <c r="W308" s="1">
        <f>H$5+((H$6-H$5)*(LOG(V308+J$5)-LOG(J$5))/(LOG(J$6)-LOG(J$5)))</f>
        <v>4.0200421108290791E-3</v>
      </c>
      <c r="X308" s="1">
        <f t="shared" si="80"/>
        <v>9.5819223663020411E-2</v>
      </c>
      <c r="Y308" s="1">
        <f t="shared" si="81"/>
        <v>23.739558869741824</v>
      </c>
    </row>
    <row r="309" spans="1:25" x14ac:dyDescent="0.2">
      <c r="A309">
        <v>300</v>
      </c>
      <c r="B309" s="1">
        <f t="shared" si="82"/>
        <v>68594579.320432633</v>
      </c>
      <c r="C309" s="1">
        <f t="shared" si="82"/>
        <v>131809797.24003169</v>
      </c>
      <c r="D309" s="5">
        <f t="shared" si="83"/>
        <v>44.478991769558462</v>
      </c>
      <c r="E309" s="1">
        <f t="shared" si="84"/>
        <v>126795568.71346754</v>
      </c>
      <c r="F309" s="1">
        <f t="shared" si="85"/>
        <v>10424164.347118609</v>
      </c>
      <c r="G309" s="5">
        <f t="shared" si="89"/>
        <v>116371292.68494724</v>
      </c>
      <c r="H309" s="5">
        <f t="shared" si="86"/>
        <v>0</v>
      </c>
      <c r="I309" s="5">
        <f t="shared" si="77"/>
        <v>0.34228076888048076</v>
      </c>
      <c r="J309" s="5">
        <f t="shared" si="78"/>
        <v>0.65771900917335879</v>
      </c>
      <c r="K309" s="20">
        <f t="shared" si="79"/>
        <v>2.2194616036340503E-7</v>
      </c>
      <c r="L309" s="20">
        <f t="shared" si="92"/>
        <v>65240227.785403922</v>
      </c>
      <c r="M309" s="20">
        <f t="shared" si="93"/>
        <v>125364150.95013277</v>
      </c>
      <c r="N309" s="20">
        <f t="shared" si="94"/>
        <v>42.303919397997092</v>
      </c>
      <c r="O309" s="5">
        <f t="shared" si="95"/>
        <v>3.3739820754776257</v>
      </c>
      <c r="P309" s="5">
        <f t="shared" si="96"/>
        <v>1.6208419734696691</v>
      </c>
      <c r="Q309" s="5">
        <f t="shared" si="90"/>
        <v>-3.3739820754776257</v>
      </c>
      <c r="R309" s="5">
        <f t="shared" si="91"/>
        <v>-1.6208419734696691</v>
      </c>
      <c r="S309" s="1">
        <f t="shared" si="87"/>
        <v>4.9948240489472946</v>
      </c>
      <c r="T309">
        <f>IF(A309&lt;D$4,F$4,0)</f>
        <v>0</v>
      </c>
      <c r="U309" s="5">
        <f t="shared" si="88"/>
        <v>10.247076141084857</v>
      </c>
      <c r="V309" s="5">
        <f>L$6*SUM(U302:U308)</f>
        <v>11.168140170480413</v>
      </c>
      <c r="W309" s="1">
        <f>H$5+((H$6-H$5)*(LOG(V309+J$5)-LOG(J$5))/(LOG(J$6)-LOG(J$5)))</f>
        <v>4.0180317374937033E-3</v>
      </c>
      <c r="X309" s="1">
        <f t="shared" si="80"/>
        <v>8.6110672637780383E-2</v>
      </c>
      <c r="Y309" s="1">
        <f t="shared" si="81"/>
        <v>21.344947682190689</v>
      </c>
    </row>
    <row r="310" spans="1:25" x14ac:dyDescent="0.2">
      <c r="A310">
        <v>301</v>
      </c>
      <c r="B310" s="1">
        <f t="shared" si="82"/>
        <v>68594575.946450561</v>
      </c>
      <c r="C310" s="1">
        <f t="shared" si="82"/>
        <v>131809795.61918971</v>
      </c>
      <c r="D310" s="5">
        <f t="shared" si="83"/>
        <v>40.240298146103726</v>
      </c>
      <c r="E310" s="1">
        <f t="shared" si="84"/>
        <v>126795578.96054368</v>
      </c>
      <c r="F310" s="1">
        <f t="shared" si="85"/>
        <v>10424164.433229281</v>
      </c>
      <c r="G310" s="5">
        <f t="shared" si="89"/>
        <v>116371314.02989492</v>
      </c>
      <c r="H310" s="5">
        <f t="shared" si="86"/>
        <v>0</v>
      </c>
      <c r="I310" s="5">
        <f t="shared" si="77"/>
        <v>0.34228076781500255</v>
      </c>
      <c r="J310" s="5">
        <f t="shared" si="78"/>
        <v>0.65771903138952703</v>
      </c>
      <c r="K310" s="20">
        <f t="shared" si="79"/>
        <v>2.0079547043640144E-7</v>
      </c>
      <c r="L310" s="20">
        <f t="shared" si="92"/>
        <v>65240224.421863534</v>
      </c>
      <c r="M310" s="20">
        <f t="shared" si="93"/>
        <v>125364149.11157234</v>
      </c>
      <c r="N310" s="20">
        <f t="shared" si="94"/>
        <v>38.272502535826995</v>
      </c>
      <c r="O310" s="5">
        <f t="shared" si="95"/>
        <v>3.0524531230118512</v>
      </c>
      <c r="P310" s="5">
        <f t="shared" si="96"/>
        <v>1.4663813309212854</v>
      </c>
      <c r="Q310" s="5">
        <f t="shared" si="90"/>
        <v>-3.0524531230118512</v>
      </c>
      <c r="R310" s="5">
        <f t="shared" si="91"/>
        <v>-1.4663813309212854</v>
      </c>
      <c r="S310" s="1">
        <f t="shared" si="87"/>
        <v>4.5188344539331364</v>
      </c>
      <c r="T310">
        <f>IF(A310&lt;D$4,F$4,0)</f>
        <v>0</v>
      </c>
      <c r="U310" s="5">
        <f t="shared" si="88"/>
        <v>9.2335176724020265</v>
      </c>
      <c r="V310" s="5">
        <f>L$6*SUM(U303:U309)</f>
        <v>10.049741949106052</v>
      </c>
      <c r="W310" s="1">
        <f>H$5+((H$6-H$5)*(LOG(V310+J$5)-LOG(J$5))/(LOG(J$6)-LOG(J$5)))</f>
        <v>4.0162269125172288E-3</v>
      </c>
      <c r="X310" s="1">
        <f t="shared" si="80"/>
        <v>7.7404018774532554E-2</v>
      </c>
      <c r="Y310" s="1">
        <f t="shared" si="81"/>
        <v>19.195416083418959</v>
      </c>
    </row>
    <row r="311" spans="1:25" x14ac:dyDescent="0.2">
      <c r="A311">
        <v>302</v>
      </c>
      <c r="B311" s="1">
        <f t="shared" si="82"/>
        <v>68594572.893997446</v>
      </c>
      <c r="C311" s="1">
        <f t="shared" si="82"/>
        <v>131809794.15280838</v>
      </c>
      <c r="D311" s="5">
        <f t="shared" si="83"/>
        <v>36.435435581210712</v>
      </c>
      <c r="E311" s="1">
        <f t="shared" si="84"/>
        <v>126795588.19406135</v>
      </c>
      <c r="F311" s="1">
        <f t="shared" si="85"/>
        <v>10424164.510633299</v>
      </c>
      <c r="G311" s="5">
        <f t="shared" si="89"/>
        <v>116371333.225311</v>
      </c>
      <c r="H311" s="5">
        <f t="shared" si="86"/>
        <v>0</v>
      </c>
      <c r="I311" s="5">
        <f t="shared" si="77"/>
        <v>0.34228076679999631</v>
      </c>
      <c r="J311" s="5">
        <f t="shared" si="78"/>
        <v>0.65771905139044784</v>
      </c>
      <c r="K311" s="20">
        <f t="shared" si="79"/>
        <v>1.818095558186644E-7</v>
      </c>
      <c r="L311" s="20">
        <f t="shared" si="92"/>
        <v>65240221.37935748</v>
      </c>
      <c r="M311" s="20">
        <f t="shared" si="93"/>
        <v>125364147.44918199</v>
      </c>
      <c r="N311" s="20">
        <f t="shared" si="94"/>
        <v>34.653701934187801</v>
      </c>
      <c r="O311" s="5">
        <f t="shared" si="95"/>
        <v>2.7638327454776048</v>
      </c>
      <c r="P311" s="5">
        <f t="shared" si="96"/>
        <v>1.3277297674014434</v>
      </c>
      <c r="Q311" s="5">
        <f t="shared" si="90"/>
        <v>-2.7638327454776048</v>
      </c>
      <c r="R311" s="5">
        <f t="shared" si="91"/>
        <v>-1.3277297674014434</v>
      </c>
      <c r="S311" s="1">
        <f t="shared" si="87"/>
        <v>4.0915625128790483</v>
      </c>
      <c r="T311">
        <f>IF(A311&lt;D$4,F$4,0)</f>
        <v>0</v>
      </c>
      <c r="U311" s="5">
        <f t="shared" si="88"/>
        <v>8.3236970188261559</v>
      </c>
      <c r="V311" s="5">
        <f>L$6*SUM(U304:U310)</f>
        <v>9.045811706126905</v>
      </c>
      <c r="W311" s="1">
        <f>H$5+((H$6-H$5)*(LOG(V311+J$5)-LOG(J$5))/(LOG(J$6)-LOG(J$5)))</f>
        <v>4.014606639493659E-3</v>
      </c>
      <c r="X311" s="1">
        <f t="shared" si="80"/>
        <v>6.9595121471350996E-2</v>
      </c>
      <c r="Y311" s="1">
        <f t="shared" si="81"/>
        <v>17.265881980247549</v>
      </c>
    </row>
    <row r="312" spans="1:25" x14ac:dyDescent="0.2">
      <c r="A312">
        <v>303</v>
      </c>
      <c r="B312" s="1">
        <f t="shared" si="82"/>
        <v>68594570.130164698</v>
      </c>
      <c r="C312" s="1">
        <f t="shared" si="82"/>
        <v>131809792.82507862</v>
      </c>
      <c r="D312" s="5">
        <f t="shared" si="83"/>
        <v>33.020001464591928</v>
      </c>
      <c r="E312" s="1">
        <f t="shared" si="84"/>
        <v>126795596.51775837</v>
      </c>
      <c r="F312" s="1">
        <f t="shared" si="85"/>
        <v>10424164.58022842</v>
      </c>
      <c r="G312" s="5">
        <f t="shared" si="89"/>
        <v>116371350.49119298</v>
      </c>
      <c r="H312" s="5">
        <f t="shared" si="86"/>
        <v>0</v>
      </c>
      <c r="I312" s="5">
        <f t="shared" si="77"/>
        <v>0.3422807658302961</v>
      </c>
      <c r="J312" s="5">
        <f t="shared" si="78"/>
        <v>0.65771906940285174</v>
      </c>
      <c r="K312" s="20">
        <f t="shared" si="79"/>
        <v>1.6476685206381782E-7</v>
      </c>
      <c r="L312" s="20">
        <f t="shared" si="92"/>
        <v>65240218.625027798</v>
      </c>
      <c r="M312" s="20">
        <f t="shared" si="93"/>
        <v>125364145.94493067</v>
      </c>
      <c r="N312" s="20">
        <f t="shared" si="94"/>
        <v>31.405286314366514</v>
      </c>
      <c r="O312" s="5">
        <f t="shared" si="95"/>
        <v>2.504752744658759</v>
      </c>
      <c r="P312" s="5">
        <f t="shared" si="96"/>
        <v>1.20326922278624</v>
      </c>
      <c r="Q312" s="5">
        <f t="shared" si="90"/>
        <v>-2.504752744658759</v>
      </c>
      <c r="R312" s="5">
        <f t="shared" si="91"/>
        <v>-1.20326922278624</v>
      </c>
      <c r="S312" s="1">
        <f t="shared" si="87"/>
        <v>3.7080219674449992</v>
      </c>
      <c r="T312">
        <f>IF(A312&lt;D$4,F$4,0)</f>
        <v>0</v>
      </c>
      <c r="U312" s="5">
        <f t="shared" si="88"/>
        <v>7.5069966294978343</v>
      </c>
      <c r="V312" s="5">
        <f>L$6*SUM(U305:U311)</f>
        <v>8.1446336978376319</v>
      </c>
      <c r="W312" s="1">
        <f>H$5+((H$6-H$5)*(LOG(V312+J$5)-LOG(J$5))/(LOG(J$6)-LOG(J$5)))</f>
        <v>4.0131520629486973E-3</v>
      </c>
      <c r="X312" s="1">
        <f t="shared" si="80"/>
        <v>6.259080863840677E-2</v>
      </c>
      <c r="Y312" s="1">
        <f t="shared" si="81"/>
        <v>15.533830073658699</v>
      </c>
    </row>
    <row r="313" spans="1:25" x14ac:dyDescent="0.2">
      <c r="A313">
        <v>304</v>
      </c>
      <c r="B313" s="1">
        <f t="shared" si="82"/>
        <v>68594567.625411958</v>
      </c>
      <c r="C313" s="1">
        <f t="shared" si="82"/>
        <v>131809791.62180939</v>
      </c>
      <c r="D313" s="5">
        <f t="shared" si="83"/>
        <v>29.954137778509999</v>
      </c>
      <c r="E313" s="1">
        <f t="shared" si="84"/>
        <v>126795604.024755</v>
      </c>
      <c r="F313" s="1">
        <f t="shared" si="85"/>
        <v>10424164.64281923</v>
      </c>
      <c r="G313" s="5">
        <f t="shared" si="89"/>
        <v>116371366.02502306</v>
      </c>
      <c r="H313" s="5">
        <f t="shared" si="86"/>
        <v>0</v>
      </c>
      <c r="I313" s="5">
        <f t="shared" si="77"/>
        <v>0.34228076490126474</v>
      </c>
      <c r="J313" s="5">
        <f t="shared" si="78"/>
        <v>0.6577190856302636</v>
      </c>
      <c r="K313" s="20">
        <f t="shared" si="79"/>
        <v>1.4946847171302801E-7</v>
      </c>
      <c r="L313" s="20">
        <f t="shared" si="92"/>
        <v>65240216.129379563</v>
      </c>
      <c r="M313" s="20">
        <f t="shared" si="93"/>
        <v>125364144.58263281</v>
      </c>
      <c r="N313" s="20">
        <f t="shared" si="94"/>
        <v>28.489346755722323</v>
      </c>
      <c r="O313" s="5">
        <f t="shared" si="95"/>
        <v>2.2721896573693923</v>
      </c>
      <c r="P313" s="5">
        <f t="shared" si="96"/>
        <v>1.0915472450333541</v>
      </c>
      <c r="Q313" s="5">
        <f t="shared" si="90"/>
        <v>-2.2721896573693923</v>
      </c>
      <c r="R313" s="5">
        <f t="shared" si="91"/>
        <v>-1.0915472450333541</v>
      </c>
      <c r="S313" s="1">
        <f t="shared" si="87"/>
        <v>3.3637369024027466</v>
      </c>
      <c r="T313">
        <f>IF(A313&lt;D$4,F$4,0)</f>
        <v>0</v>
      </c>
      <c r="U313" s="5">
        <f t="shared" si="88"/>
        <v>6.7738856535269294</v>
      </c>
      <c r="V313" s="5">
        <f>L$6*SUM(U306:U312)</f>
        <v>7.3356912725577033</v>
      </c>
      <c r="W313" s="1">
        <f>H$5+((H$6-H$5)*(LOG(V313+J$5)-LOG(J$5))/(LOG(J$6)-LOG(J$5)))</f>
        <v>4.0118462507767409E-3</v>
      </c>
      <c r="X313" s="1">
        <f t="shared" si="80"/>
        <v>5.6307694004559747E-2</v>
      </c>
      <c r="Y313" s="1">
        <f t="shared" si="81"/>
        <v>13.979049217706079</v>
      </c>
    </row>
    <row r="314" spans="1:25" x14ac:dyDescent="0.2">
      <c r="A314">
        <v>305</v>
      </c>
      <c r="B314" s="1">
        <f t="shared" si="82"/>
        <v>68594565.353222296</v>
      </c>
      <c r="C314" s="1">
        <f t="shared" si="82"/>
        <v>131809790.53026214</v>
      </c>
      <c r="D314" s="5">
        <f t="shared" si="83"/>
        <v>27.20206596306955</v>
      </c>
      <c r="E314" s="1">
        <f t="shared" si="84"/>
        <v>126795610.79864065</v>
      </c>
      <c r="F314" s="1">
        <f t="shared" si="85"/>
        <v>10424164.699126923</v>
      </c>
      <c r="G314" s="5">
        <f t="shared" si="89"/>
        <v>116371380.00407228</v>
      </c>
      <c r="H314" s="5">
        <f t="shared" si="86"/>
        <v>0</v>
      </c>
      <c r="I314" s="5">
        <f t="shared" si="77"/>
        <v>0.34228076400873947</v>
      </c>
      <c r="J314" s="5">
        <f t="shared" si="78"/>
        <v>0.65771910025537716</v>
      </c>
      <c r="K314" s="20">
        <f t="shared" si="79"/>
        <v>1.3573588333872563E-7</v>
      </c>
      <c r="L314" s="20">
        <f t="shared" si="92"/>
        <v>65240213.865936652</v>
      </c>
      <c r="M314" s="20">
        <f t="shared" si="93"/>
        <v>125364143.34775944</v>
      </c>
      <c r="N314" s="20">
        <f t="shared" si="94"/>
        <v>25.871854306350038</v>
      </c>
      <c r="O314" s="5">
        <f t="shared" si="95"/>
        <v>2.0634294719494264</v>
      </c>
      <c r="P314" s="5">
        <f t="shared" si="96"/>
        <v>0.99126004032200898</v>
      </c>
      <c r="Q314" s="5">
        <f t="shared" si="90"/>
        <v>-2.0634294719494264</v>
      </c>
      <c r="R314" s="5">
        <f t="shared" si="91"/>
        <v>-0.99126004032200898</v>
      </c>
      <c r="S314" s="1">
        <f t="shared" si="87"/>
        <v>3.0546895122714353</v>
      </c>
      <c r="T314">
        <f>IF(A314&lt;D$4,F$4,0)</f>
        <v>0</v>
      </c>
      <c r="U314" s="5">
        <f t="shared" si="88"/>
        <v>6.1158087178431924</v>
      </c>
      <c r="V314" s="5">
        <f>L$6*SUM(U307:U313)</f>
        <v>6.6095441467393314</v>
      </c>
      <c r="W314" s="1">
        <f>H$5+((H$6-H$5)*(LOG(V314+J$5)-LOG(J$5))/(LOG(J$6)-LOG(J$5)))</f>
        <v>4.0106739986428882E-3</v>
      </c>
      <c r="X314" s="1">
        <f t="shared" si="80"/>
        <v>5.067112711483588E-2</v>
      </c>
      <c r="Y314" s="1">
        <f t="shared" si="81"/>
        <v>12.583396646027964</v>
      </c>
    </row>
    <row r="315" spans="1:25" x14ac:dyDescent="0.2">
      <c r="A315">
        <v>306</v>
      </c>
      <c r="B315" s="1">
        <f t="shared" si="82"/>
        <v>68594563.289792821</v>
      </c>
      <c r="C315" s="1">
        <f t="shared" si="82"/>
        <v>131809789.53900211</v>
      </c>
      <c r="D315" s="5">
        <f t="shared" si="83"/>
        <v>24.731669387052385</v>
      </c>
      <c r="E315" s="1">
        <f t="shared" si="84"/>
        <v>126795616.91444936</v>
      </c>
      <c r="F315" s="1">
        <f t="shared" si="85"/>
        <v>10424164.74979805</v>
      </c>
      <c r="G315" s="5">
        <f t="shared" si="89"/>
        <v>116371392.58746892</v>
      </c>
      <c r="H315" s="5">
        <f t="shared" si="86"/>
        <v>0</v>
      </c>
      <c r="I315" s="5">
        <f t="shared" si="77"/>
        <v>0.34228076314898381</v>
      </c>
      <c r="J315" s="5">
        <f t="shared" si="78"/>
        <v>0.65771911344218803</v>
      </c>
      <c r="K315" s="20">
        <f t="shared" si="79"/>
        <v>1.2340882813096511E-7</v>
      </c>
      <c r="L315" s="20">
        <f t="shared" si="92"/>
        <v>65240211.810932778</v>
      </c>
      <c r="M315" s="20">
        <f t="shared" si="93"/>
        <v>125364142.22726867</v>
      </c>
      <c r="N315" s="20">
        <f t="shared" si="94"/>
        <v>23.522262871368927</v>
      </c>
      <c r="O315" s="5">
        <f t="shared" si="95"/>
        <v>1.8760359559908908</v>
      </c>
      <c r="P315" s="5">
        <f t="shared" si="96"/>
        <v>0.90123725798089716</v>
      </c>
      <c r="Q315" s="5">
        <f t="shared" si="90"/>
        <v>-1.8760359559908908</v>
      </c>
      <c r="R315" s="5">
        <f t="shared" si="91"/>
        <v>-0.90123725798089716</v>
      </c>
      <c r="S315" s="1">
        <f t="shared" si="87"/>
        <v>2.7772732139717879</v>
      </c>
      <c r="T315">
        <f>IF(A315&lt;D$4,F$4,0)</f>
        <v>0</v>
      </c>
      <c r="U315" s="5">
        <f t="shared" si="88"/>
        <v>5.5250860882886004</v>
      </c>
      <c r="V315" s="5">
        <f>L$6*SUM(U308:U314)</f>
        <v>5.9577182412093714</v>
      </c>
      <c r="W315" s="1">
        <f>H$5+((H$6-H$5)*(LOG(V315+J$5)-LOG(J$5))/(LOG(J$6)-LOG(J$5)))</f>
        <v>4.0096216541604659E-3</v>
      </c>
      <c r="X315" s="1">
        <f t="shared" si="80"/>
        <v>4.5614260183281248E-2</v>
      </c>
      <c r="Y315" s="1">
        <f t="shared" si="81"/>
        <v>11.330586318729434</v>
      </c>
    </row>
    <row r="316" spans="1:25" x14ac:dyDescent="0.2">
      <c r="A316">
        <v>307</v>
      </c>
      <c r="B316" s="1">
        <f t="shared" si="82"/>
        <v>68594561.413756862</v>
      </c>
      <c r="C316" s="1">
        <f t="shared" si="82"/>
        <v>131809788.63776484</v>
      </c>
      <c r="D316" s="5">
        <f t="shared" si="83"/>
        <v>22.51411855207688</v>
      </c>
      <c r="E316" s="1">
        <f t="shared" si="84"/>
        <v>126795622.43953545</v>
      </c>
      <c r="F316" s="1">
        <f t="shared" si="85"/>
        <v>10424164.795412309</v>
      </c>
      <c r="G316" s="5">
        <f t="shared" si="89"/>
        <v>116371403.91805524</v>
      </c>
      <c r="H316" s="5">
        <f t="shared" si="86"/>
        <v>0</v>
      </c>
      <c r="I316" s="5">
        <f t="shared" si="77"/>
        <v>0.34228076231864385</v>
      </c>
      <c r="J316" s="5">
        <f t="shared" si="78"/>
        <v>0.65771912533790644</v>
      </c>
      <c r="K316" s="20">
        <f t="shared" si="79"/>
        <v>1.123434497154129E-7</v>
      </c>
      <c r="L316" s="20">
        <f t="shared" si="92"/>
        <v>65240209.94303415</v>
      </c>
      <c r="M316" s="20">
        <f t="shared" si="93"/>
        <v>125364141.20945336</v>
      </c>
      <c r="N316" s="20">
        <f t="shared" si="94"/>
        <v>21.413152744865833</v>
      </c>
      <c r="O316" s="5">
        <f t="shared" si="95"/>
        <v>1.7078222256935269</v>
      </c>
      <c r="P316" s="5">
        <f t="shared" si="96"/>
        <v>0.82042833265493709</v>
      </c>
      <c r="Q316" s="5">
        <f t="shared" si="90"/>
        <v>-1.7078222256935269</v>
      </c>
      <c r="R316" s="5">
        <f t="shared" si="91"/>
        <v>-0.82042833265493709</v>
      </c>
      <c r="S316" s="1">
        <f t="shared" si="87"/>
        <v>2.5282505583484642</v>
      </c>
      <c r="T316">
        <f>IF(A316&lt;D$4,F$4,0)</f>
        <v>0</v>
      </c>
      <c r="U316" s="5">
        <f t="shared" si="88"/>
        <v>4.9948240489472946</v>
      </c>
      <c r="V316" s="5">
        <f>L$6*SUM(U309:U315)</f>
        <v>5.3726067921469607</v>
      </c>
      <c r="W316" s="1">
        <f>H$5+((H$6-H$5)*(LOG(V316+J$5)-LOG(J$5))/(LOG(J$6)-LOG(J$5)))</f>
        <v>4.0086769588672322E-3</v>
      </c>
      <c r="X316" s="1">
        <f t="shared" si="80"/>
        <v>4.1077218022525022E-2</v>
      </c>
      <c r="Y316" s="1">
        <f t="shared" si="81"/>
        <v>10.205998923062333</v>
      </c>
    </row>
    <row r="317" spans="1:25" x14ac:dyDescent="0.2">
      <c r="A317">
        <v>308</v>
      </c>
      <c r="B317" s="1">
        <f t="shared" si="82"/>
        <v>68594559.705934644</v>
      </c>
      <c r="C317" s="1">
        <f t="shared" si="82"/>
        <v>131809787.81733651</v>
      </c>
      <c r="D317" s="5">
        <f t="shared" si="83"/>
        <v>20.52353465649221</v>
      </c>
      <c r="E317" s="1">
        <f t="shared" si="84"/>
        <v>126795627.43435951</v>
      </c>
      <c r="F317" s="1">
        <f t="shared" si="85"/>
        <v>10424164.836489528</v>
      </c>
      <c r="G317" s="5">
        <f t="shared" si="89"/>
        <v>116371414.12405416</v>
      </c>
      <c r="H317" s="5">
        <f t="shared" si="86"/>
        <v>0</v>
      </c>
      <c r="I317" s="5">
        <f t="shared" si="77"/>
        <v>0.34228076151470871</v>
      </c>
      <c r="J317" s="5">
        <f t="shared" si="78"/>
        <v>0.65771913607467603</v>
      </c>
      <c r="K317" s="20">
        <f t="shared" si="79"/>
        <v>1.0241061537989431E-7</v>
      </c>
      <c r="L317" s="20">
        <f t="shared" si="92"/>
        <v>65240208.243090495</v>
      </c>
      <c r="M317" s="20">
        <f t="shared" si="93"/>
        <v>125364140.28380468</v>
      </c>
      <c r="N317" s="20">
        <f t="shared" si="94"/>
        <v>19.519910625769246</v>
      </c>
      <c r="O317" s="5">
        <f t="shared" si="95"/>
        <v>1.5568252250754286</v>
      </c>
      <c r="P317" s="5">
        <f t="shared" si="96"/>
        <v>0.74789022433259955</v>
      </c>
      <c r="Q317" s="5">
        <f t="shared" si="90"/>
        <v>-1.5568252250754286</v>
      </c>
      <c r="R317" s="5">
        <f t="shared" si="91"/>
        <v>-0.74789022433259955</v>
      </c>
      <c r="S317" s="1">
        <f t="shared" si="87"/>
        <v>2.304715449408028</v>
      </c>
      <c r="T317">
        <f>IF(A317&lt;D$4,F$4,0)</f>
        <v>0</v>
      </c>
      <c r="U317" s="5">
        <f t="shared" si="88"/>
        <v>4.5188344539331364</v>
      </c>
      <c r="V317" s="5">
        <f>L$6*SUM(U310:U316)</f>
        <v>4.8473815829332034</v>
      </c>
      <c r="W317" s="1">
        <f>H$5+((H$6-H$5)*(LOG(V317+J$5)-LOG(J$5))/(LOG(J$6)-LOG(J$5)))</f>
        <v>4.0078289062168626E-3</v>
      </c>
      <c r="X317" s="1">
        <f t="shared" si="80"/>
        <v>3.7006359033517087E-2</v>
      </c>
      <c r="Y317" s="1">
        <f t="shared" si="81"/>
        <v>9.196511313368509</v>
      </c>
    </row>
    <row r="318" spans="1:25" x14ac:dyDescent="0.2">
      <c r="A318">
        <v>309</v>
      </c>
      <c r="B318" s="1">
        <f t="shared" si="82"/>
        <v>68594558.149109423</v>
      </c>
      <c r="C318" s="1">
        <f t="shared" si="82"/>
        <v>131809787.0694463</v>
      </c>
      <c r="D318" s="5">
        <f t="shared" si="83"/>
        <v>18.736687593021191</v>
      </c>
      <c r="E318" s="1">
        <f t="shared" si="84"/>
        <v>126795631.95319396</v>
      </c>
      <c r="F318" s="1">
        <f t="shared" si="85"/>
        <v>10424164.873495888</v>
      </c>
      <c r="G318" s="5">
        <f t="shared" si="89"/>
        <v>116371423.32056548</v>
      </c>
      <c r="H318" s="5">
        <f t="shared" si="86"/>
        <v>0</v>
      </c>
      <c r="I318" s="5">
        <f t="shared" si="77"/>
        <v>0.34228076073447566</v>
      </c>
      <c r="J318" s="5">
        <f t="shared" si="78"/>
        <v>0.65771914577111512</v>
      </c>
      <c r="K318" s="20">
        <f t="shared" si="79"/>
        <v>9.3494409119781898E-8</v>
      </c>
      <c r="L318" s="20">
        <f t="shared" si="92"/>
        <v>65240206.69391156</v>
      </c>
      <c r="M318" s="20">
        <f t="shared" si="93"/>
        <v>125364139.44088937</v>
      </c>
      <c r="N318" s="20">
        <f t="shared" si="94"/>
        <v>17.820442383647329</v>
      </c>
      <c r="O318" s="5">
        <f t="shared" si="95"/>
        <v>1.4212828172201635</v>
      </c>
      <c r="P318" s="5">
        <f t="shared" si="96"/>
        <v>0.68277641316683946</v>
      </c>
      <c r="Q318" s="5">
        <f t="shared" si="90"/>
        <v>-1.4212828172201635</v>
      </c>
      <c r="R318" s="5">
        <f t="shared" si="91"/>
        <v>-0.68277641316683946</v>
      </c>
      <c r="S318" s="1">
        <f t="shared" si="87"/>
        <v>2.1040592303870032</v>
      </c>
      <c r="T318">
        <f>IF(A318&lt;D$4,F$4,0)</f>
        <v>0</v>
      </c>
      <c r="U318" s="5">
        <f t="shared" si="88"/>
        <v>4.0915625128790483</v>
      </c>
      <c r="V318" s="5">
        <f>L$6*SUM(U311:U317)</f>
        <v>4.375913261086315</v>
      </c>
      <c r="W318" s="1">
        <f>H$5+((H$6-H$5)*(LOG(V318+J$5)-LOG(J$5))/(LOG(J$6)-LOG(J$5)))</f>
        <v>4.0070676139767379E-3</v>
      </c>
      <c r="X318" s="1">
        <f t="shared" si="80"/>
        <v>3.3353616752693008E-2</v>
      </c>
      <c r="Y318" s="1">
        <f t="shared" si="81"/>
        <v>8.2903434020734625</v>
      </c>
    </row>
    <row r="319" spans="1:25" x14ac:dyDescent="0.2">
      <c r="A319">
        <v>310</v>
      </c>
      <c r="B319" s="1">
        <f t="shared" si="82"/>
        <v>68594556.72782661</v>
      </c>
      <c r="C319" s="1">
        <f t="shared" si="82"/>
        <v>131809786.38666989</v>
      </c>
      <c r="D319" s="5">
        <f t="shared" si="83"/>
        <v>17.132724855963197</v>
      </c>
      <c r="E319" s="1">
        <f t="shared" si="84"/>
        <v>126795636.04475647</v>
      </c>
      <c r="F319" s="1">
        <f t="shared" si="85"/>
        <v>10424164.906849505</v>
      </c>
      <c r="G319" s="5">
        <f t="shared" si="89"/>
        <v>116371431.61090888</v>
      </c>
      <c r="H319" s="5">
        <f t="shared" si="86"/>
        <v>0</v>
      </c>
      <c r="I319" s="5">
        <f t="shared" si="77"/>
        <v>0.34228075997551899</v>
      </c>
      <c r="J319" s="5">
        <f t="shared" si="78"/>
        <v>0.65771915453370211</v>
      </c>
      <c r="K319" s="20">
        <f t="shared" si="79"/>
        <v>8.5490778917325204E-8</v>
      </c>
      <c r="L319" s="20">
        <f t="shared" si="92"/>
        <v>65240205.280066527</v>
      </c>
      <c r="M319" s="20">
        <f t="shared" si="93"/>
        <v>125364138.6722396</v>
      </c>
      <c r="N319" s="20">
        <f t="shared" si="94"/>
        <v>16.294915222573408</v>
      </c>
      <c r="O319" s="5">
        <f t="shared" si="95"/>
        <v>1.2996132202224573</v>
      </c>
      <c r="P319" s="5">
        <f t="shared" si="96"/>
        <v>0.62432702066475576</v>
      </c>
      <c r="Q319" s="5">
        <f t="shared" si="90"/>
        <v>-1.2996132202224573</v>
      </c>
      <c r="R319" s="5">
        <f t="shared" si="91"/>
        <v>-0.62432702066475576</v>
      </c>
      <c r="S319" s="1">
        <f t="shared" si="87"/>
        <v>1.923940240887213</v>
      </c>
      <c r="T319">
        <f>IF(A319&lt;D$4,F$4,0)</f>
        <v>0</v>
      </c>
      <c r="U319" s="5">
        <f t="shared" si="88"/>
        <v>3.7080219674449992</v>
      </c>
      <c r="V319" s="5">
        <f>L$6*SUM(U312:U318)</f>
        <v>3.9526998104916036</v>
      </c>
      <c r="W319" s="1">
        <f>H$5+((H$6-H$5)*(LOG(V319+J$5)-LOG(J$5))/(LOG(J$6)-LOG(J$5)))</f>
        <v>4.0063842095829343E-3</v>
      </c>
      <c r="X319" s="1">
        <f t="shared" si="80"/>
        <v>3.0075912757812434E-2</v>
      </c>
      <c r="Y319" s="1">
        <f t="shared" si="81"/>
        <v>7.4769207167400227</v>
      </c>
    </row>
    <row r="320" spans="1:25" x14ac:dyDescent="0.2">
      <c r="A320">
        <v>311</v>
      </c>
      <c r="B320" s="1">
        <f t="shared" si="82"/>
        <v>68594555.428213388</v>
      </c>
      <c r="C320" s="1">
        <f t="shared" si="82"/>
        <v>131809785.76234287</v>
      </c>
      <c r="D320" s="5">
        <f t="shared" si="83"/>
        <v>15.692928194447664</v>
      </c>
      <c r="E320" s="1">
        <f t="shared" si="84"/>
        <v>126795639.75277844</v>
      </c>
      <c r="F320" s="1">
        <f t="shared" si="85"/>
        <v>10424164.936925419</v>
      </c>
      <c r="G320" s="5">
        <f t="shared" si="89"/>
        <v>116371439.0878296</v>
      </c>
      <c r="H320" s="5">
        <f t="shared" si="86"/>
        <v>0</v>
      </c>
      <c r="I320" s="5">
        <f t="shared" si="77"/>
        <v>0.34228075923566081</v>
      </c>
      <c r="J320" s="5">
        <f t="shared" si="78"/>
        <v>0.65771916245801676</v>
      </c>
      <c r="K320" s="20">
        <f t="shared" si="79"/>
        <v>7.8306322469683465E-8</v>
      </c>
      <c r="L320" s="20">
        <f t="shared" si="92"/>
        <v>65240203.987703912</v>
      </c>
      <c r="M320" s="20">
        <f t="shared" si="93"/>
        <v>125364137.9702543</v>
      </c>
      <c r="N320" s="20">
        <f t="shared" si="94"/>
        <v>14.925526234244765</v>
      </c>
      <c r="O320" s="5">
        <f t="shared" si="95"/>
        <v>1.1903965478556906</v>
      </c>
      <c r="P320" s="5">
        <f t="shared" si="96"/>
        <v>0.57185994196470391</v>
      </c>
      <c r="Q320" s="5">
        <f t="shared" si="90"/>
        <v>-1.1903965478556906</v>
      </c>
      <c r="R320" s="5">
        <f t="shared" si="91"/>
        <v>-0.57185994196470391</v>
      </c>
      <c r="S320" s="1">
        <f t="shared" si="87"/>
        <v>1.7622564898203945</v>
      </c>
      <c r="T320">
        <f>IF(A320&lt;D$4,F$4,0)</f>
        <v>0</v>
      </c>
      <c r="U320" s="5">
        <f t="shared" si="88"/>
        <v>3.3637369024027466</v>
      </c>
      <c r="V320" s="5">
        <f>L$6*SUM(U313:U319)</f>
        <v>3.5728023442863206</v>
      </c>
      <c r="W320" s="1">
        <f>H$5+((H$6-H$5)*(LOG(V320+J$5)-LOG(J$5))/(LOG(J$6)-LOG(J$5)))</f>
        <v>4.0057707271460401E-3</v>
      </c>
      <c r="X320" s="1">
        <f t="shared" si="80"/>
        <v>2.7134632859932697E-2</v>
      </c>
      <c r="Y320" s="1">
        <f t="shared" si="81"/>
        <v>6.7467510206669967</v>
      </c>
    </row>
    <row r="321" spans="1:25" x14ac:dyDescent="0.2">
      <c r="A321">
        <v>312</v>
      </c>
      <c r="B321" s="1">
        <f t="shared" si="82"/>
        <v>68594554.23781684</v>
      </c>
      <c r="C321" s="1">
        <f t="shared" si="82"/>
        <v>131809785.19048293</v>
      </c>
      <c r="D321" s="5">
        <f t="shared" si="83"/>
        <v>14.400495171996623</v>
      </c>
      <c r="E321" s="1">
        <f t="shared" si="84"/>
        <v>126795643.11651534</v>
      </c>
      <c r="F321" s="1">
        <f t="shared" si="85"/>
        <v>10424164.964060051</v>
      </c>
      <c r="G321" s="5">
        <f t="shared" si="89"/>
        <v>116371445.83458063</v>
      </c>
      <c r="H321" s="5">
        <f t="shared" si="86"/>
        <v>0</v>
      </c>
      <c r="I321" s="5">
        <f t="shared" si="77"/>
        <v>0.34228075851294643</v>
      </c>
      <c r="J321" s="5">
        <f t="shared" si="78"/>
        <v>0.65771916962985633</v>
      </c>
      <c r="K321" s="20">
        <f t="shared" si="79"/>
        <v>7.1857197195919891E-8</v>
      </c>
      <c r="L321" s="20">
        <f t="shared" si="92"/>
        <v>65240202.804389969</v>
      </c>
      <c r="M321" s="20">
        <f t="shared" si="93"/>
        <v>125364137.32811034</v>
      </c>
      <c r="N321" s="20">
        <f t="shared" si="94"/>
        <v>13.696294639476607</v>
      </c>
      <c r="O321" s="5">
        <f t="shared" si="95"/>
        <v>1.092358239545395</v>
      </c>
      <c r="P321" s="5">
        <f t="shared" si="96"/>
        <v>0.52476288571809504</v>
      </c>
      <c r="Q321" s="5">
        <f t="shared" si="90"/>
        <v>-1.092358239545395</v>
      </c>
      <c r="R321" s="5">
        <f t="shared" si="91"/>
        <v>-0.52476288571809504</v>
      </c>
      <c r="S321" s="1">
        <f t="shared" si="87"/>
        <v>1.6171211252634901</v>
      </c>
      <c r="T321">
        <f>IF(A321&lt;D$4,F$4,0)</f>
        <v>0</v>
      </c>
      <c r="U321" s="5">
        <f t="shared" si="88"/>
        <v>3.0546895122714353</v>
      </c>
      <c r="V321" s="5">
        <f>L$6*SUM(U314:U320)</f>
        <v>3.2317874691739017</v>
      </c>
      <c r="W321" s="1">
        <f>H$5+((H$6-H$5)*(LOG(V321+J$5)-LOG(J$5))/(LOG(J$6)-LOG(J$5)))</f>
        <v>4.0052200149312336E-3</v>
      </c>
      <c r="X321" s="1">
        <f t="shared" si="80"/>
        <v>2.4495159484196481E-2</v>
      </c>
      <c r="Y321" s="1">
        <f t="shared" si="81"/>
        <v>6.0913135583589959</v>
      </c>
    </row>
    <row r="322" spans="1:25" x14ac:dyDescent="0.2">
      <c r="A322">
        <v>313</v>
      </c>
      <c r="B322" s="1">
        <f t="shared" si="82"/>
        <v>68594553.145458594</v>
      </c>
      <c r="C322" s="1">
        <f t="shared" si="82"/>
        <v>131809784.66572005</v>
      </c>
      <c r="D322" s="5">
        <f t="shared" si="83"/>
        <v>13.240343083288323</v>
      </c>
      <c r="E322" s="1">
        <f t="shared" si="84"/>
        <v>126795646.17120485</v>
      </c>
      <c r="F322" s="1">
        <f t="shared" si="85"/>
        <v>10424164.988555212</v>
      </c>
      <c r="G322" s="5">
        <f t="shared" si="89"/>
        <v>116371451.92589419</v>
      </c>
      <c r="H322" s="5">
        <f t="shared" si="86"/>
        <v>0</v>
      </c>
      <c r="I322" s="5">
        <f t="shared" si="77"/>
        <v>0.34228075780562123</v>
      </c>
      <c r="J322" s="5">
        <f t="shared" si="78"/>
        <v>0.65771917612623698</v>
      </c>
      <c r="K322" s="20">
        <f t="shared" si="79"/>
        <v>6.6068141803390185E-8</v>
      </c>
      <c r="L322" s="20">
        <f t="shared" si="92"/>
        <v>65240201.718963504</v>
      </c>
      <c r="M322" s="20">
        <f t="shared" si="93"/>
        <v>125364136.73968293</v>
      </c>
      <c r="N322" s="20">
        <f t="shared" si="94"/>
        <v>12.5928752936151</v>
      </c>
      <c r="O322" s="5">
        <f t="shared" si="95"/>
        <v>1.0043541862801968</v>
      </c>
      <c r="P322" s="5">
        <f t="shared" si="96"/>
        <v>0.48248622868414981</v>
      </c>
      <c r="Q322" s="5">
        <f t="shared" si="90"/>
        <v>-1.0043541862801968</v>
      </c>
      <c r="R322" s="5">
        <f t="shared" si="91"/>
        <v>-0.48248622868414981</v>
      </c>
      <c r="S322" s="1">
        <f t="shared" si="87"/>
        <v>1.4868404149643466</v>
      </c>
      <c r="T322">
        <f>IF(A322&lt;D$4,F$4,0)</f>
        <v>0</v>
      </c>
      <c r="U322" s="5">
        <f t="shared" si="88"/>
        <v>2.7772732139717879</v>
      </c>
      <c r="V322" s="5">
        <f>L$6*SUM(U315:U321)</f>
        <v>2.9256755486167259</v>
      </c>
      <c r="W322" s="1">
        <f>H$5+((H$6-H$5)*(LOG(V322+J$5)-LOG(J$5))/(LOG(J$6)-LOG(J$5)))</f>
        <v>4.0047256522538566E-3</v>
      </c>
      <c r="X322" s="1">
        <f t="shared" si="80"/>
        <v>2.2126453988680274E-2</v>
      </c>
      <c r="Y322" s="1">
        <f t="shared" si="81"/>
        <v>5.5029596342999199</v>
      </c>
    </row>
    <row r="323" spans="1:25" x14ac:dyDescent="0.2">
      <c r="A323">
        <v>314</v>
      </c>
      <c r="B323" s="1">
        <f t="shared" si="82"/>
        <v>68594552.141104415</v>
      </c>
      <c r="C323" s="1">
        <f t="shared" si="82"/>
        <v>131809784.18323381</v>
      </c>
      <c r="D323" s="5">
        <f t="shared" si="83"/>
        <v>12.198932939904205</v>
      </c>
      <c r="E323" s="1">
        <f t="shared" si="84"/>
        <v>126795648.94847806</v>
      </c>
      <c r="F323" s="1">
        <f t="shared" si="85"/>
        <v>10424165.010681666</v>
      </c>
      <c r="G323" s="5">
        <f t="shared" si="89"/>
        <v>116371457.42885382</v>
      </c>
      <c r="H323" s="5">
        <f t="shared" si="86"/>
        <v>0</v>
      </c>
      <c r="I323" s="5">
        <f t="shared" si="77"/>
        <v>0.34228075711210998</v>
      </c>
      <c r="J323" s="5">
        <f t="shared" si="78"/>
        <v>0.65771918201629198</v>
      </c>
      <c r="K323" s="20">
        <f t="shared" si="79"/>
        <v>6.0871597995727382E-8</v>
      </c>
      <c r="L323" s="20">
        <f t="shared" si="92"/>
        <v>65240200.721405737</v>
      </c>
      <c r="M323" s="20">
        <f t="shared" si="93"/>
        <v>125364136.19947416</v>
      </c>
      <c r="N323" s="20">
        <f t="shared" si="94"/>
        <v>11.602391279546076</v>
      </c>
      <c r="O323" s="5">
        <f t="shared" si="95"/>
        <v>0.92535737888248604</v>
      </c>
      <c r="P323" s="5">
        <f t="shared" si="96"/>
        <v>0.44453660165299685</v>
      </c>
      <c r="Q323" s="5">
        <f t="shared" si="90"/>
        <v>-0.92535737888248604</v>
      </c>
      <c r="R323" s="5">
        <f t="shared" si="91"/>
        <v>-0.44453660165299685</v>
      </c>
      <c r="S323" s="1">
        <f t="shared" si="87"/>
        <v>1.3698939805354828</v>
      </c>
      <c r="T323">
        <f>IF(A323&lt;D$4,F$4,0)</f>
        <v>0</v>
      </c>
      <c r="U323" s="5">
        <f t="shared" si="88"/>
        <v>2.5282505583484642</v>
      </c>
      <c r="V323" s="5">
        <f>L$6*SUM(U316:U322)</f>
        <v>2.6508942611850448</v>
      </c>
      <c r="W323" s="1">
        <f>H$5+((H$6-H$5)*(LOG(V323+J$5)-LOG(J$5))/(LOG(J$6)-LOG(J$5)))</f>
        <v>4.0042818748371699E-3</v>
      </c>
      <c r="X323" s="1">
        <f t="shared" si="80"/>
        <v>2.0000683407200456E-2</v>
      </c>
      <c r="Y323" s="1">
        <f t="shared" si="81"/>
        <v>4.974823365540094</v>
      </c>
    </row>
    <row r="324" spans="1:25" x14ac:dyDescent="0.2">
      <c r="A324">
        <v>315</v>
      </c>
      <c r="B324" s="1">
        <f t="shared" si="82"/>
        <v>68594551.215747043</v>
      </c>
      <c r="C324" s="1">
        <f t="shared" si="82"/>
        <v>131809783.73869722</v>
      </c>
      <c r="D324" s="5">
        <f t="shared" si="83"/>
        <v>11.264111471031661</v>
      </c>
      <c r="E324" s="1">
        <f t="shared" si="84"/>
        <v>126795651.47672862</v>
      </c>
      <c r="F324" s="1">
        <f t="shared" si="85"/>
        <v>10424165.03068235</v>
      </c>
      <c r="G324" s="5">
        <f t="shared" si="89"/>
        <v>116371462.4036772</v>
      </c>
      <c r="H324" s="5">
        <f t="shared" si="86"/>
        <v>0</v>
      </c>
      <c r="I324" s="5">
        <f t="shared" si="77"/>
        <v>0.34228075643099887</v>
      </c>
      <c r="J324" s="5">
        <f t="shared" si="78"/>
        <v>0.65771918736207913</v>
      </c>
      <c r="K324" s="20">
        <f t="shared" si="79"/>
        <v>5.6206922073173591E-8</v>
      </c>
      <c r="L324" s="20">
        <f t="shared" si="92"/>
        <v>65240199.802723251</v>
      </c>
      <c r="M324" s="20">
        <f t="shared" si="93"/>
        <v>125364135.70254885</v>
      </c>
      <c r="N324" s="20">
        <f t="shared" si="94"/>
        <v>10.713283634714561</v>
      </c>
      <c r="O324" s="5">
        <f t="shared" si="95"/>
        <v>0.85444592282643417</v>
      </c>
      <c r="P324" s="5">
        <f t="shared" si="96"/>
        <v>0.41047113184665401</v>
      </c>
      <c r="Q324" s="5">
        <f t="shared" si="90"/>
        <v>-0.85444592282643417</v>
      </c>
      <c r="R324" s="5">
        <f t="shared" si="91"/>
        <v>-0.41047113184665401</v>
      </c>
      <c r="S324" s="1">
        <f t="shared" si="87"/>
        <v>1.2649170546730881</v>
      </c>
      <c r="T324">
        <f>IF(A324&lt;D$4,F$4,0)</f>
        <v>0</v>
      </c>
      <c r="U324" s="5">
        <f t="shared" si="88"/>
        <v>2.304715449408028</v>
      </c>
      <c r="V324" s="5">
        <f>L$6*SUM(U317:U323)</f>
        <v>2.4042369121251621</v>
      </c>
      <c r="W324" s="1">
        <f>H$5+((H$6-H$5)*(LOG(V324+J$5)-LOG(J$5))/(LOG(J$6)-LOG(J$5)))</f>
        <v>4.0038835077746519E-3</v>
      </c>
      <c r="X324" s="1">
        <f t="shared" si="80"/>
        <v>1.8092886744466762E-2</v>
      </c>
      <c r="Y324" s="1">
        <f t="shared" si="81"/>
        <v>4.500741567188669</v>
      </c>
    </row>
    <row r="325" spans="1:25" x14ac:dyDescent="0.2">
      <c r="A325">
        <v>316</v>
      </c>
      <c r="B325" s="1">
        <f t="shared" si="82"/>
        <v>68594550.361301124</v>
      </c>
      <c r="C325" s="1">
        <f t="shared" si="82"/>
        <v>131809783.32822609</v>
      </c>
      <c r="D325" s="5">
        <f t="shared" si="83"/>
        <v>10.424969295317746</v>
      </c>
      <c r="E325" s="1">
        <f t="shared" si="84"/>
        <v>126795653.78144407</v>
      </c>
      <c r="F325" s="1">
        <f t="shared" si="85"/>
        <v>10424165.048775237</v>
      </c>
      <c r="G325" s="5">
        <f t="shared" si="89"/>
        <v>116371466.90441877</v>
      </c>
      <c r="H325" s="5">
        <f t="shared" si="86"/>
        <v>0</v>
      </c>
      <c r="I325" s="5">
        <f t="shared" si="77"/>
        <v>0.34228075576101868</v>
      </c>
      <c r="J325" s="5">
        <f t="shared" si="78"/>
        <v>0.65771919221930408</v>
      </c>
      <c r="K325" s="20">
        <f t="shared" si="79"/>
        <v>5.201967722496911E-8</v>
      </c>
      <c r="L325" s="20">
        <f t="shared" si="92"/>
        <v>65240198.954843141</v>
      </c>
      <c r="M325" s="20">
        <f t="shared" si="93"/>
        <v>125364135.24447691</v>
      </c>
      <c r="N325" s="20">
        <f t="shared" si="94"/>
        <v>9.9151764585130486</v>
      </c>
      <c r="O325" s="5">
        <f t="shared" si="95"/>
        <v>0.79079227973810318</v>
      </c>
      <c r="P325" s="5">
        <f t="shared" si="96"/>
        <v>0.37989227460815511</v>
      </c>
      <c r="Q325" s="5">
        <f t="shared" si="90"/>
        <v>-0.79079227973810318</v>
      </c>
      <c r="R325" s="5">
        <f t="shared" si="91"/>
        <v>-0.37989227460815511</v>
      </c>
      <c r="S325" s="1">
        <f t="shared" si="87"/>
        <v>1.1706845543462583</v>
      </c>
      <c r="T325">
        <f>IF(A325&lt;D$4,F$4,0)</f>
        <v>0</v>
      </c>
      <c r="U325" s="5">
        <f t="shared" si="88"/>
        <v>2.1040592303870032</v>
      </c>
      <c r="V325" s="5">
        <f>L$6*SUM(U318:U324)</f>
        <v>2.1828250116726511</v>
      </c>
      <c r="W325" s="1">
        <f>H$5+((H$6-H$5)*(LOG(V325+J$5)-LOG(J$5))/(LOG(J$6)-LOG(J$5)))</f>
        <v>4.0035259053253312E-3</v>
      </c>
      <c r="X325" s="1">
        <f t="shared" si="80"/>
        <v>1.6380676513569278E-2</v>
      </c>
      <c r="Y325" s="1">
        <f t="shared" si="81"/>
        <v>4.0751818363654788</v>
      </c>
    </row>
    <row r="326" spans="1:25" x14ac:dyDescent="0.2">
      <c r="A326">
        <v>317</v>
      </c>
      <c r="B326" s="1">
        <f t="shared" si="82"/>
        <v>68594549.570508838</v>
      </c>
      <c r="C326" s="1">
        <f t="shared" si="82"/>
        <v>131809782.94833381</v>
      </c>
      <c r="D326" s="5">
        <f t="shared" si="83"/>
        <v>9.6717136087767912</v>
      </c>
      <c r="E326" s="1">
        <f t="shared" si="84"/>
        <v>126795655.88550331</v>
      </c>
      <c r="F326" s="1">
        <f t="shared" si="85"/>
        <v>10424165.065155914</v>
      </c>
      <c r="G326" s="5">
        <f t="shared" si="89"/>
        <v>116371470.97960061</v>
      </c>
      <c r="H326" s="5">
        <f t="shared" si="86"/>
        <v>0</v>
      </c>
      <c r="I326" s="5">
        <f t="shared" si="77"/>
        <v>0.34228075510103018</v>
      </c>
      <c r="J326" s="5">
        <f t="shared" si="78"/>
        <v>0.65771919663797163</v>
      </c>
      <c r="K326" s="20">
        <f t="shared" si="79"/>
        <v>4.8260998255119426E-8</v>
      </c>
      <c r="L326" s="20">
        <f t="shared" si="92"/>
        <v>65240198.170518741</v>
      </c>
      <c r="M326" s="20">
        <f t="shared" si="93"/>
        <v>125364134.82128169</v>
      </c>
      <c r="N326" s="20">
        <f t="shared" si="94"/>
        <v>9.1987558258766207</v>
      </c>
      <c r="O326" s="5">
        <f t="shared" si="95"/>
        <v>0.73365361002738938</v>
      </c>
      <c r="P326" s="5">
        <f t="shared" si="96"/>
        <v>0.35244317406578457</v>
      </c>
      <c r="Q326" s="5">
        <f t="shared" si="90"/>
        <v>-0.73365361002738938</v>
      </c>
      <c r="R326" s="5">
        <f t="shared" si="91"/>
        <v>-0.35244317406578457</v>
      </c>
      <c r="S326" s="1">
        <f t="shared" si="87"/>
        <v>1.0860967840931739</v>
      </c>
      <c r="T326">
        <f>IF(A326&lt;D$4,F$4,0)</f>
        <v>0</v>
      </c>
      <c r="U326" s="5">
        <f t="shared" si="88"/>
        <v>1.923940240887213</v>
      </c>
      <c r="V326" s="5">
        <f>L$6*SUM(U319:U325)</f>
        <v>1.9840746834234466</v>
      </c>
      <c r="W326" s="1">
        <f>H$5+((H$6-H$5)*(LOG(V326+J$5)-LOG(J$5))/(LOG(J$6)-LOG(J$5)))</f>
        <v>4.0032048968481017E-3</v>
      </c>
      <c r="X326" s="1">
        <f t="shared" si="80"/>
        <v>1.4843971697696154E-2</v>
      </c>
      <c r="Y326" s="1">
        <f t="shared" si="81"/>
        <v>3.6931779957473028</v>
      </c>
    </row>
    <row r="327" spans="1:25" x14ac:dyDescent="0.2">
      <c r="A327">
        <v>318</v>
      </c>
      <c r="B327" s="1">
        <f t="shared" si="82"/>
        <v>68594548.836855233</v>
      </c>
      <c r="C327" s="1">
        <f t="shared" si="82"/>
        <v>131809782.59589064</v>
      </c>
      <c r="D327" s="5">
        <f t="shared" si="83"/>
        <v>8.9955539030495704</v>
      </c>
      <c r="E327" s="1">
        <f t="shared" si="84"/>
        <v>126795657.80944355</v>
      </c>
      <c r="F327" s="1">
        <f t="shared" si="85"/>
        <v>10424165.079999886</v>
      </c>
      <c r="G327" s="5">
        <f t="shared" si="89"/>
        <v>116371474.67277861</v>
      </c>
      <c r="H327" s="5">
        <f t="shared" si="86"/>
        <v>0</v>
      </c>
      <c r="I327" s="5">
        <f t="shared" si="77"/>
        <v>0.34228075445001072</v>
      </c>
      <c r="J327" s="5">
        <f t="shared" si="78"/>
        <v>0.65771920066296796</v>
      </c>
      <c r="K327" s="20">
        <f t="shared" si="79"/>
        <v>4.4887021328103314E-8</v>
      </c>
      <c r="L327" s="20">
        <f t="shared" si="92"/>
        <v>65240197.443245128</v>
      </c>
      <c r="M327" s="20">
        <f t="shared" si="93"/>
        <v>125364134.42939356</v>
      </c>
      <c r="N327" s="20">
        <f t="shared" si="94"/>
        <v>8.5556610940341571</v>
      </c>
      <c r="O327" s="5">
        <f t="shared" si="95"/>
        <v>0.6823631039514414</v>
      </c>
      <c r="P327" s="5">
        <f t="shared" si="96"/>
        <v>0.3278034986322832</v>
      </c>
      <c r="Q327" s="5">
        <f t="shared" si="90"/>
        <v>-0.6823631039514414</v>
      </c>
      <c r="R327" s="5">
        <f t="shared" si="91"/>
        <v>-0.3278034986322832</v>
      </c>
      <c r="S327" s="1">
        <f t="shared" si="87"/>
        <v>1.0101666025837246</v>
      </c>
      <c r="T327">
        <f>IF(A327&lt;D$4,F$4,0)</f>
        <v>0</v>
      </c>
      <c r="U327" s="5">
        <f t="shared" si="88"/>
        <v>1.7622564898203945</v>
      </c>
      <c r="V327" s="5">
        <f>L$6*SUM(U320:U326)</f>
        <v>1.8056665107676679</v>
      </c>
      <c r="W327" s="1">
        <f>H$5+((H$6-H$5)*(LOG(V327+J$5)-LOG(J$5))/(LOG(J$6)-LOG(J$5)))</f>
        <v>4.0029167382516738E-3</v>
      </c>
      <c r="X327" s="1">
        <f t="shared" si="80"/>
        <v>1.3464758749702791E-2</v>
      </c>
      <c r="Y327" s="1">
        <f t="shared" si="81"/>
        <v>3.3502721436530436</v>
      </c>
    </row>
    <row r="328" spans="1:25" x14ac:dyDescent="0.2">
      <c r="A328">
        <v>319</v>
      </c>
      <c r="B328" s="1">
        <f t="shared" si="82"/>
        <v>68594548.154492125</v>
      </c>
      <c r="C328" s="1">
        <f t="shared" si="82"/>
        <v>131809782.26808715</v>
      </c>
      <c r="D328" s="5">
        <f t="shared" si="83"/>
        <v>8.388599380369806</v>
      </c>
      <c r="E328" s="1">
        <f t="shared" si="84"/>
        <v>126795659.57170004</v>
      </c>
      <c r="F328" s="1">
        <f t="shared" si="85"/>
        <v>10424165.093464645</v>
      </c>
      <c r="G328" s="5">
        <f t="shared" si="89"/>
        <v>116371478.02305076</v>
      </c>
      <c r="H328" s="5">
        <f t="shared" si="86"/>
        <v>0</v>
      </c>
      <c r="I328" s="5">
        <f t="shared" si="77"/>
        <v>0.34228075380704226</v>
      </c>
      <c r="J328" s="5">
        <f t="shared" si="78"/>
        <v>0.65771920433458564</v>
      </c>
      <c r="K328" s="20">
        <f t="shared" si="79"/>
        <v>4.1858372079825877E-8</v>
      </c>
      <c r="L328" s="20">
        <f t="shared" si="92"/>
        <v>65240196.76718311</v>
      </c>
      <c r="M328" s="20">
        <f t="shared" si="93"/>
        <v>125364134.0656082</v>
      </c>
      <c r="N328" s="20">
        <f t="shared" si="94"/>
        <v>7.9783873339875129</v>
      </c>
      <c r="O328" s="5">
        <f t="shared" si="95"/>
        <v>0.63632219994394479</v>
      </c>
      <c r="P328" s="5">
        <f t="shared" si="96"/>
        <v>0.30568570274002482</v>
      </c>
      <c r="Q328" s="5">
        <f t="shared" si="90"/>
        <v>-0.63632219994394479</v>
      </c>
      <c r="R328" s="5">
        <f t="shared" si="91"/>
        <v>-0.30568570274002482</v>
      </c>
      <c r="S328" s="1">
        <f t="shared" si="87"/>
        <v>0.94200790268396961</v>
      </c>
      <c r="T328">
        <f>IF(A328&lt;D$4,F$4,0)</f>
        <v>0</v>
      </c>
      <c r="U328" s="5">
        <f t="shared" si="88"/>
        <v>1.6171211252634901</v>
      </c>
      <c r="V328" s="5">
        <f>L$6*SUM(U321:U327)</f>
        <v>1.6455184695094325</v>
      </c>
      <c r="W328" s="1">
        <f>H$5+((H$6-H$5)*(LOG(V328+J$5)-LOG(J$5))/(LOG(J$6)-LOG(J$5)))</f>
        <v>4.0026580683984597E-3</v>
      </c>
      <c r="X328" s="1">
        <f t="shared" si="80"/>
        <v>1.2226877622745417E-2</v>
      </c>
      <c r="Y328" s="1">
        <f t="shared" si="81"/>
        <v>3.0424626346486896</v>
      </c>
    </row>
    <row r="329" spans="1:25" x14ac:dyDescent="0.2">
      <c r="A329">
        <v>320</v>
      </c>
      <c r="B329" s="1">
        <f t="shared" si="82"/>
        <v>68594547.518169925</v>
      </c>
      <c r="C329" s="1">
        <f t="shared" si="82"/>
        <v>131809781.96240145</v>
      </c>
      <c r="D329" s="5">
        <f t="shared" si="83"/>
        <v>7.8437668680894301</v>
      </c>
      <c r="E329" s="1">
        <f t="shared" si="84"/>
        <v>126795661.18882117</v>
      </c>
      <c r="F329" s="1">
        <f t="shared" si="85"/>
        <v>10424165.105691522</v>
      </c>
      <c r="G329" s="5">
        <f t="shared" si="89"/>
        <v>116371481.06551339</v>
      </c>
      <c r="H329" s="5">
        <f t="shared" si="86"/>
        <v>0</v>
      </c>
      <c r="I329" s="5">
        <f t="shared" si="77"/>
        <v>0.3422807531713008</v>
      </c>
      <c r="J329" s="5">
        <f t="shared" si="78"/>
        <v>0.65771920768899306</v>
      </c>
      <c r="K329" s="20">
        <f t="shared" si="79"/>
        <v>3.9139706120207002E-8</v>
      </c>
      <c r="L329" s="20">
        <f t="shared" si="92"/>
        <v>65240196.137091175</v>
      </c>
      <c r="M329" s="20">
        <f t="shared" si="93"/>
        <v>125364133.72704932</v>
      </c>
      <c r="N329" s="20">
        <f t="shared" si="94"/>
        <v>7.4601977481114012</v>
      </c>
      <c r="O329" s="5">
        <f t="shared" si="95"/>
        <v>0.59499359939886776</v>
      </c>
      <c r="P329" s="5">
        <f t="shared" si="96"/>
        <v>0.28583167118718522</v>
      </c>
      <c r="Q329" s="5">
        <f t="shared" si="90"/>
        <v>-0.59499359939886776</v>
      </c>
      <c r="R329" s="5">
        <f t="shared" si="91"/>
        <v>-0.28583167118718522</v>
      </c>
      <c r="S329" s="1">
        <f t="shared" si="87"/>
        <v>0.88082527058605298</v>
      </c>
      <c r="T329">
        <f>IF(A329&lt;D$4,F$4,0)</f>
        <v>0</v>
      </c>
      <c r="U329" s="5">
        <f t="shared" si="88"/>
        <v>1.4868404149643466</v>
      </c>
      <c r="V329" s="5">
        <f>L$6*SUM(U322:U328)</f>
        <v>1.5017616308086381</v>
      </c>
      <c r="W329" s="1">
        <f>H$5+((H$6-H$5)*(LOG(V329+J$5)-LOG(J$5))/(LOG(J$6)-LOG(J$5)))</f>
        <v>4.0024258699585926E-3</v>
      </c>
      <c r="X329" s="1">
        <f t="shared" si="80"/>
        <v>1.1115830159543729E-2</v>
      </c>
      <c r="Y329" s="1">
        <f t="shared" si="81"/>
        <v>2.7661573838122444</v>
      </c>
    </row>
    <row r="330" spans="1:25" x14ac:dyDescent="0.2">
      <c r="A330">
        <v>321</v>
      </c>
      <c r="B330" s="1">
        <f t="shared" si="82"/>
        <v>68594546.923176318</v>
      </c>
      <c r="C330" s="1">
        <f t="shared" si="82"/>
        <v>131809781.67656977</v>
      </c>
      <c r="D330" s="5">
        <f t="shared" si="83"/>
        <v>7.3546981581399997</v>
      </c>
      <c r="E330" s="1">
        <f t="shared" si="84"/>
        <v>126795662.67566158</v>
      </c>
      <c r="F330" s="1">
        <f t="shared" si="85"/>
        <v>10424165.116807353</v>
      </c>
      <c r="G330" s="5">
        <f t="shared" si="89"/>
        <v>116371483.83167078</v>
      </c>
      <c r="H330" s="5">
        <f t="shared" si="86"/>
        <v>0</v>
      </c>
      <c r="I330" s="5">
        <f t="shared" ref="I330:I393" si="97">B330/(B330+C330+D330)</f>
        <v>0.34228075254204665</v>
      </c>
      <c r="J330" s="5">
        <f t="shared" ref="J330:J393" si="98">C330/(B330+C330+D330)</f>
        <v>0.65771921075865669</v>
      </c>
      <c r="K330" s="20">
        <f t="shared" ref="K330:K393" si="99">D330/(B330+C330+D330)</f>
        <v>3.6699296565179424E-8</v>
      </c>
      <c r="L330" s="20">
        <f t="shared" si="92"/>
        <v>65240195.548264258</v>
      </c>
      <c r="M330" s="20">
        <f t="shared" si="93"/>
        <v>125364133.41113494</v>
      </c>
      <c r="N330" s="20">
        <f t="shared" si="94"/>
        <v>6.9950450518012417</v>
      </c>
      <c r="O330" s="5">
        <f t="shared" si="95"/>
        <v>0.55789499639172535</v>
      </c>
      <c r="P330" s="5">
        <f t="shared" si="96"/>
        <v>0.26800970693487475</v>
      </c>
      <c r="Q330" s="5">
        <f t="shared" si="90"/>
        <v>-0.55789499639172535</v>
      </c>
      <c r="R330" s="5">
        <f t="shared" si="91"/>
        <v>-0.26800970693487475</v>
      </c>
      <c r="S330" s="1">
        <f t="shared" si="87"/>
        <v>0.82590470332660004</v>
      </c>
      <c r="T330">
        <f>IF(A330&lt;D$4,F$4,0)</f>
        <v>0</v>
      </c>
      <c r="U330" s="5">
        <f t="shared" si="88"/>
        <v>1.3698939805354828</v>
      </c>
      <c r="V330" s="5">
        <f>L$6*SUM(U323:U329)</f>
        <v>1.372718350907894</v>
      </c>
      <c r="W330" s="1">
        <f>H$5+((H$6-H$5)*(LOG(V330+J$5)-LOG(J$5))/(LOG(J$6)-LOG(J$5)))</f>
        <v>4.0022174342613567E-3</v>
      </c>
      <c r="X330" s="1">
        <f t="shared" si="80"/>
        <v>1.0118608462803233E-2</v>
      </c>
      <c r="Y330" s="1">
        <f t="shared" si="81"/>
        <v>2.5181319498856611</v>
      </c>
    </row>
    <row r="331" spans="1:25" x14ac:dyDescent="0.2">
      <c r="A331">
        <v>322</v>
      </c>
      <c r="B331" s="1">
        <f t="shared" si="82"/>
        <v>68594546.365281329</v>
      </c>
      <c r="C331" s="1">
        <f t="shared" si="82"/>
        <v>131809781.40856007</v>
      </c>
      <c r="D331" s="5">
        <f t="shared" si="83"/>
        <v>6.9156858067935119</v>
      </c>
      <c r="E331" s="1">
        <f t="shared" si="84"/>
        <v>126795664.04555556</v>
      </c>
      <c r="F331" s="1">
        <f t="shared" si="85"/>
        <v>10424165.126925962</v>
      </c>
      <c r="G331" s="5">
        <f t="shared" si="89"/>
        <v>116371486.34980273</v>
      </c>
      <c r="H331" s="5">
        <f t="shared" si="86"/>
        <v>0</v>
      </c>
      <c r="I331" s="5">
        <f t="shared" si="97"/>
        <v>0.3422807519186159</v>
      </c>
      <c r="J331" s="5">
        <f t="shared" si="98"/>
        <v>0.65771921357272034</v>
      </c>
      <c r="K331" s="20">
        <f t="shared" si="99"/>
        <v>3.4508663784680678E-8</v>
      </c>
      <c r="L331" s="20">
        <f t="shared" si="92"/>
        <v>65240194.996478893</v>
      </c>
      <c r="M331" s="20">
        <f t="shared" si="93"/>
        <v>125364133.1155474</v>
      </c>
      <c r="N331" s="20">
        <f t="shared" si="94"/>
        <v>6.5775009017036412</v>
      </c>
      <c r="O331" s="5">
        <f t="shared" si="95"/>
        <v>0.52459344916462269</v>
      </c>
      <c r="P331" s="5">
        <f t="shared" si="96"/>
        <v>0.25201182720318105</v>
      </c>
      <c r="Q331" s="5">
        <f t="shared" si="90"/>
        <v>-0.52459344916462269</v>
      </c>
      <c r="R331" s="5">
        <f t="shared" si="91"/>
        <v>-0.25201182720318105</v>
      </c>
      <c r="S331" s="1">
        <f t="shared" si="87"/>
        <v>0.77660527636780374</v>
      </c>
      <c r="T331">
        <f>IF(A331&lt;D$4,F$4,0)</f>
        <v>0</v>
      </c>
      <c r="U331" s="5">
        <f t="shared" si="88"/>
        <v>1.2649170546730881</v>
      </c>
      <c r="V331" s="5">
        <f>L$6*SUM(U324:U330)</f>
        <v>1.256882693126596</v>
      </c>
      <c r="W331" s="1">
        <f>H$5+((H$6-H$5)*(LOG(V331+J$5)-LOG(J$5))/(LOG(J$6)-LOG(J$5)))</f>
        <v>4.0020303297356409E-3</v>
      </c>
      <c r="X331" s="1">
        <f t="shared" si="80"/>
        <v>9.2235411299412366E-3</v>
      </c>
      <c r="Y331" s="1">
        <f t="shared" si="81"/>
        <v>2.2954919082780867</v>
      </c>
    </row>
    <row r="332" spans="1:25" x14ac:dyDescent="0.2">
      <c r="A332">
        <v>323</v>
      </c>
      <c r="B332" s="1">
        <f t="shared" si="82"/>
        <v>68594545.840687886</v>
      </c>
      <c r="C332" s="1">
        <f t="shared" si="82"/>
        <v>131809781.15654825</v>
      </c>
      <c r="D332" s="5">
        <f t="shared" si="83"/>
        <v>6.5216065288150569</v>
      </c>
      <c r="E332" s="1">
        <f t="shared" si="84"/>
        <v>126795665.31047262</v>
      </c>
      <c r="F332" s="1">
        <f t="shared" si="85"/>
        <v>10424165.136149503</v>
      </c>
      <c r="G332" s="5">
        <f t="shared" si="89"/>
        <v>116371488.64529464</v>
      </c>
      <c r="H332" s="5">
        <f t="shared" si="86"/>
        <v>0</v>
      </c>
      <c r="I332" s="5">
        <f t="shared" si="97"/>
        <v>0.34228075130041241</v>
      </c>
      <c r="J332" s="5">
        <f t="shared" si="98"/>
        <v>0.65771921615734452</v>
      </c>
      <c r="K332" s="20">
        <f t="shared" si="99"/>
        <v>3.254224304586644E-8</v>
      </c>
      <c r="L332" s="20">
        <f t="shared" si="92"/>
        <v>65240194.477943845</v>
      </c>
      <c r="M332" s="20">
        <f t="shared" si="93"/>
        <v>125364132.83820628</v>
      </c>
      <c r="N332" s="20">
        <f t="shared" si="94"/>
        <v>6.202692546965566</v>
      </c>
      <c r="O332" s="5">
        <f t="shared" si="95"/>
        <v>0.49470032769061906</v>
      </c>
      <c r="P332" s="5">
        <f t="shared" si="96"/>
        <v>0.23765133631184085</v>
      </c>
      <c r="Q332" s="5">
        <f t="shared" si="90"/>
        <v>-0.49470032769061906</v>
      </c>
      <c r="R332" s="5">
        <f t="shared" si="91"/>
        <v>-0.23765133631184085</v>
      </c>
      <c r="S332" s="1">
        <f t="shared" si="87"/>
        <v>0.73235166400245988</v>
      </c>
      <c r="T332">
        <f>IF(A332&lt;D$4,F$4,0)</f>
        <v>0</v>
      </c>
      <c r="U332" s="5">
        <f t="shared" si="88"/>
        <v>1.1706845543462583</v>
      </c>
      <c r="V332" s="5">
        <f>L$6*SUM(U325:U331)</f>
        <v>1.1529028536531019</v>
      </c>
      <c r="W332" s="1">
        <f>H$5+((H$6-H$5)*(LOG(V332+J$5)-LOG(J$5))/(LOG(J$6)-LOG(J$5)))</f>
        <v>4.0018623735750139E-3</v>
      </c>
      <c r="X332" s="1">
        <f t="shared" si="80"/>
        <v>8.420155465858949E-3</v>
      </c>
      <c r="Y332" s="1">
        <f t="shared" si="81"/>
        <v>2.0956390749211442</v>
      </c>
    </row>
    <row r="333" spans="1:25" x14ac:dyDescent="0.2">
      <c r="A333">
        <v>324</v>
      </c>
      <c r="B333" s="1">
        <f t="shared" si="82"/>
        <v>68594545.345987558</v>
      </c>
      <c r="C333" s="1">
        <f t="shared" si="82"/>
        <v>131809780.91889691</v>
      </c>
      <c r="D333" s="5">
        <f t="shared" si="83"/>
        <v>6.1678614087243426</v>
      </c>
      <c r="E333" s="1">
        <f t="shared" si="84"/>
        <v>126795666.48115718</v>
      </c>
      <c r="F333" s="1">
        <f t="shared" si="85"/>
        <v>10424165.14456966</v>
      </c>
      <c r="G333" s="5">
        <f t="shared" si="89"/>
        <v>116371490.74093372</v>
      </c>
      <c r="H333" s="5">
        <f t="shared" si="86"/>
        <v>0</v>
      </c>
      <c r="I333" s="5">
        <f t="shared" si="97"/>
        <v>0.34228075068690123</v>
      </c>
      <c r="J333" s="5">
        <f t="shared" si="98"/>
        <v>0.65771921853601267</v>
      </c>
      <c r="K333" s="20">
        <f t="shared" si="99"/>
        <v>3.077708617299593E-8</v>
      </c>
      <c r="L333" s="20">
        <f t="shared" si="92"/>
        <v>65240193.989255928</v>
      </c>
      <c r="M333" s="20">
        <f t="shared" si="93"/>
        <v>125364132.57724398</v>
      </c>
      <c r="N333" s="20">
        <f t="shared" si="94"/>
        <v>5.8662459642289821</v>
      </c>
      <c r="O333" s="5">
        <f t="shared" si="95"/>
        <v>0.46786677835573171</v>
      </c>
      <c r="P333" s="5">
        <f t="shared" si="96"/>
        <v>0.22476064694080827</v>
      </c>
      <c r="Q333" s="5">
        <f t="shared" si="90"/>
        <v>-0.46786677835573171</v>
      </c>
      <c r="R333" s="5">
        <f t="shared" si="91"/>
        <v>-0.22476064694080827</v>
      </c>
      <c r="S333" s="1">
        <f t="shared" si="87"/>
        <v>0.69262742529653998</v>
      </c>
      <c r="T333">
        <f>IF(A333&lt;D$4,F$4,0)</f>
        <v>0</v>
      </c>
      <c r="U333" s="5">
        <f t="shared" si="88"/>
        <v>1.0860967840931739</v>
      </c>
      <c r="V333" s="5">
        <f>L$6*SUM(U326:U332)</f>
        <v>1.0595653860490273</v>
      </c>
      <c r="W333" s="1">
        <f>H$5+((H$6-H$5)*(LOG(V333+J$5)-LOG(J$5))/(LOG(J$6)-LOG(J$5)))</f>
        <v>4.0017116062971364E-3</v>
      </c>
      <c r="X333" s="1">
        <f t="shared" si="80"/>
        <v>7.6990539917804694E-3</v>
      </c>
      <c r="Y333" s="1">
        <f t="shared" si="81"/>
        <v>1.9162411868954325</v>
      </c>
    </row>
    <row r="334" spans="1:25" x14ac:dyDescent="0.2">
      <c r="A334">
        <v>325</v>
      </c>
      <c r="B334" s="1">
        <f t="shared" si="82"/>
        <v>68594544.87812078</v>
      </c>
      <c r="C334" s="1">
        <f t="shared" si="82"/>
        <v>131809780.69413626</v>
      </c>
      <c r="D334" s="5">
        <f t="shared" si="83"/>
        <v>5.8503222314371577</v>
      </c>
      <c r="E334" s="1">
        <f t="shared" si="84"/>
        <v>126795667.56725396</v>
      </c>
      <c r="F334" s="1">
        <f t="shared" si="85"/>
        <v>10424165.152268713</v>
      </c>
      <c r="G334" s="5">
        <f t="shared" si="89"/>
        <v>116371492.6571749</v>
      </c>
      <c r="H334" s="5">
        <f t="shared" si="86"/>
        <v>0</v>
      </c>
      <c r="I334" s="5">
        <f t="shared" si="97"/>
        <v>0.34228075007760206</v>
      </c>
      <c r="J334" s="5">
        <f t="shared" si="98"/>
        <v>0.65771922072980427</v>
      </c>
      <c r="K334" s="20">
        <f t="shared" si="99"/>
        <v>2.9192593742402569E-8</v>
      </c>
      <c r="L334" s="20">
        <f t="shared" si="92"/>
        <v>65240193.527360283</v>
      </c>
      <c r="M334" s="20">
        <f t="shared" si="93"/>
        <v>125364132.33098418</v>
      </c>
      <c r="N334" s="20">
        <f t="shared" si="94"/>
        <v>5.5642348127616126</v>
      </c>
      <c r="O334" s="5">
        <f t="shared" si="95"/>
        <v>0.44377965283159282</v>
      </c>
      <c r="P334" s="5">
        <f t="shared" si="96"/>
        <v>0.21318932438499874</v>
      </c>
      <c r="Q334" s="5">
        <f t="shared" si="90"/>
        <v>-0.44377965283159282</v>
      </c>
      <c r="R334" s="5">
        <f t="shared" si="91"/>
        <v>-0.21318932438499874</v>
      </c>
      <c r="S334" s="1">
        <f t="shared" si="87"/>
        <v>0.65696897721659153</v>
      </c>
      <c r="T334">
        <f>IF(A334&lt;D$4,F$4,0)</f>
        <v>0</v>
      </c>
      <c r="U334" s="5">
        <f t="shared" si="88"/>
        <v>1.0101666025837246</v>
      </c>
      <c r="V334" s="5">
        <f>L$6*SUM(U327:U333)</f>
        <v>0.97578104036962354</v>
      </c>
      <c r="W334" s="1">
        <f>H$5+((H$6-H$5)*(LOG(V334+J$5)-LOG(J$5))/(LOG(J$6)-LOG(J$5)))</f>
        <v>4.00157626890363E-3</v>
      </c>
      <c r="X334" s="1">
        <f t="shared" si="80"/>
        <v>7.0518037493867017E-3</v>
      </c>
      <c r="Y334" s="1">
        <f t="shared" si="81"/>
        <v>1.7552046860710078</v>
      </c>
    </row>
    <row r="335" spans="1:25" x14ac:dyDescent="0.2">
      <c r="A335">
        <v>326</v>
      </c>
      <c r="B335" s="1">
        <f t="shared" si="82"/>
        <v>68594544.434341133</v>
      </c>
      <c r="C335" s="1">
        <f t="shared" si="82"/>
        <v>131809780.48094694</v>
      </c>
      <c r="D335" s="5">
        <f t="shared" si="83"/>
        <v>5.5652833059697793</v>
      </c>
      <c r="E335" s="1">
        <f t="shared" si="84"/>
        <v>126795668.57742056</v>
      </c>
      <c r="F335" s="1">
        <f t="shared" si="85"/>
        <v>10424165.159320517</v>
      </c>
      <c r="G335" s="5">
        <f t="shared" si="89"/>
        <v>116371494.41237959</v>
      </c>
      <c r="H335" s="5">
        <f t="shared" si="86"/>
        <v>0</v>
      </c>
      <c r="I335" s="5">
        <f t="shared" si="97"/>
        <v>0.34228074947208376</v>
      </c>
      <c r="J335" s="5">
        <f t="shared" si="98"/>
        <v>0.6577192227576415</v>
      </c>
      <c r="K335" s="20">
        <f t="shared" si="99"/>
        <v>2.777027468729932E-8</v>
      </c>
      <c r="L335" s="20">
        <f t="shared" si="92"/>
        <v>65240193.08951471</v>
      </c>
      <c r="M335" s="20">
        <f t="shared" si="93"/>
        <v>125364132.09792206</v>
      </c>
      <c r="N335" s="20">
        <f t="shared" si="94"/>
        <v>5.2931346140342459</v>
      </c>
      <c r="O335" s="5">
        <f t="shared" si="95"/>
        <v>0.4221578536288364</v>
      </c>
      <c r="P335" s="5">
        <f t="shared" si="96"/>
        <v>0.20280233097979</v>
      </c>
      <c r="Q335" s="5">
        <f t="shared" si="90"/>
        <v>-0.4221578536288364</v>
      </c>
      <c r="R335" s="5">
        <f t="shared" si="91"/>
        <v>-0.20280233097979</v>
      </c>
      <c r="S335" s="1">
        <f t="shared" si="87"/>
        <v>0.62496018460862635</v>
      </c>
      <c r="T335">
        <f>IF(A335&lt;D$4,F$4,0)</f>
        <v>0</v>
      </c>
      <c r="U335" s="5">
        <f t="shared" si="88"/>
        <v>0.94200790268396961</v>
      </c>
      <c r="V335" s="5">
        <f>L$6*SUM(U328:U334)</f>
        <v>0.90057205164595633</v>
      </c>
      <c r="W335" s="1">
        <f>H$5+((H$6-H$5)*(LOG(V335+J$5)-LOG(J$5))/(LOG(J$6)-LOG(J$5)))</f>
        <v>4.0014547823737931E-3</v>
      </c>
      <c r="X335" s="1">
        <f t="shared" si="80"/>
        <v>6.4708370603632822E-3</v>
      </c>
      <c r="Y335" s="1">
        <f t="shared" si="81"/>
        <v>1.6106502882031268</v>
      </c>
    </row>
    <row r="336" spans="1:25" x14ac:dyDescent="0.2">
      <c r="A336">
        <v>327</v>
      </c>
      <c r="B336" s="1">
        <f t="shared" si="82"/>
        <v>68594544.012183279</v>
      </c>
      <c r="C336" s="1">
        <f t="shared" si="82"/>
        <v>131809780.27814461</v>
      </c>
      <c r="D336" s="5">
        <f t="shared" si="83"/>
        <v>5.3094182199923523</v>
      </c>
      <c r="E336" s="1">
        <f t="shared" si="84"/>
        <v>126795669.51942846</v>
      </c>
      <c r="F336" s="1">
        <f t="shared" si="85"/>
        <v>10424165.165791353</v>
      </c>
      <c r="G336" s="5">
        <f t="shared" si="89"/>
        <v>116371496.02302988</v>
      </c>
      <c r="H336" s="5">
        <f t="shared" si="86"/>
        <v>0</v>
      </c>
      <c r="I336" s="5">
        <f t="shared" si="97"/>
        <v>0.34228074886995941</v>
      </c>
      <c r="J336" s="5">
        <f t="shared" si="98"/>
        <v>0.65771922463651</v>
      </c>
      <c r="K336" s="20">
        <f t="shared" si="99"/>
        <v>2.6493530507032908E-8</v>
      </c>
      <c r="L336" s="20">
        <f t="shared" si="92"/>
        <v>65240192.673257679</v>
      </c>
      <c r="M336" s="20">
        <f t="shared" si="93"/>
        <v>125364131.87670681</v>
      </c>
      <c r="N336" s="20">
        <f t="shared" si="94"/>
        <v>5.0497816210234294</v>
      </c>
      <c r="O336" s="5">
        <f t="shared" si="95"/>
        <v>0.40274905368391695</v>
      </c>
      <c r="P336" s="5">
        <f t="shared" si="96"/>
        <v>0.19347845020982626</v>
      </c>
      <c r="Q336" s="5">
        <f t="shared" si="90"/>
        <v>-0.40274905368391695</v>
      </c>
      <c r="R336" s="5">
        <f t="shared" si="91"/>
        <v>-0.19347845020982626</v>
      </c>
      <c r="S336" s="1">
        <f t="shared" si="87"/>
        <v>0.59622750389374324</v>
      </c>
      <c r="T336">
        <f>IF(A336&lt;D$4,F$4,0)</f>
        <v>0</v>
      </c>
      <c r="U336" s="5">
        <f t="shared" si="88"/>
        <v>0.88082527058605298</v>
      </c>
      <c r="V336" s="5">
        <f>L$6*SUM(U329:U335)</f>
        <v>0.83306072938800435</v>
      </c>
      <c r="W336" s="1">
        <f>H$5+((H$6-H$5)*(LOG(V336+J$5)-LOG(J$5))/(LOG(J$6)-LOG(J$5)))</f>
        <v>4.0013457292548838E-3</v>
      </c>
      <c r="X336" s="1">
        <f t="shared" si="80"/>
        <v>5.9493625445011479E-3</v>
      </c>
      <c r="Y336" s="1">
        <f t="shared" si="81"/>
        <v>1.4808910524198453</v>
      </c>
    </row>
    <row r="337" spans="1:25" x14ac:dyDescent="0.2">
      <c r="A337">
        <v>328</v>
      </c>
      <c r="B337" s="1">
        <f t="shared" si="82"/>
        <v>68594543.609434232</v>
      </c>
      <c r="C337" s="1">
        <f t="shared" si="82"/>
        <v>131809780.08466616</v>
      </c>
      <c r="D337" s="5">
        <f t="shared" si="83"/>
        <v>5.0797410205594957</v>
      </c>
      <c r="E337" s="1">
        <f t="shared" si="84"/>
        <v>126795670.40025373</v>
      </c>
      <c r="F337" s="1">
        <f t="shared" si="85"/>
        <v>10424165.171740716</v>
      </c>
      <c r="G337" s="5">
        <f t="shared" si="89"/>
        <v>116371497.50392093</v>
      </c>
      <c r="H337" s="5">
        <f t="shared" si="86"/>
        <v>0</v>
      </c>
      <c r="I337" s="5">
        <f t="shared" si="97"/>
        <v>0.34228074827088173</v>
      </c>
      <c r="J337" s="5">
        <f t="shared" si="98"/>
        <v>0.6577192263816567</v>
      </c>
      <c r="K337" s="20">
        <f t="shared" si="99"/>
        <v>2.5347461562529628E-8</v>
      </c>
      <c r="L337" s="20">
        <f t="shared" si="92"/>
        <v>65240192.276379593</v>
      </c>
      <c r="M337" s="20">
        <f t="shared" si="93"/>
        <v>125364131.66612592</v>
      </c>
      <c r="N337" s="20">
        <f t="shared" si="94"/>
        <v>4.8313358972467055</v>
      </c>
      <c r="O337" s="5">
        <f t="shared" si="95"/>
        <v>0.38532675169700492</v>
      </c>
      <c r="P337" s="5">
        <f t="shared" si="96"/>
        <v>0.18510887211054911</v>
      </c>
      <c r="Q337" s="5">
        <f t="shared" si="90"/>
        <v>-0.38532675169700492</v>
      </c>
      <c r="R337" s="5">
        <f t="shared" si="91"/>
        <v>-0.18510887211054911</v>
      </c>
      <c r="S337" s="1">
        <f t="shared" si="87"/>
        <v>0.57043562380755408</v>
      </c>
      <c r="T337">
        <f>IF(A337&lt;D$4,F$4,0)</f>
        <v>0</v>
      </c>
      <c r="U337" s="5">
        <f t="shared" si="88"/>
        <v>0.82590470332660004</v>
      </c>
      <c r="V337" s="5">
        <f>L$6*SUM(U330:U336)</f>
        <v>0.772459214950175</v>
      </c>
      <c r="W337" s="1">
        <f>H$5+((H$6-H$5)*(LOG(V337+J$5)-LOG(J$5))/(LOG(J$6)-LOG(J$5)))</f>
        <v>4.0012478371344766E-3</v>
      </c>
      <c r="X337" s="1">
        <f t="shared" ref="X337:X374" si="100">U330*W337</f>
        <v>5.4812853267211395E-3</v>
      </c>
      <c r="Y337" s="1">
        <f t="shared" ref="Y337:Y374" si="101">U330*(1-W337)</f>
        <v>1.3644126952087616</v>
      </c>
    </row>
    <row r="338" spans="1:25" x14ac:dyDescent="0.2">
      <c r="A338">
        <v>329</v>
      </c>
      <c r="B338" s="1">
        <f t="shared" si="82"/>
        <v>68594543.224107474</v>
      </c>
      <c r="C338" s="1">
        <f t="shared" si="82"/>
        <v>131809779.89955729</v>
      </c>
      <c r="D338" s="5">
        <f t="shared" si="83"/>
        <v>4.8735713679992454</v>
      </c>
      <c r="E338" s="1">
        <f t="shared" si="84"/>
        <v>126795671.22615843</v>
      </c>
      <c r="F338" s="1">
        <f t="shared" si="85"/>
        <v>10424165.177222002</v>
      </c>
      <c r="G338" s="5">
        <f t="shared" si="89"/>
        <v>116371498.86833362</v>
      </c>
      <c r="H338" s="5">
        <f t="shared" si="86"/>
        <v>0</v>
      </c>
      <c r="I338" s="5">
        <f t="shared" si="97"/>
        <v>0.3422807476745387</v>
      </c>
      <c r="J338" s="5">
        <f t="shared" si="98"/>
        <v>0.65771922800676808</v>
      </c>
      <c r="K338" s="20">
        <f t="shared" si="99"/>
        <v>2.4318693197416671E-8</v>
      </c>
      <c r="L338" s="20">
        <f t="shared" si="92"/>
        <v>65240191.896896996</v>
      </c>
      <c r="M338" s="20">
        <f t="shared" si="93"/>
        <v>125364131.46509096</v>
      </c>
      <c r="N338" s="20">
        <f t="shared" si="94"/>
        <v>4.6352481746645617</v>
      </c>
      <c r="O338" s="5">
        <f t="shared" si="95"/>
        <v>0.36968762885679407</v>
      </c>
      <c r="P338" s="5">
        <f t="shared" si="96"/>
        <v>0.17759592345414765</v>
      </c>
      <c r="Q338" s="5">
        <f t="shared" si="90"/>
        <v>-0.36968762885679407</v>
      </c>
      <c r="R338" s="5">
        <f t="shared" si="91"/>
        <v>-0.17759592345414765</v>
      </c>
      <c r="S338" s="1">
        <f t="shared" si="87"/>
        <v>0.54728355231094172</v>
      </c>
      <c r="T338">
        <f>IF(A338&lt;D$4,F$4,0)</f>
        <v>0</v>
      </c>
      <c r="U338" s="5">
        <f t="shared" si="88"/>
        <v>0.77660527636780374</v>
      </c>
      <c r="V338" s="5">
        <f>L$6*SUM(U331:U337)</f>
        <v>0.71806028722928672</v>
      </c>
      <c r="W338" s="1">
        <f>H$5+((H$6-H$5)*(LOG(V338+J$5)-LOG(J$5))/(LOG(J$6)-LOG(J$5)))</f>
        <v>4.0011599638023953E-3</v>
      </c>
      <c r="X338" s="1">
        <f t="shared" si="100"/>
        <v>5.0611354766888061E-3</v>
      </c>
      <c r="Y338" s="1">
        <f t="shared" si="101"/>
        <v>1.2598559191963994</v>
      </c>
    </row>
    <row r="339" spans="1:25" x14ac:dyDescent="0.2">
      <c r="A339">
        <v>330</v>
      </c>
      <c r="B339" s="1">
        <f t="shared" si="82"/>
        <v>68594542.854419842</v>
      </c>
      <c r="C339" s="1">
        <f t="shared" si="82"/>
        <v>131809779.72196136</v>
      </c>
      <c r="D339" s="5">
        <f t="shared" si="83"/>
        <v>4.6885032563077278</v>
      </c>
      <c r="E339" s="1">
        <f t="shared" si="84"/>
        <v>126795672.0027637</v>
      </c>
      <c r="F339" s="1">
        <f t="shared" si="85"/>
        <v>10424165.182283137</v>
      </c>
      <c r="G339" s="5">
        <f t="shared" si="89"/>
        <v>116371500.12818955</v>
      </c>
      <c r="H339" s="5">
        <f t="shared" si="86"/>
        <v>0</v>
      </c>
      <c r="I339" s="5">
        <f t="shared" si="97"/>
        <v>0.34228074708065054</v>
      </c>
      <c r="J339" s="5">
        <f t="shared" si="98"/>
        <v>0.65771922952412976</v>
      </c>
      <c r="K339" s="20">
        <f t="shared" si="99"/>
        <v>2.3395219655664907E-8</v>
      </c>
      <c r="L339" s="20">
        <f t="shared" si="92"/>
        <v>65240191.533029467</v>
      </c>
      <c r="M339" s="20">
        <f t="shared" si="93"/>
        <v>125364131.27262489</v>
      </c>
      <c r="N339" s="20">
        <f t="shared" si="94"/>
        <v>4.459230103682212</v>
      </c>
      <c r="O339" s="5">
        <f t="shared" si="95"/>
        <v>0.35564917610523028</v>
      </c>
      <c r="P339" s="5">
        <f t="shared" si="96"/>
        <v>0.1708519279012401</v>
      </c>
      <c r="Q339" s="5">
        <f t="shared" si="90"/>
        <v>-0.35564917610523028</v>
      </c>
      <c r="R339" s="5">
        <f t="shared" si="91"/>
        <v>-0.1708519279012401</v>
      </c>
      <c r="S339" s="1">
        <f t="shared" si="87"/>
        <v>0.52650110400647043</v>
      </c>
      <c r="T339">
        <f>IF(A339&lt;D$4,F$4,0)</f>
        <v>0</v>
      </c>
      <c r="U339" s="5">
        <f t="shared" si="88"/>
        <v>0.73235166400245988</v>
      </c>
      <c r="V339" s="5">
        <f>L$6*SUM(U332:U338)</f>
        <v>0.66922910939875835</v>
      </c>
      <c r="W339" s="1">
        <f>H$5+((H$6-H$5)*(LOG(V339+J$5)-LOG(J$5))/(LOG(J$6)-LOG(J$5)))</f>
        <v>4.0010810839304807E-3</v>
      </c>
      <c r="X339" s="1">
        <f t="shared" si="100"/>
        <v>4.6840038256443992E-3</v>
      </c>
      <c r="Y339" s="1">
        <f t="shared" si="101"/>
        <v>1.1660005505206139</v>
      </c>
    </row>
    <row r="340" spans="1:25" x14ac:dyDescent="0.2">
      <c r="A340">
        <v>331</v>
      </c>
      <c r="B340" s="1">
        <f t="shared" si="82"/>
        <v>68594542.498770669</v>
      </c>
      <c r="C340" s="1">
        <f t="shared" si="82"/>
        <v>131809779.55110943</v>
      </c>
      <c r="D340" s="5">
        <f t="shared" si="83"/>
        <v>4.5223769350176584</v>
      </c>
      <c r="E340" s="1">
        <f t="shared" si="84"/>
        <v>126795672.73511536</v>
      </c>
      <c r="F340" s="1">
        <f t="shared" si="85"/>
        <v>10424165.18696714</v>
      </c>
      <c r="G340" s="5">
        <f t="shared" si="89"/>
        <v>116371501.29419009</v>
      </c>
      <c r="H340" s="5">
        <f t="shared" si="86"/>
        <v>0</v>
      </c>
      <c r="I340" s="5">
        <f t="shared" si="97"/>
        <v>0.34228074648896606</v>
      </c>
      <c r="J340" s="5">
        <f t="shared" si="98"/>
        <v>0.65771923094477003</v>
      </c>
      <c r="K340" s="20">
        <f t="shared" si="99"/>
        <v>2.2566263974281452E-8</v>
      </c>
      <c r="L340" s="20">
        <f t="shared" si="92"/>
        <v>65240191.183178805</v>
      </c>
      <c r="M340" s="20">
        <f t="shared" si="93"/>
        <v>125364131.08785069</v>
      </c>
      <c r="N340" s="20">
        <f t="shared" si="94"/>
        <v>4.3012275480696998</v>
      </c>
      <c r="O340" s="5">
        <f t="shared" si="95"/>
        <v>0.34304756425235039</v>
      </c>
      <c r="P340" s="5">
        <f t="shared" si="96"/>
        <v>0.164798182816285</v>
      </c>
      <c r="Q340" s="5">
        <f t="shared" si="90"/>
        <v>-0.34304756425235039</v>
      </c>
      <c r="R340" s="5">
        <f t="shared" si="91"/>
        <v>-0.164798182816285</v>
      </c>
      <c r="S340" s="1">
        <f t="shared" si="87"/>
        <v>0.50784574706863539</v>
      </c>
      <c r="T340">
        <f>IF(A340&lt;D$4,F$4,0)</f>
        <v>0</v>
      </c>
      <c r="U340" s="5">
        <f t="shared" si="88"/>
        <v>0.69262742529653998</v>
      </c>
      <c r="V340" s="5">
        <f>L$6*SUM(U333:U339)</f>
        <v>0.62539582036437835</v>
      </c>
      <c r="W340" s="1">
        <f>H$5+((H$6-H$5)*(LOG(V340+J$5)-LOG(J$5))/(LOG(J$6)-LOG(J$5)))</f>
        <v>4.0010102771140827E-3</v>
      </c>
      <c r="X340" s="1">
        <f t="shared" si="100"/>
        <v>4.3454843950973439E-3</v>
      </c>
      <c r="Y340" s="1">
        <f t="shared" si="101"/>
        <v>1.0817512996980765</v>
      </c>
    </row>
    <row r="341" spans="1:25" x14ac:dyDescent="0.2">
      <c r="A341">
        <v>332</v>
      </c>
      <c r="B341" s="1">
        <f t="shared" ref="B341:C374" si="102">B340+Q340</f>
        <v>68594542.15572311</v>
      </c>
      <c r="C341" s="1">
        <f t="shared" si="102"/>
        <v>131809779.38631125</v>
      </c>
      <c r="D341" s="5">
        <f t="shared" ref="D341:D374" si="103">D340+S340-S334</f>
        <v>4.3732537048697022</v>
      </c>
      <c r="E341" s="1">
        <f t="shared" ref="E341:E374" si="104">E340+U340</f>
        <v>126795673.42774279</v>
      </c>
      <c r="F341" s="1">
        <f t="shared" ref="F341:F374" si="105">F340+X340</f>
        <v>10424165.191312624</v>
      </c>
      <c r="G341" s="5">
        <f t="shared" si="89"/>
        <v>116371502.3759414</v>
      </c>
      <c r="H341" s="5">
        <f t="shared" ref="H341:H374" si="106">SUM(T334:T340)</f>
        <v>0</v>
      </c>
      <c r="I341" s="5">
        <f t="shared" si="97"/>
        <v>0.34228074589925955</v>
      </c>
      <c r="J341" s="5">
        <f t="shared" si="98"/>
        <v>0.6577192322785882</v>
      </c>
      <c r="K341" s="20">
        <f t="shared" si="99"/>
        <v>2.1822152216007047E-8</v>
      </c>
      <c r="L341" s="20">
        <f t="shared" si="92"/>
        <v>65240190.845910363</v>
      </c>
      <c r="M341" s="20">
        <f t="shared" si="93"/>
        <v>125364130.90998109</v>
      </c>
      <c r="N341" s="20">
        <f t="shared" si="94"/>
        <v>4.1593966131528335</v>
      </c>
      <c r="O341" s="5">
        <f t="shared" si="95"/>
        <v>0.33173573208548174</v>
      </c>
      <c r="P341" s="5">
        <f t="shared" si="96"/>
        <v>0.15936404080618086</v>
      </c>
      <c r="Q341" s="5">
        <f t="shared" si="90"/>
        <v>-0.33173573208548174</v>
      </c>
      <c r="R341" s="5">
        <f t="shared" si="91"/>
        <v>-0.15936404080618086</v>
      </c>
      <c r="S341" s="1">
        <f t="shared" ref="S341:S374" si="107">O341+P341-T341*K341</f>
        <v>0.49109977289166262</v>
      </c>
      <c r="T341">
        <f>IF(A341&lt;D$4,F$4,0)</f>
        <v>0</v>
      </c>
      <c r="U341" s="5">
        <f t="shared" ref="U341:U374" si="108">S334+T334</f>
        <v>0.65696897721659153</v>
      </c>
      <c r="V341" s="5">
        <f>L$6*SUM(U334:U340)</f>
        <v>0.58604888448471504</v>
      </c>
      <c r="W341" s="1">
        <f>H$5+((H$6-H$5)*(LOG(V341+J$5)-LOG(J$5))/(LOG(J$6)-LOG(J$5)))</f>
        <v>4.0009467171368994E-3</v>
      </c>
      <c r="X341" s="1">
        <f t="shared" si="100"/>
        <v>4.0416227523686881E-3</v>
      </c>
      <c r="Y341" s="1">
        <f t="shared" si="101"/>
        <v>1.0061249798313558</v>
      </c>
    </row>
    <row r="342" spans="1:25" x14ac:dyDescent="0.2">
      <c r="A342">
        <v>333</v>
      </c>
      <c r="B342" s="1">
        <f t="shared" si="102"/>
        <v>68594541.82398738</v>
      </c>
      <c r="C342" s="1">
        <f t="shared" si="102"/>
        <v>131809779.2269472</v>
      </c>
      <c r="D342" s="5">
        <f t="shared" si="103"/>
        <v>4.2393932931527392</v>
      </c>
      <c r="E342" s="1">
        <f t="shared" si="104"/>
        <v>126795674.08471178</v>
      </c>
      <c r="F342" s="1">
        <f t="shared" si="105"/>
        <v>10424165.195354247</v>
      </c>
      <c r="G342" s="5">
        <f t="shared" si="89"/>
        <v>116371503.38206637</v>
      </c>
      <c r="H342" s="5">
        <f t="shared" si="106"/>
        <v>0</v>
      </c>
      <c r="I342" s="5">
        <f t="shared" si="97"/>
        <v>0.34228074531132868</v>
      </c>
      <c r="J342" s="5">
        <f t="shared" si="98"/>
        <v>0.6577192335344707</v>
      </c>
      <c r="K342" s="20">
        <f t="shared" si="99"/>
        <v>2.1154200574319367E-8</v>
      </c>
      <c r="L342" s="20">
        <f t="shared" si="92"/>
        <v>65240190.51993636</v>
      </c>
      <c r="M342" s="20">
        <f t="shared" si="93"/>
        <v>125364130.73830938</v>
      </c>
      <c r="N342" s="20">
        <f t="shared" si="94"/>
        <v>4.0320821275244096</v>
      </c>
      <c r="O342" s="5">
        <f t="shared" si="95"/>
        <v>0.32158167016103034</v>
      </c>
      <c r="P342" s="5">
        <f t="shared" si="96"/>
        <v>0.15448608526362187</v>
      </c>
      <c r="Q342" s="5">
        <f t="shared" si="90"/>
        <v>-0.32158167016103034</v>
      </c>
      <c r="R342" s="5">
        <f t="shared" si="91"/>
        <v>-0.15448608526362187</v>
      </c>
      <c r="S342" s="1">
        <f t="shared" si="107"/>
        <v>0.47606775542465218</v>
      </c>
      <c r="T342">
        <f>IF(A342&lt;D$4,F$4,0)</f>
        <v>0</v>
      </c>
      <c r="U342" s="5">
        <f t="shared" si="108"/>
        <v>0.62496018460862635</v>
      </c>
      <c r="V342" s="5">
        <f>L$6*SUM(U335:U341)</f>
        <v>0.55072912194800183</v>
      </c>
      <c r="W342" s="1">
        <f>H$5+((H$6-H$5)*(LOG(V342+J$5)-LOG(J$5))/(LOG(J$6)-LOG(J$5)))</f>
        <v>4.0008896623337223E-3</v>
      </c>
      <c r="X342" s="1">
        <f t="shared" si="100"/>
        <v>3.7688696796849652E-3</v>
      </c>
      <c r="Y342" s="1">
        <f t="shared" si="101"/>
        <v>0.93823903300428468</v>
      </c>
    </row>
    <row r="343" spans="1:25" x14ac:dyDescent="0.2">
      <c r="A343">
        <v>334</v>
      </c>
      <c r="B343" s="1">
        <f t="shared" si="102"/>
        <v>68594541.502405703</v>
      </c>
      <c r="C343" s="1">
        <f t="shared" si="102"/>
        <v>131809779.07246111</v>
      </c>
      <c r="D343" s="5">
        <f t="shared" si="103"/>
        <v>4.1192335446836479</v>
      </c>
      <c r="E343" s="1">
        <f t="shared" si="104"/>
        <v>126795674.70967196</v>
      </c>
      <c r="F343" s="1">
        <f t="shared" si="105"/>
        <v>10424165.199123118</v>
      </c>
      <c r="G343" s="5">
        <f t="shared" si="89"/>
        <v>116371504.32030541</v>
      </c>
      <c r="H343" s="5">
        <f t="shared" si="106"/>
        <v>0</v>
      </c>
      <c r="I343" s="5">
        <f t="shared" si="97"/>
        <v>0.34228074472499159</v>
      </c>
      <c r="J343" s="5">
        <f t="shared" si="98"/>
        <v>0.65771923472039429</v>
      </c>
      <c r="K343" s="20">
        <f t="shared" si="99"/>
        <v>2.0554614033261489E-8</v>
      </c>
      <c r="L343" s="20">
        <f t="shared" si="92"/>
        <v>65240190.204100788</v>
      </c>
      <c r="M343" s="20">
        <f t="shared" si="93"/>
        <v>125364130.57220125</v>
      </c>
      <c r="N343" s="20">
        <f t="shared" si="94"/>
        <v>3.9177983271576853</v>
      </c>
      <c r="O343" s="5">
        <f t="shared" si="95"/>
        <v>0.31246688025070329</v>
      </c>
      <c r="P343" s="5">
        <f t="shared" si="96"/>
        <v>0.15010739029381043</v>
      </c>
      <c r="Q343" s="5">
        <f t="shared" si="90"/>
        <v>-0.31246688025070329</v>
      </c>
      <c r="R343" s="5">
        <f t="shared" si="91"/>
        <v>-0.15010739029381043</v>
      </c>
      <c r="S343" s="1">
        <f t="shared" si="107"/>
        <v>0.46257427054451372</v>
      </c>
      <c r="T343">
        <f>IF(A343&lt;D$4,F$4,0)</f>
        <v>0</v>
      </c>
      <c r="U343" s="5">
        <f t="shared" si="108"/>
        <v>0.59622750389374324</v>
      </c>
      <c r="V343" s="5">
        <f>L$6*SUM(U336:U342)</f>
        <v>0.51902435014046755</v>
      </c>
      <c r="W343" s="1">
        <f>H$5+((H$6-H$5)*(LOG(V343+J$5)-LOG(J$5))/(LOG(J$6)-LOG(J$5)))</f>
        <v>4.0008384469390895E-3</v>
      </c>
      <c r="X343" s="1">
        <f t="shared" si="100"/>
        <v>3.5240396075962074E-3</v>
      </c>
      <c r="Y343" s="1">
        <f t="shared" si="101"/>
        <v>0.8773012309784568</v>
      </c>
    </row>
    <row r="344" spans="1:25" x14ac:dyDescent="0.2">
      <c r="A344">
        <v>335</v>
      </c>
      <c r="B344" s="1">
        <f t="shared" si="102"/>
        <v>68594541.189938828</v>
      </c>
      <c r="C344" s="1">
        <f t="shared" si="102"/>
        <v>131809778.92235373</v>
      </c>
      <c r="D344" s="5">
        <f t="shared" si="103"/>
        <v>4.011372191420608</v>
      </c>
      <c r="E344" s="1">
        <f t="shared" si="104"/>
        <v>126795675.30589946</v>
      </c>
      <c r="F344" s="1">
        <f t="shared" si="105"/>
        <v>10424165.202647157</v>
      </c>
      <c r="G344" s="5">
        <f t="shared" si="89"/>
        <v>116371505.19760664</v>
      </c>
      <c r="H344" s="5">
        <f t="shared" si="106"/>
        <v>0</v>
      </c>
      <c r="I344" s="5">
        <f t="shared" si="97"/>
        <v>0.34228074414008536</v>
      </c>
      <c r="J344" s="5">
        <f t="shared" si="98"/>
        <v>0.65771923584351932</v>
      </c>
      <c r="K344" s="20">
        <f t="shared" si="99"/>
        <v>2.0016395399458973E-8</v>
      </c>
      <c r="L344" s="20">
        <f t="shared" si="92"/>
        <v>65240189.897365995</v>
      </c>
      <c r="M344" s="20">
        <f t="shared" si="93"/>
        <v>125364130.41108724</v>
      </c>
      <c r="N344" s="20">
        <f t="shared" si="94"/>
        <v>3.8152115165059102</v>
      </c>
      <c r="O344" s="5">
        <f t="shared" si="95"/>
        <v>0.30428499246389157</v>
      </c>
      <c r="P344" s="5">
        <f t="shared" si="96"/>
        <v>0.14617685638787559</v>
      </c>
      <c r="Q344" s="5">
        <f t="shared" si="90"/>
        <v>-0.30428499246389157</v>
      </c>
      <c r="R344" s="5">
        <f t="shared" si="91"/>
        <v>-0.14617685638787559</v>
      </c>
      <c r="S344" s="1">
        <f t="shared" si="107"/>
        <v>0.45046184885176715</v>
      </c>
      <c r="T344">
        <f>IF(A344&lt;D$4,F$4,0)</f>
        <v>0</v>
      </c>
      <c r="U344" s="5">
        <f t="shared" si="108"/>
        <v>0.57043562380755408</v>
      </c>
      <c r="V344" s="5">
        <f>L$6*SUM(U337:U343)</f>
        <v>0.49056457347123655</v>
      </c>
      <c r="W344" s="1">
        <f>H$5+((H$6-H$5)*(LOG(V344+J$5)-LOG(J$5))/(LOG(J$6)-LOG(J$5)))</f>
        <v>4.0007924733207814E-3</v>
      </c>
      <c r="X344" s="1">
        <f t="shared" si="100"/>
        <v>3.3042733207492942E-3</v>
      </c>
      <c r="Y344" s="1">
        <f t="shared" si="101"/>
        <v>0.82260043000585081</v>
      </c>
    </row>
    <row r="345" spans="1:25" x14ac:dyDescent="0.2">
      <c r="A345">
        <v>336</v>
      </c>
      <c r="B345" s="1">
        <f t="shared" si="102"/>
        <v>68594540.885653839</v>
      </c>
      <c r="C345" s="1">
        <f t="shared" si="102"/>
        <v>131809778.77617687</v>
      </c>
      <c r="D345" s="5">
        <f t="shared" si="103"/>
        <v>3.9145504879614337</v>
      </c>
      <c r="E345" s="1">
        <f t="shared" si="104"/>
        <v>126795675.87633508</v>
      </c>
      <c r="F345" s="1">
        <f t="shared" si="105"/>
        <v>10424165.20595143</v>
      </c>
      <c r="G345" s="5">
        <f t="shared" si="89"/>
        <v>116371506.02020706</v>
      </c>
      <c r="H345" s="5">
        <f t="shared" si="106"/>
        <v>0</v>
      </c>
      <c r="I345" s="5">
        <f t="shared" si="97"/>
        <v>0.34228074355646337</v>
      </c>
      <c r="J345" s="5">
        <f t="shared" si="98"/>
        <v>0.6577192369102729</v>
      </c>
      <c r="K345" s="20">
        <f t="shared" si="99"/>
        <v>1.9533263644730994E-8</v>
      </c>
      <c r="L345" s="20">
        <f t="shared" si="92"/>
        <v>65240189.598800495</v>
      </c>
      <c r="M345" s="20">
        <f t="shared" si="93"/>
        <v>125364130.25445619</v>
      </c>
      <c r="N345" s="20">
        <f t="shared" si="94"/>
        <v>3.7231245042430698</v>
      </c>
      <c r="O345" s="5">
        <f t="shared" si="95"/>
        <v>0.29694052390801712</v>
      </c>
      <c r="P345" s="5">
        <f t="shared" si="96"/>
        <v>0.14264861409030744</v>
      </c>
      <c r="Q345" s="5">
        <f t="shared" si="90"/>
        <v>-0.29694052390801712</v>
      </c>
      <c r="R345" s="5">
        <f t="shared" si="91"/>
        <v>-0.14264861409030744</v>
      </c>
      <c r="S345" s="1">
        <f t="shared" si="107"/>
        <v>0.43958913799832455</v>
      </c>
      <c r="T345">
        <f>IF(A345&lt;D$4,F$4,0)</f>
        <v>0</v>
      </c>
      <c r="U345" s="5">
        <f t="shared" si="108"/>
        <v>0.54728355231094172</v>
      </c>
      <c r="V345" s="5">
        <f>L$6*SUM(U338:U344)</f>
        <v>0.46501766551933188</v>
      </c>
      <c r="W345" s="1">
        <f>H$5+((H$6-H$5)*(LOG(V345+J$5)-LOG(J$5))/(LOG(J$6)-LOG(J$5)))</f>
        <v>4.0007512050079614E-3</v>
      </c>
      <c r="X345" s="1">
        <f t="shared" si="100"/>
        <v>3.1070044952440316E-3</v>
      </c>
      <c r="Y345" s="1">
        <f t="shared" si="101"/>
        <v>0.77349827187255971</v>
      </c>
    </row>
    <row r="346" spans="1:25" x14ac:dyDescent="0.2">
      <c r="A346">
        <v>337</v>
      </c>
      <c r="B346" s="1">
        <f t="shared" si="102"/>
        <v>68594540.588713318</v>
      </c>
      <c r="C346" s="1">
        <f t="shared" si="102"/>
        <v>131809778.63352826</v>
      </c>
      <c r="D346" s="5">
        <f t="shared" si="103"/>
        <v>3.827638521953288</v>
      </c>
      <c r="E346" s="1">
        <f t="shared" si="104"/>
        <v>126795676.42361863</v>
      </c>
      <c r="F346" s="1">
        <f t="shared" si="105"/>
        <v>10424165.209058434</v>
      </c>
      <c r="G346" s="5">
        <f t="shared" si="89"/>
        <v>116371506.79370533</v>
      </c>
      <c r="H346" s="5">
        <f t="shared" si="106"/>
        <v>0</v>
      </c>
      <c r="I346" s="5">
        <f t="shared" si="97"/>
        <v>0.34228074297399419</v>
      </c>
      <c r="J346" s="5">
        <f t="shared" si="98"/>
        <v>0.65771923792642517</v>
      </c>
      <c r="K346" s="20">
        <f t="shared" si="99"/>
        <v>1.9099580606355478E-8</v>
      </c>
      <c r="L346" s="20">
        <f t="shared" si="92"/>
        <v>65240189.307568178</v>
      </c>
      <c r="M346" s="20">
        <f t="shared" si="93"/>
        <v>125364130.10184929</v>
      </c>
      <c r="N346" s="20">
        <f t="shared" si="94"/>
        <v>3.6404626320110043</v>
      </c>
      <c r="O346" s="5">
        <f t="shared" si="95"/>
        <v>0.29034776440039839</v>
      </c>
      <c r="P346" s="5">
        <f t="shared" si="96"/>
        <v>0.13948148870120669</v>
      </c>
      <c r="Q346" s="5">
        <f t="shared" si="90"/>
        <v>-0.29034776440039839</v>
      </c>
      <c r="R346" s="5">
        <f t="shared" si="91"/>
        <v>-0.13948148870120669</v>
      </c>
      <c r="S346" s="1">
        <f t="shared" si="107"/>
        <v>0.42982925310160508</v>
      </c>
      <c r="T346">
        <f>IF(A346&lt;D$4,F$4,0)</f>
        <v>0</v>
      </c>
      <c r="U346" s="5">
        <f t="shared" si="108"/>
        <v>0.52650110400647043</v>
      </c>
      <c r="V346" s="5">
        <f>L$6*SUM(U339:U345)</f>
        <v>0.44208549311364576</v>
      </c>
      <c r="W346" s="1">
        <f>H$5+((H$6-H$5)*(LOG(V346+J$5)-LOG(J$5))/(LOG(J$6)-LOG(J$5)))</f>
        <v>4.0007141604325343E-3</v>
      </c>
      <c r="X346" s="1">
        <f t="shared" si="100"/>
        <v>2.9299296725909707E-3</v>
      </c>
      <c r="Y346" s="1">
        <f t="shared" si="101"/>
        <v>0.7294217343298689</v>
      </c>
    </row>
    <row r="347" spans="1:25" x14ac:dyDescent="0.2">
      <c r="A347">
        <v>338</v>
      </c>
      <c r="B347" s="1">
        <f t="shared" si="102"/>
        <v>68594540.298365548</v>
      </c>
      <c r="C347" s="1">
        <f t="shared" si="102"/>
        <v>131809778.49404678</v>
      </c>
      <c r="D347" s="5">
        <f t="shared" si="103"/>
        <v>3.7496220279862578</v>
      </c>
      <c r="E347" s="1">
        <f t="shared" si="104"/>
        <v>126795676.95011973</v>
      </c>
      <c r="F347" s="1">
        <f t="shared" si="105"/>
        <v>10424165.211988363</v>
      </c>
      <c r="G347" s="5">
        <f t="shared" si="89"/>
        <v>116371507.52312706</v>
      </c>
      <c r="H347" s="5">
        <f t="shared" si="106"/>
        <v>0</v>
      </c>
      <c r="I347" s="5">
        <f t="shared" si="97"/>
        <v>0.3422807423925599</v>
      </c>
      <c r="J347" s="5">
        <f t="shared" si="98"/>
        <v>0.65771923889715489</v>
      </c>
      <c r="K347" s="20">
        <f t="shared" si="99"/>
        <v>1.8710285189581093E-8</v>
      </c>
      <c r="L347" s="20">
        <f t="shared" si="92"/>
        <v>65240189.022918463</v>
      </c>
      <c r="M347" s="20">
        <f t="shared" si="93"/>
        <v>125364129.95285466</v>
      </c>
      <c r="N347" s="20">
        <f t="shared" si="94"/>
        <v>3.5662612331283632</v>
      </c>
      <c r="O347" s="5">
        <f t="shared" si="95"/>
        <v>0.28442977622787374</v>
      </c>
      <c r="P347" s="5">
        <f t="shared" si="96"/>
        <v>0.13663851976642172</v>
      </c>
      <c r="Q347" s="5">
        <f t="shared" si="90"/>
        <v>-0.28442977622787374</v>
      </c>
      <c r="R347" s="5">
        <f t="shared" si="91"/>
        <v>-0.13663851976642172</v>
      </c>
      <c r="S347" s="1">
        <f t="shared" si="107"/>
        <v>0.42106829599429546</v>
      </c>
      <c r="T347">
        <f>IF(A347&lt;D$4,F$4,0)</f>
        <v>0</v>
      </c>
      <c r="U347" s="5">
        <f t="shared" si="108"/>
        <v>0.50784574706863539</v>
      </c>
      <c r="V347" s="5">
        <f>L$6*SUM(U340:U346)</f>
        <v>0.42150043711404672</v>
      </c>
      <c r="W347" s="1">
        <f>H$5+((H$6-H$5)*(LOG(V347+J$5)-LOG(J$5))/(LOG(J$6)-LOG(J$5)))</f>
        <v>4.0006809073108883E-3</v>
      </c>
      <c r="X347" s="1">
        <f t="shared" si="100"/>
        <v>2.7709813162637661E-3</v>
      </c>
      <c r="Y347" s="1">
        <f t="shared" si="101"/>
        <v>0.68985644398027623</v>
      </c>
    </row>
    <row r="348" spans="1:25" x14ac:dyDescent="0.2">
      <c r="A348">
        <v>339</v>
      </c>
      <c r="B348" s="1">
        <f t="shared" si="102"/>
        <v>68594540.013935775</v>
      </c>
      <c r="C348" s="1">
        <f t="shared" si="102"/>
        <v>131809778.35740826</v>
      </c>
      <c r="D348" s="5">
        <f t="shared" si="103"/>
        <v>3.6795905510888902</v>
      </c>
      <c r="E348" s="1">
        <f t="shared" si="104"/>
        <v>126795677.45796548</v>
      </c>
      <c r="F348" s="1">
        <f t="shared" si="105"/>
        <v>10424165.214759344</v>
      </c>
      <c r="G348" s="5">
        <f t="shared" si="89"/>
        <v>116371508.2129835</v>
      </c>
      <c r="H348" s="5">
        <f t="shared" si="106"/>
        <v>0</v>
      </c>
      <c r="I348" s="5">
        <f t="shared" si="97"/>
        <v>0.34228074181205459</v>
      </c>
      <c r="J348" s="5">
        <f t="shared" si="98"/>
        <v>0.65771923982711111</v>
      </c>
      <c r="K348" s="20">
        <f t="shared" si="99"/>
        <v>1.8360834304530064E-8</v>
      </c>
      <c r="L348" s="20">
        <f t="shared" si="92"/>
        <v>65240188.744177639</v>
      </c>
      <c r="M348" s="20">
        <f t="shared" si="93"/>
        <v>125364129.80710256</v>
      </c>
      <c r="N348" s="20">
        <f t="shared" si="94"/>
        <v>3.4996543749044955</v>
      </c>
      <c r="O348" s="5">
        <f t="shared" si="95"/>
        <v>0.27911749628136467</v>
      </c>
      <c r="P348" s="5">
        <f t="shared" si="96"/>
        <v>0.13408652974802004</v>
      </c>
      <c r="Q348" s="5">
        <f t="shared" si="90"/>
        <v>-0.27911749628136467</v>
      </c>
      <c r="R348" s="5">
        <f t="shared" si="91"/>
        <v>-0.13408652974802004</v>
      </c>
      <c r="S348" s="1">
        <f t="shared" si="107"/>
        <v>0.41320402602938472</v>
      </c>
      <c r="T348">
        <f>IF(A348&lt;D$4,F$4,0)</f>
        <v>0</v>
      </c>
      <c r="U348" s="5">
        <f t="shared" si="108"/>
        <v>0.49109977289166262</v>
      </c>
      <c r="V348" s="5">
        <f>L$6*SUM(U341:U347)</f>
        <v>0.40302226929125623</v>
      </c>
      <c r="W348" s="1">
        <f>H$5+((H$6-H$5)*(LOG(V348+J$5)-LOG(J$5))/(LOG(J$6)-LOG(J$5)))</f>
        <v>4.000651057600362E-3</v>
      </c>
      <c r="X348" s="1">
        <f t="shared" si="100"/>
        <v>2.6283036335121852E-3</v>
      </c>
      <c r="Y348" s="1">
        <f t="shared" si="101"/>
        <v>0.65434067358307935</v>
      </c>
    </row>
    <row r="349" spans="1:25" x14ac:dyDescent="0.2">
      <c r="A349">
        <v>340</v>
      </c>
      <c r="B349" s="1">
        <f t="shared" si="102"/>
        <v>68594539.73481828</v>
      </c>
      <c r="C349" s="1">
        <f t="shared" si="102"/>
        <v>131809778.22332172</v>
      </c>
      <c r="D349" s="5">
        <f t="shared" si="103"/>
        <v>3.6167268216936224</v>
      </c>
      <c r="E349" s="1">
        <f t="shared" si="104"/>
        <v>126795677.94906525</v>
      </c>
      <c r="F349" s="1">
        <f t="shared" si="105"/>
        <v>10424165.217387648</v>
      </c>
      <c r="G349" s="5">
        <f t="shared" si="89"/>
        <v>116371508.86732417</v>
      </c>
      <c r="H349" s="5">
        <f t="shared" si="106"/>
        <v>0</v>
      </c>
      <c r="I349" s="5">
        <f t="shared" si="97"/>
        <v>0.34228074123238306</v>
      </c>
      <c r="J349" s="5">
        <f t="shared" si="98"/>
        <v>0.65771924072046706</v>
      </c>
      <c r="K349" s="20">
        <f t="shared" si="99"/>
        <v>1.804714984822565E-8</v>
      </c>
      <c r="L349" s="20">
        <f t="shared" si="92"/>
        <v>65240188.470740929</v>
      </c>
      <c r="M349" s="20">
        <f t="shared" si="93"/>
        <v>125364129.66426115</v>
      </c>
      <c r="N349" s="20">
        <f t="shared" si="94"/>
        <v>3.4398647531810109</v>
      </c>
      <c r="O349" s="5">
        <f t="shared" si="95"/>
        <v>0.27434893008727129</v>
      </c>
      <c r="P349" s="5">
        <f t="shared" si="96"/>
        <v>0.13179573684147491</v>
      </c>
      <c r="Q349" s="5">
        <f t="shared" si="90"/>
        <v>-0.27434893008727129</v>
      </c>
      <c r="R349" s="5">
        <f t="shared" si="91"/>
        <v>-0.13179573684147491</v>
      </c>
      <c r="S349" s="1">
        <f t="shared" si="107"/>
        <v>0.40614466692874618</v>
      </c>
      <c r="T349">
        <f>IF(A349&lt;D$4,F$4,0)</f>
        <v>0</v>
      </c>
      <c r="U349" s="5">
        <f t="shared" si="108"/>
        <v>0.47606775542465218</v>
      </c>
      <c r="V349" s="5">
        <f>L$6*SUM(U342:U348)</f>
        <v>0.38643534885876341</v>
      </c>
      <c r="W349" s="1">
        <f>H$5+((H$6-H$5)*(LOG(V349+J$5)-LOG(J$5))/(LOG(J$6)-LOG(J$5)))</f>
        <v>4.0006242629719076E-3</v>
      </c>
      <c r="X349" s="1">
        <f t="shared" si="100"/>
        <v>2.500230877936673E-3</v>
      </c>
      <c r="Y349" s="1">
        <f t="shared" si="101"/>
        <v>0.62245995373068974</v>
      </c>
    </row>
    <row r="350" spans="1:25" x14ac:dyDescent="0.2">
      <c r="A350">
        <v>341</v>
      </c>
      <c r="B350" s="1">
        <f t="shared" si="102"/>
        <v>68594539.46046935</v>
      </c>
      <c r="C350" s="1">
        <f t="shared" si="102"/>
        <v>131809778.09152599</v>
      </c>
      <c r="D350" s="5">
        <f t="shared" si="103"/>
        <v>3.5602972180778547</v>
      </c>
      <c r="E350" s="1">
        <f t="shared" si="104"/>
        <v>126795678.425133</v>
      </c>
      <c r="F350" s="1">
        <f t="shared" si="105"/>
        <v>10424165.219887879</v>
      </c>
      <c r="G350" s="5">
        <f t="shared" si="89"/>
        <v>116371509.48978412</v>
      </c>
      <c r="H350" s="5">
        <f t="shared" si="106"/>
        <v>0</v>
      </c>
      <c r="I350" s="5">
        <f t="shared" si="97"/>
        <v>0.34228074065346009</v>
      </c>
      <c r="J350" s="5">
        <f t="shared" si="98"/>
        <v>0.65771924158096873</v>
      </c>
      <c r="K350" s="20">
        <f t="shared" si="99"/>
        <v>1.7765571113024619E-8</v>
      </c>
      <c r="L350" s="20">
        <f t="shared" si="92"/>
        <v>65240188.202065438</v>
      </c>
      <c r="M350" s="20">
        <f t="shared" si="93"/>
        <v>125364129.52403249</v>
      </c>
      <c r="N350" s="20">
        <f t="shared" si="94"/>
        <v>3.3861946211702136</v>
      </c>
      <c r="O350" s="5">
        <f t="shared" si="95"/>
        <v>0.27006842833003231</v>
      </c>
      <c r="P350" s="5">
        <f t="shared" si="96"/>
        <v>0.12973940742113838</v>
      </c>
      <c r="Q350" s="5">
        <f t="shared" si="90"/>
        <v>-0.27006842833003231</v>
      </c>
      <c r="R350" s="5">
        <f t="shared" si="91"/>
        <v>-0.12973940742113838</v>
      </c>
      <c r="S350" s="1">
        <f t="shared" si="107"/>
        <v>0.39980783575117068</v>
      </c>
      <c r="T350">
        <f>IF(A350&lt;D$4,F$4,0)</f>
        <v>0</v>
      </c>
      <c r="U350" s="5">
        <f t="shared" si="108"/>
        <v>0.46257427054451372</v>
      </c>
      <c r="V350" s="5">
        <f>L$6*SUM(U343:U349)</f>
        <v>0.37154610594036597</v>
      </c>
      <c r="W350" s="1">
        <f>H$5+((H$6-H$5)*(LOG(V350+J$5)-LOG(J$5))/(LOG(J$6)-LOG(J$5)))</f>
        <v>4.0006002107458687E-3</v>
      </c>
      <c r="X350" s="1">
        <f t="shared" si="100"/>
        <v>2.3852678777297924E-3</v>
      </c>
      <c r="Y350" s="1">
        <f t="shared" si="101"/>
        <v>0.59384223601601338</v>
      </c>
    </row>
    <row r="351" spans="1:25" x14ac:dyDescent="0.2">
      <c r="A351">
        <v>342</v>
      </c>
      <c r="B351" s="1">
        <f t="shared" si="102"/>
        <v>68594539.190400928</v>
      </c>
      <c r="C351" s="1">
        <f t="shared" si="102"/>
        <v>131809777.96178658</v>
      </c>
      <c r="D351" s="5">
        <f t="shared" si="103"/>
        <v>3.5096432049772579</v>
      </c>
      <c r="E351" s="1">
        <f t="shared" si="104"/>
        <v>126795678.88770728</v>
      </c>
      <c r="F351" s="1">
        <f t="shared" si="105"/>
        <v>10424165.222273147</v>
      </c>
      <c r="G351" s="5">
        <f t="shared" si="89"/>
        <v>116371510.08362636</v>
      </c>
      <c r="H351" s="5">
        <f t="shared" si="106"/>
        <v>0</v>
      </c>
      <c r="I351" s="5">
        <f t="shared" si="97"/>
        <v>0.34228074007520903</v>
      </c>
      <c r="J351" s="5">
        <f t="shared" si="98"/>
        <v>0.65771924241197888</v>
      </c>
      <c r="K351" s="20">
        <f t="shared" si="99"/>
        <v>1.7512812066060956E-8</v>
      </c>
      <c r="L351" s="20">
        <f t="shared" si="92"/>
        <v>65240187.937663883</v>
      </c>
      <c r="M351" s="20">
        <f t="shared" si="93"/>
        <v>125364129.3861492</v>
      </c>
      <c r="N351" s="20">
        <f t="shared" si="94"/>
        <v>3.3380176467298606</v>
      </c>
      <c r="O351" s="5">
        <f t="shared" si="95"/>
        <v>0.26622603742285411</v>
      </c>
      <c r="P351" s="5">
        <f t="shared" si="96"/>
        <v>0.12789354405803532</v>
      </c>
      <c r="Q351" s="5">
        <f t="shared" si="90"/>
        <v>-0.26622603742285411</v>
      </c>
      <c r="R351" s="5">
        <f t="shared" si="91"/>
        <v>-0.12789354405803532</v>
      </c>
      <c r="S351" s="1">
        <f t="shared" si="107"/>
        <v>0.39411958148088944</v>
      </c>
      <c r="T351">
        <f>IF(A351&lt;D$4,F$4,0)</f>
        <v>0</v>
      </c>
      <c r="U351" s="5">
        <f t="shared" si="108"/>
        <v>0.45046184885176715</v>
      </c>
      <c r="V351" s="5">
        <f>L$6*SUM(U344:U350)</f>
        <v>0.35818078260544306</v>
      </c>
      <c r="W351" s="1">
        <f>H$5+((H$6-H$5)*(LOG(V351+J$5)-LOG(J$5))/(LOG(J$6)-LOG(J$5)))</f>
        <v>4.0005786202436553E-3</v>
      </c>
      <c r="X351" s="1">
        <f t="shared" si="100"/>
        <v>2.2820725608298535E-3</v>
      </c>
      <c r="Y351" s="1">
        <f t="shared" si="101"/>
        <v>0.56815355124672429</v>
      </c>
    </row>
    <row r="352" spans="1:25" x14ac:dyDescent="0.2">
      <c r="A352">
        <v>343</v>
      </c>
      <c r="B352" s="1">
        <f t="shared" si="102"/>
        <v>68594538.92417489</v>
      </c>
      <c r="C352" s="1">
        <f t="shared" si="102"/>
        <v>131809777.83389305</v>
      </c>
      <c r="D352" s="5">
        <f t="shared" si="103"/>
        <v>3.4641736484598229</v>
      </c>
      <c r="E352" s="1">
        <f t="shared" si="104"/>
        <v>126795679.33816913</v>
      </c>
      <c r="F352" s="1">
        <f t="shared" si="105"/>
        <v>10424165.224555219</v>
      </c>
      <c r="G352" s="5">
        <f t="shared" si="89"/>
        <v>116371510.6517799</v>
      </c>
      <c r="H352" s="5">
        <f t="shared" si="106"/>
        <v>0</v>
      </c>
      <c r="I352" s="5">
        <f t="shared" si="97"/>
        <v>0.3422807394975611</v>
      </c>
      <c r="J352" s="5">
        <f t="shared" si="98"/>
        <v>0.65771924321651587</v>
      </c>
      <c r="K352" s="20">
        <f t="shared" si="99"/>
        <v>1.7285923001151732E-8</v>
      </c>
      <c r="L352" s="20">
        <f t="shared" si="92"/>
        <v>65240187.677098788</v>
      </c>
      <c r="M352" s="20">
        <f t="shared" si="93"/>
        <v>125364129.25037119</v>
      </c>
      <c r="N352" s="20">
        <f t="shared" si="94"/>
        <v>3.2947716030485359</v>
      </c>
      <c r="O352" s="5">
        <f t="shared" si="95"/>
        <v>0.2627769165477532</v>
      </c>
      <c r="P352" s="5">
        <f t="shared" si="96"/>
        <v>0.12623660546914101</v>
      </c>
      <c r="Q352" s="5">
        <f t="shared" si="90"/>
        <v>-0.2627769165477532</v>
      </c>
      <c r="R352" s="5">
        <f t="shared" si="91"/>
        <v>-0.12623660546914101</v>
      </c>
      <c r="S352" s="1">
        <f t="shared" si="107"/>
        <v>0.38901352201689421</v>
      </c>
      <c r="T352">
        <f>IF(A352&lt;D$4,F$4,0)</f>
        <v>0</v>
      </c>
      <c r="U352" s="5">
        <f t="shared" si="108"/>
        <v>0.43958913799832455</v>
      </c>
      <c r="V352" s="5">
        <f>L$6*SUM(U345:U351)</f>
        <v>0.34618340510986445</v>
      </c>
      <c r="W352" s="1">
        <f>H$5+((H$6-H$5)*(LOG(V352+J$5)-LOG(J$5))/(LOG(J$6)-LOG(J$5)))</f>
        <v>4.000559239512807E-3</v>
      </c>
      <c r="X352" s="1">
        <f t="shared" si="100"/>
        <v>2.1894402718309284E-3</v>
      </c>
      <c r="Y352" s="1">
        <f t="shared" si="101"/>
        <v>0.54509411203911085</v>
      </c>
    </row>
    <row r="353" spans="1:25" x14ac:dyDescent="0.2">
      <c r="A353">
        <v>344</v>
      </c>
      <c r="B353" s="1">
        <f t="shared" si="102"/>
        <v>68594538.661397979</v>
      </c>
      <c r="C353" s="1">
        <f t="shared" si="102"/>
        <v>131809777.70765644</v>
      </c>
      <c r="D353" s="5">
        <f t="shared" si="103"/>
        <v>3.4233579173751121</v>
      </c>
      <c r="E353" s="1">
        <f t="shared" si="104"/>
        <v>126795679.77775827</v>
      </c>
      <c r="F353" s="1">
        <f t="shared" si="105"/>
        <v>10424165.226744659</v>
      </c>
      <c r="G353" s="5">
        <f t="shared" si="89"/>
        <v>116371511.19687402</v>
      </c>
      <c r="H353" s="5">
        <f t="shared" si="106"/>
        <v>0</v>
      </c>
      <c r="I353" s="5">
        <f t="shared" si="97"/>
        <v>0.34228073892045457</v>
      </c>
      <c r="J353" s="5">
        <f t="shared" si="98"/>
        <v>0.65771924399728932</v>
      </c>
      <c r="K353" s="20">
        <f t="shared" si="99"/>
        <v>1.7082256115642506E-8</v>
      </c>
      <c r="L353" s="20">
        <f t="shared" si="92"/>
        <v>65240187.419977523</v>
      </c>
      <c r="M353" s="20">
        <f t="shared" si="93"/>
        <v>125364129.116483</v>
      </c>
      <c r="N353" s="20">
        <f t="shared" si="94"/>
        <v>3.2559518074418157</v>
      </c>
      <c r="O353" s="5">
        <f t="shared" si="95"/>
        <v>0.25968081436175872</v>
      </c>
      <c r="P353" s="5">
        <f t="shared" si="96"/>
        <v>0.12474925512994561</v>
      </c>
      <c r="Q353" s="5">
        <f t="shared" si="90"/>
        <v>-0.25968081436175872</v>
      </c>
      <c r="R353" s="5">
        <f t="shared" si="91"/>
        <v>-0.12474925512994561</v>
      </c>
      <c r="S353" s="1">
        <f t="shared" si="107"/>
        <v>0.38443006949170433</v>
      </c>
      <c r="T353">
        <f>IF(A353&lt;D$4,F$4,0)</f>
        <v>0</v>
      </c>
      <c r="U353" s="5">
        <f t="shared" si="108"/>
        <v>0.42982925310160508</v>
      </c>
      <c r="V353" s="5">
        <f>L$6*SUM(U346:U352)</f>
        <v>0.33541396367860266</v>
      </c>
      <c r="W353" s="1">
        <f>H$5+((H$6-H$5)*(LOG(V353+J$5)-LOG(J$5))/(LOG(J$6)-LOG(J$5)))</f>
        <v>4.000541842387231E-3</v>
      </c>
      <c r="X353" s="1">
        <f t="shared" si="100"/>
        <v>2.1062896966409562E-3</v>
      </c>
      <c r="Y353" s="1">
        <f t="shared" si="101"/>
        <v>0.52439481430982948</v>
      </c>
    </row>
    <row r="354" spans="1:25" x14ac:dyDescent="0.2">
      <c r="A354">
        <v>345</v>
      </c>
      <c r="B354" s="1">
        <f t="shared" si="102"/>
        <v>68594538.401717171</v>
      </c>
      <c r="C354" s="1">
        <f t="shared" si="102"/>
        <v>131809777.58290718</v>
      </c>
      <c r="D354" s="5">
        <f t="shared" si="103"/>
        <v>3.3867196908725212</v>
      </c>
      <c r="E354" s="1">
        <f t="shared" si="104"/>
        <v>126795680.20758753</v>
      </c>
      <c r="F354" s="1">
        <f t="shared" si="105"/>
        <v>10424165.22885095</v>
      </c>
      <c r="G354" s="5">
        <f t="shared" si="89"/>
        <v>116371511.72126883</v>
      </c>
      <c r="H354" s="5">
        <f t="shared" si="106"/>
        <v>0</v>
      </c>
      <c r="I354" s="5">
        <f t="shared" si="97"/>
        <v>0.34228073834383405</v>
      </c>
      <c r="J354" s="5">
        <f t="shared" si="98"/>
        <v>0.65771924475673127</v>
      </c>
      <c r="K354" s="20">
        <f t="shared" si="99"/>
        <v>1.6899434610473722E-8</v>
      </c>
      <c r="L354" s="20">
        <f t="shared" si="92"/>
        <v>65240187.165947601</v>
      </c>
      <c r="M354" s="20">
        <f t="shared" si="93"/>
        <v>125364128.98429123</v>
      </c>
      <c r="N354" s="20">
        <f t="shared" si="94"/>
        <v>3.2211052316898789</v>
      </c>
      <c r="O354" s="5">
        <f t="shared" si="95"/>
        <v>0.25690159926242145</v>
      </c>
      <c r="P354" s="5">
        <f t="shared" si="96"/>
        <v>0.1234141356166092</v>
      </c>
      <c r="Q354" s="5">
        <f t="shared" si="90"/>
        <v>-0.25690159926242145</v>
      </c>
      <c r="R354" s="5">
        <f t="shared" si="91"/>
        <v>-0.1234141356166092</v>
      </c>
      <c r="S354" s="1">
        <f t="shared" si="107"/>
        <v>0.38031573487903064</v>
      </c>
      <c r="T354">
        <f>IF(A354&lt;D$4,F$4,0)</f>
        <v>0</v>
      </c>
      <c r="U354" s="5">
        <f t="shared" si="108"/>
        <v>0.42106829599429546</v>
      </c>
      <c r="V354" s="5">
        <f>L$6*SUM(U347:U353)</f>
        <v>0.32574677858811607</v>
      </c>
      <c r="W354" s="1">
        <f>H$5+((H$6-H$5)*(LOG(V354+J$5)-LOG(J$5))/(LOG(J$6)-LOG(J$5)))</f>
        <v>4.0005262258479522E-3</v>
      </c>
      <c r="X354" s="1">
        <f t="shared" si="100"/>
        <v>2.0316502298334217E-3</v>
      </c>
      <c r="Y354" s="1">
        <f t="shared" si="101"/>
        <v>0.50581409683880196</v>
      </c>
    </row>
    <row r="355" spans="1:25" x14ac:dyDescent="0.2">
      <c r="A355">
        <v>346</v>
      </c>
      <c r="B355" s="1">
        <f t="shared" si="102"/>
        <v>68594538.144815579</v>
      </c>
      <c r="C355" s="1">
        <f t="shared" si="102"/>
        <v>131809777.45949306</v>
      </c>
      <c r="D355" s="5">
        <f t="shared" si="103"/>
        <v>3.3538313997221669</v>
      </c>
      <c r="E355" s="1">
        <f t="shared" si="104"/>
        <v>126795680.62865582</v>
      </c>
      <c r="F355" s="1">
        <f t="shared" si="105"/>
        <v>10424165.2308826</v>
      </c>
      <c r="G355" s="5">
        <f t="shared" si="89"/>
        <v>116371512.22708292</v>
      </c>
      <c r="H355" s="5">
        <f t="shared" si="106"/>
        <v>0</v>
      </c>
      <c r="I355" s="5">
        <f t="shared" si="97"/>
        <v>0.34228073776764978</v>
      </c>
      <c r="J355" s="5">
        <f t="shared" si="98"/>
        <v>0.65771924549702521</v>
      </c>
      <c r="K355" s="20">
        <f t="shared" si="99"/>
        <v>1.6735324952865447E-8</v>
      </c>
      <c r="L355" s="20">
        <f t="shared" si="92"/>
        <v>65240186.914692611</v>
      </c>
      <c r="M355" s="20">
        <f t="shared" si="93"/>
        <v>125364128.85362221</v>
      </c>
      <c r="N355" s="20">
        <f t="shared" si="94"/>
        <v>3.1898252151840856</v>
      </c>
      <c r="O355" s="5">
        <f t="shared" si="95"/>
        <v>0.25440683773081829</v>
      </c>
      <c r="P355" s="5">
        <f t="shared" si="96"/>
        <v>0.12221566604427596</v>
      </c>
      <c r="Q355" s="5">
        <f t="shared" si="90"/>
        <v>-0.25440683773081829</v>
      </c>
      <c r="R355" s="5">
        <f t="shared" si="91"/>
        <v>-0.12221566604427596</v>
      </c>
      <c r="S355" s="1">
        <f t="shared" si="107"/>
        <v>0.37662250377509426</v>
      </c>
      <c r="T355">
        <f>IF(A355&lt;D$4,F$4,0)</f>
        <v>0</v>
      </c>
      <c r="U355" s="5">
        <f t="shared" si="108"/>
        <v>0.41320402602938472</v>
      </c>
      <c r="V355" s="5">
        <f>L$6*SUM(U348:U354)</f>
        <v>0.31706903348068205</v>
      </c>
      <c r="W355" s="1">
        <f>H$5+((H$6-H$5)*(LOG(V355+J$5)-LOG(J$5))/(LOG(J$6)-LOG(J$5)))</f>
        <v>4.000512207654414E-3</v>
      </c>
      <c r="X355" s="1">
        <f t="shared" si="100"/>
        <v>1.9646506366294064E-3</v>
      </c>
      <c r="Y355" s="1">
        <f t="shared" si="101"/>
        <v>0.48913512225503319</v>
      </c>
    </row>
    <row r="356" spans="1:25" x14ac:dyDescent="0.2">
      <c r="A356">
        <v>347</v>
      </c>
      <c r="B356" s="1">
        <f t="shared" si="102"/>
        <v>68594537.890408739</v>
      </c>
      <c r="C356" s="1">
        <f t="shared" si="102"/>
        <v>131809777.33727738</v>
      </c>
      <c r="D356" s="5">
        <f t="shared" si="103"/>
        <v>3.324309236568515</v>
      </c>
      <c r="E356" s="1">
        <f t="shared" si="104"/>
        <v>126795681.04185985</v>
      </c>
      <c r="F356" s="1">
        <f t="shared" si="105"/>
        <v>10424165.232847251</v>
      </c>
      <c r="G356" s="5">
        <f t="shared" ref="G356:G374" si="109">G355+Y355-Y266*L$5</f>
        <v>116371512.71621804</v>
      </c>
      <c r="H356" s="5">
        <f t="shared" si="106"/>
        <v>0</v>
      </c>
      <c r="I356" s="5">
        <f t="shared" si="97"/>
        <v>0.34228073719185714</v>
      </c>
      <c r="J356" s="5">
        <f t="shared" si="98"/>
        <v>0.657719246220131</v>
      </c>
      <c r="K356" s="20">
        <f t="shared" si="99"/>
        <v>1.6588011977925593E-8</v>
      </c>
      <c r="L356" s="20">
        <f t="shared" si="92"/>
        <v>65240186.665928543</v>
      </c>
      <c r="M356" s="20">
        <f t="shared" si="93"/>
        <v>125364128.7243201</v>
      </c>
      <c r="N356" s="20">
        <f t="shared" si="94"/>
        <v>3.1617467191848441</v>
      </c>
      <c r="O356" s="5">
        <f t="shared" si="95"/>
        <v>0.25216741583130364</v>
      </c>
      <c r="P356" s="5">
        <f t="shared" si="96"/>
        <v>0.1211398602376484</v>
      </c>
      <c r="Q356" s="5">
        <f t="shared" ref="Q356:Q374" si="110">-O356-T356*I356+0.5*Y266*L$5</f>
        <v>-0.25216741583130364</v>
      </c>
      <c r="R356" s="5">
        <f t="shared" ref="R356:R374" si="111">-P356-T356*J356+0.5*Y266*L$5</f>
        <v>-0.1211398602376484</v>
      </c>
      <c r="S356" s="1">
        <f t="shared" si="107"/>
        <v>0.37330727606895203</v>
      </c>
      <c r="T356">
        <f>IF(A356&lt;D$4,F$4,0)</f>
        <v>0</v>
      </c>
      <c r="U356" s="5">
        <f t="shared" si="108"/>
        <v>0.40614466692874618</v>
      </c>
      <c r="V356" s="5">
        <f>L$6*SUM(U349:U355)</f>
        <v>0.30927945879445429</v>
      </c>
      <c r="W356" s="1">
        <f>H$5+((H$6-H$5)*(LOG(V356+J$5)-LOG(J$5))/(LOG(J$6)-LOG(J$5)))</f>
        <v>4.0004996242178192E-3</v>
      </c>
      <c r="X356" s="1">
        <f t="shared" si="100"/>
        <v>1.9045088766785417E-3</v>
      </c>
      <c r="Y356" s="1">
        <f t="shared" si="101"/>
        <v>0.47416324654797365</v>
      </c>
    </row>
    <row r="357" spans="1:25" x14ac:dyDescent="0.2">
      <c r="A357">
        <v>348</v>
      </c>
      <c r="B357" s="1">
        <f t="shared" si="102"/>
        <v>68594537.638241321</v>
      </c>
      <c r="C357" s="1">
        <f t="shared" si="102"/>
        <v>131809777.21613753</v>
      </c>
      <c r="D357" s="5">
        <f t="shared" si="103"/>
        <v>3.2978086768862966</v>
      </c>
      <c r="E357" s="1">
        <f t="shared" si="104"/>
        <v>126795681.44800451</v>
      </c>
      <c r="F357" s="1">
        <f t="shared" si="105"/>
        <v>10424165.234751759</v>
      </c>
      <c r="G357" s="5">
        <f t="shared" si="109"/>
        <v>116371513.19038129</v>
      </c>
      <c r="H357" s="5">
        <f t="shared" si="106"/>
        <v>0</v>
      </c>
      <c r="I357" s="5">
        <f t="shared" si="97"/>
        <v>0.34228073661641595</v>
      </c>
      <c r="J357" s="5">
        <f t="shared" si="98"/>
        <v>0.65771924692780748</v>
      </c>
      <c r="K357" s="20">
        <f t="shared" si="99"/>
        <v>1.6455776538616962E-8</v>
      </c>
      <c r="L357" s="20">
        <f t="shared" si="92"/>
        <v>65240186.419400446</v>
      </c>
      <c r="M357" s="20">
        <f t="shared" si="93"/>
        <v>125364128.59624502</v>
      </c>
      <c r="N357" s="20">
        <f t="shared" si="94"/>
        <v>3.1365420668078503</v>
      </c>
      <c r="O357" s="5">
        <f t="shared" si="95"/>
        <v>0.25015719945089943</v>
      </c>
      <c r="P357" s="5">
        <f t="shared" si="96"/>
        <v>0.12017416351186783</v>
      </c>
      <c r="Q357" s="5">
        <f t="shared" si="110"/>
        <v>-0.25015719945089943</v>
      </c>
      <c r="R357" s="5">
        <f t="shared" si="111"/>
        <v>-0.12017416351186783</v>
      </c>
      <c r="S357" s="1">
        <f t="shared" si="107"/>
        <v>0.37033136296276725</v>
      </c>
      <c r="T357">
        <f>IF(A357&lt;D$4,F$4,0)</f>
        <v>0</v>
      </c>
      <c r="U357" s="5">
        <f t="shared" si="108"/>
        <v>0.39980783575117068</v>
      </c>
      <c r="V357" s="5">
        <f>L$6*SUM(U350:U356)</f>
        <v>0.30228714994486372</v>
      </c>
      <c r="W357" s="1">
        <f>H$5+((H$6-H$5)*(LOG(V357+J$5)-LOG(J$5))/(LOG(J$6)-LOG(J$5)))</f>
        <v>4.0004883286922487E-3</v>
      </c>
      <c r="X357" s="1">
        <f t="shared" si="100"/>
        <v>1.8505229704666578E-3</v>
      </c>
      <c r="Y357" s="1">
        <f t="shared" si="101"/>
        <v>0.46072374757404705</v>
      </c>
    </row>
    <row r="358" spans="1:25" x14ac:dyDescent="0.2">
      <c r="A358">
        <v>349</v>
      </c>
      <c r="B358" s="1">
        <f t="shared" si="102"/>
        <v>68594537.388084128</v>
      </c>
      <c r="C358" s="1">
        <f t="shared" si="102"/>
        <v>131809777.09596336</v>
      </c>
      <c r="D358" s="5">
        <f t="shared" si="103"/>
        <v>3.2740204583681742</v>
      </c>
      <c r="E358" s="1">
        <f t="shared" si="104"/>
        <v>126795681.84781235</v>
      </c>
      <c r="F358" s="1">
        <f t="shared" si="105"/>
        <v>10424165.236602282</v>
      </c>
      <c r="G358" s="5">
        <f t="shared" si="109"/>
        <v>116371513.65110503</v>
      </c>
      <c r="H358" s="5">
        <f t="shared" si="106"/>
        <v>0</v>
      </c>
      <c r="I358" s="5">
        <f t="shared" si="97"/>
        <v>0.34228073604129033</v>
      </c>
      <c r="J358" s="5">
        <f t="shared" si="98"/>
        <v>0.65771924762163425</v>
      </c>
      <c r="K358" s="20">
        <f t="shared" si="99"/>
        <v>1.6337075443257847E-8</v>
      </c>
      <c r="L358" s="20">
        <f t="shared" ref="L358:L374" si="112">B358-F$6*I358*(F$5-H358)</f>
        <v>65240186.174879484</v>
      </c>
      <c r="M358" s="20">
        <f t="shared" ref="M358:M374" si="113">C358-F$6*J358*(F$5-H358)</f>
        <v>125364128.46927135</v>
      </c>
      <c r="N358" s="20">
        <f t="shared" ref="N358:N374" si="114">D358-(F$6*K358*(F$5-H358))+((1-F$6)*H358)</f>
        <v>3.1139171190242472</v>
      </c>
      <c r="O358" s="5">
        <f t="shared" ref="O358:O374" si="115">P$5*L358*N358</f>
        <v>0.24835272931330837</v>
      </c>
      <c r="P358" s="5">
        <f t="shared" ref="P358:P374" si="116">P$6*M358*N358</f>
        <v>0.11930730615893002</v>
      </c>
      <c r="Q358" s="5">
        <f t="shared" si="110"/>
        <v>-0.24835272931330837</v>
      </c>
      <c r="R358" s="5">
        <f t="shared" si="111"/>
        <v>-0.11930730615893002</v>
      </c>
      <c r="S358" s="1">
        <f t="shared" si="107"/>
        <v>0.36766003547223841</v>
      </c>
      <c r="T358">
        <f>IF(A358&lt;D$4,F$4,0)</f>
        <v>0</v>
      </c>
      <c r="U358" s="5">
        <f t="shared" si="108"/>
        <v>0.39411958148088944</v>
      </c>
      <c r="V358" s="5">
        <f>L$6*SUM(U351:U357)</f>
        <v>0.29601050646552934</v>
      </c>
      <c r="W358" s="1">
        <f>H$5+((H$6-H$5)*(LOG(V358+J$5)-LOG(J$5))/(LOG(J$6)-LOG(J$5)))</f>
        <v>4.0004781892611146E-3</v>
      </c>
      <c r="X358" s="1">
        <f t="shared" si="100"/>
        <v>1.8020628014257314E-3</v>
      </c>
      <c r="Y358" s="1">
        <f t="shared" si="101"/>
        <v>0.44865978605034146</v>
      </c>
    </row>
    <row r="359" spans="1:25" x14ac:dyDescent="0.2">
      <c r="A359">
        <v>350</v>
      </c>
      <c r="B359" s="1">
        <f t="shared" si="102"/>
        <v>68594537.139731392</v>
      </c>
      <c r="C359" s="1">
        <f t="shared" si="102"/>
        <v>131809776.97665605</v>
      </c>
      <c r="D359" s="5">
        <f t="shared" si="103"/>
        <v>3.2526669718235182</v>
      </c>
      <c r="E359" s="1">
        <f t="shared" si="104"/>
        <v>126795682.24193193</v>
      </c>
      <c r="F359" s="1">
        <f t="shared" si="105"/>
        <v>10424165.238404345</v>
      </c>
      <c r="G359" s="5">
        <f t="shared" si="109"/>
        <v>116371514.09976482</v>
      </c>
      <c r="H359" s="5">
        <f t="shared" si="106"/>
        <v>0</v>
      </c>
      <c r="I359" s="5">
        <f t="shared" si="97"/>
        <v>0.34228073546644794</v>
      </c>
      <c r="J359" s="5">
        <f t="shared" si="98"/>
        <v>0.65771924830302864</v>
      </c>
      <c r="K359" s="20">
        <f t="shared" si="99"/>
        <v>1.6230523446426417E-8</v>
      </c>
      <c r="L359" s="20">
        <f t="shared" si="112"/>
        <v>65240185.932160206</v>
      </c>
      <c r="M359" s="20">
        <f t="shared" si="113"/>
        <v>125364128.34328637</v>
      </c>
      <c r="N359" s="20">
        <f t="shared" si="114"/>
        <v>3.0936078420485393</v>
      </c>
      <c r="O359" s="5">
        <f t="shared" si="115"/>
        <v>0.24673294720835653</v>
      </c>
      <c r="P359" s="5">
        <f t="shared" si="116"/>
        <v>0.11852917192981977</v>
      </c>
      <c r="Q359" s="5">
        <f t="shared" si="110"/>
        <v>-0.24673294720835653</v>
      </c>
      <c r="R359" s="5">
        <f t="shared" si="111"/>
        <v>-0.11852917192981977</v>
      </c>
      <c r="S359" s="1">
        <f t="shared" si="107"/>
        <v>0.3652621191381763</v>
      </c>
      <c r="T359">
        <f>IF(A359&lt;D$4,F$4,0)</f>
        <v>0</v>
      </c>
      <c r="U359" s="5">
        <f t="shared" si="108"/>
        <v>0.38901352201689421</v>
      </c>
      <c r="V359" s="5">
        <f>L$6*SUM(U352:U358)</f>
        <v>0.29037627972844166</v>
      </c>
      <c r="W359" s="1">
        <f>H$5+((H$6-H$5)*(LOG(V359+J$5)-LOG(J$5))/(LOG(J$6)-LOG(J$5)))</f>
        <v>4.0004690875990326E-3</v>
      </c>
      <c r="X359" s="1">
        <f t="shared" si="100"/>
        <v>1.7585627578066026E-3</v>
      </c>
      <c r="Y359" s="1">
        <f t="shared" si="101"/>
        <v>0.43783057524051799</v>
      </c>
    </row>
    <row r="360" spans="1:25" x14ac:dyDescent="0.2">
      <c r="A360">
        <v>351</v>
      </c>
      <c r="B360" s="1">
        <f t="shared" si="102"/>
        <v>68594536.892998442</v>
      </c>
      <c r="C360" s="1">
        <f t="shared" si="102"/>
        <v>131809776.85812688</v>
      </c>
      <c r="D360" s="5">
        <f t="shared" si="103"/>
        <v>3.2334990214699899</v>
      </c>
      <c r="E360" s="1">
        <f t="shared" si="104"/>
        <v>126795682.63094546</v>
      </c>
      <c r="F360" s="1">
        <f t="shared" si="105"/>
        <v>10424165.240162907</v>
      </c>
      <c r="G360" s="5">
        <f t="shared" si="109"/>
        <v>116371514.53759541</v>
      </c>
      <c r="H360" s="5">
        <f t="shared" si="106"/>
        <v>0</v>
      </c>
      <c r="I360" s="5">
        <f t="shared" si="97"/>
        <v>0.34228073489185978</v>
      </c>
      <c r="J360" s="5">
        <f t="shared" si="98"/>
        <v>0.65771924897326306</v>
      </c>
      <c r="K360" s="20">
        <f t="shared" si="99"/>
        <v>1.6134877083102325E-8</v>
      </c>
      <c r="L360" s="20">
        <f t="shared" si="112"/>
        <v>65240185.691058218</v>
      </c>
      <c r="M360" s="20">
        <f t="shared" si="113"/>
        <v>125364128.2181889</v>
      </c>
      <c r="N360" s="20">
        <f t="shared" si="114"/>
        <v>3.0753772260555872</v>
      </c>
      <c r="O360" s="5">
        <f t="shared" si="115"/>
        <v>0.24527895024195359</v>
      </c>
      <c r="P360" s="5">
        <f t="shared" si="116"/>
        <v>0.11783067997754608</v>
      </c>
      <c r="Q360" s="5">
        <f t="shared" si="110"/>
        <v>-0.24527895024195359</v>
      </c>
      <c r="R360" s="5">
        <f t="shared" si="111"/>
        <v>-0.11783067997754608</v>
      </c>
      <c r="S360" s="1">
        <f t="shared" si="107"/>
        <v>0.36310963021949966</v>
      </c>
      <c r="T360">
        <f>IF(A360&lt;D$4,F$4,0)</f>
        <v>0</v>
      </c>
      <c r="U360" s="5">
        <f t="shared" si="108"/>
        <v>0.38443006949170433</v>
      </c>
      <c r="V360" s="5">
        <f>L$6*SUM(U353:U359)</f>
        <v>0.28531871813029863</v>
      </c>
      <c r="W360" s="1">
        <f>H$5+((H$6-H$5)*(LOG(V360+J$5)-LOG(J$5))/(LOG(J$6)-LOG(J$5)))</f>
        <v>4.0004609174909668E-3</v>
      </c>
      <c r="X360" s="1">
        <f t="shared" si="100"/>
        <v>1.719515128227304E-3</v>
      </c>
      <c r="Y360" s="1">
        <f t="shared" si="101"/>
        <v>0.42810973797337776</v>
      </c>
    </row>
    <row r="361" spans="1:25" x14ac:dyDescent="0.2">
      <c r="A361">
        <v>352</v>
      </c>
      <c r="B361" s="1">
        <f t="shared" si="102"/>
        <v>68594536.647719488</v>
      </c>
      <c r="C361" s="1">
        <f t="shared" si="102"/>
        <v>131809776.7402962</v>
      </c>
      <c r="D361" s="5">
        <f t="shared" si="103"/>
        <v>3.2162929168104593</v>
      </c>
      <c r="E361" s="1">
        <f t="shared" si="104"/>
        <v>126795683.01537552</v>
      </c>
      <c r="F361" s="1">
        <f t="shared" si="105"/>
        <v>10424165.241882423</v>
      </c>
      <c r="G361" s="5">
        <f t="shared" si="109"/>
        <v>116371514.96570514</v>
      </c>
      <c r="H361" s="5">
        <f t="shared" si="106"/>
        <v>0</v>
      </c>
      <c r="I361" s="5">
        <f t="shared" si="97"/>
        <v>0.34228073431749989</v>
      </c>
      <c r="J361" s="5">
        <f t="shared" si="98"/>
        <v>0.65771924963347994</v>
      </c>
      <c r="K361" s="20">
        <f t="shared" si="99"/>
        <v>1.6049020157389717E-8</v>
      </c>
      <c r="L361" s="20">
        <f t="shared" si="112"/>
        <v>65240185.451407991</v>
      </c>
      <c r="M361" s="20">
        <f t="shared" si="113"/>
        <v>125364128.0938881</v>
      </c>
      <c r="N361" s="20">
        <f t="shared" si="114"/>
        <v>3.0590125192680402</v>
      </c>
      <c r="O361" s="5">
        <f t="shared" si="115"/>
        <v>0.24397377023866224</v>
      </c>
      <c r="P361" s="5">
        <f t="shared" si="116"/>
        <v>0.11720367888335147</v>
      </c>
      <c r="Q361" s="5">
        <f t="shared" si="110"/>
        <v>-0.24397377023866224</v>
      </c>
      <c r="R361" s="5">
        <f t="shared" si="111"/>
        <v>-0.11720367888335147</v>
      </c>
      <c r="S361" s="1">
        <f t="shared" si="107"/>
        <v>0.36117744912201372</v>
      </c>
      <c r="T361">
        <f>IF(A361&lt;D$4,F$4,0)</f>
        <v>0</v>
      </c>
      <c r="U361" s="5">
        <f t="shared" si="108"/>
        <v>0.38031573487903064</v>
      </c>
      <c r="V361" s="5">
        <f>L$6*SUM(U354:U360)</f>
        <v>0.28077879976930853</v>
      </c>
      <c r="W361" s="1">
        <f>H$5+((H$6-H$5)*(LOG(V361+J$5)-LOG(J$5))/(LOG(J$6)-LOG(J$5)))</f>
        <v>4.0004535835928652E-3</v>
      </c>
      <c r="X361" s="1">
        <f t="shared" si="100"/>
        <v>1.6844641736477207E-3</v>
      </c>
      <c r="Y361" s="1">
        <f t="shared" si="101"/>
        <v>0.4193838318206477</v>
      </c>
    </row>
    <row r="362" spans="1:25" x14ac:dyDescent="0.2">
      <c r="A362">
        <v>353</v>
      </c>
      <c r="B362" s="1">
        <f t="shared" si="102"/>
        <v>68594536.403745711</v>
      </c>
      <c r="C362" s="1">
        <f t="shared" si="102"/>
        <v>131809776.62309252</v>
      </c>
      <c r="D362" s="5">
        <f t="shared" si="103"/>
        <v>3.2008478621573788</v>
      </c>
      <c r="E362" s="1">
        <f t="shared" si="104"/>
        <v>126795683.39569126</v>
      </c>
      <c r="F362" s="1">
        <f t="shared" si="105"/>
        <v>10424165.243566887</v>
      </c>
      <c r="G362" s="5">
        <f t="shared" si="109"/>
        <v>116371515.38508898</v>
      </c>
      <c r="H362" s="5">
        <f t="shared" si="106"/>
        <v>0</v>
      </c>
      <c r="I362" s="5">
        <f t="shared" si="97"/>
        <v>0.34228073374334483</v>
      </c>
      <c r="J362" s="5">
        <f t="shared" si="98"/>
        <v>0.65771925028470435</v>
      </c>
      <c r="K362" s="20">
        <f t="shared" si="99"/>
        <v>1.5971950716474528E-8</v>
      </c>
      <c r="L362" s="20">
        <f t="shared" si="112"/>
        <v>65240185.21306093</v>
      </c>
      <c r="M362" s="20">
        <f t="shared" si="113"/>
        <v>125364127.97030242</v>
      </c>
      <c r="N362" s="20">
        <f t="shared" si="114"/>
        <v>3.0443227451359283</v>
      </c>
      <c r="O362" s="5">
        <f t="shared" si="115"/>
        <v>0.24280217572249641</v>
      </c>
      <c r="P362" s="5">
        <f t="shared" si="116"/>
        <v>0.11664085152937742</v>
      </c>
      <c r="Q362" s="5">
        <f t="shared" si="110"/>
        <v>-0.24280217572249641</v>
      </c>
      <c r="R362" s="5">
        <f t="shared" si="111"/>
        <v>-0.11664085152937742</v>
      </c>
      <c r="S362" s="1">
        <f t="shared" si="107"/>
        <v>0.35944302725187383</v>
      </c>
      <c r="T362">
        <f>IF(A362&lt;D$4,F$4,0)</f>
        <v>0</v>
      </c>
      <c r="U362" s="5">
        <f t="shared" si="108"/>
        <v>0.37662250377509426</v>
      </c>
      <c r="V362" s="5">
        <f>L$6*SUM(U355:U361)</f>
        <v>0.27670354365778199</v>
      </c>
      <c r="W362" s="1">
        <f>H$5+((H$6-H$5)*(LOG(V362+J$5)-LOG(J$5))/(LOG(J$6)-LOG(J$5)))</f>
        <v>4.0004470003190094E-3</v>
      </c>
      <c r="X362" s="1">
        <f t="shared" si="100"/>
        <v>1.65300080644899E-3</v>
      </c>
      <c r="Y362" s="1">
        <f t="shared" si="101"/>
        <v>0.41155102522293574</v>
      </c>
    </row>
    <row r="363" spans="1:25" x14ac:dyDescent="0.2">
      <c r="A363">
        <v>354</v>
      </c>
      <c r="B363" s="1">
        <f t="shared" si="102"/>
        <v>68594536.160943538</v>
      </c>
      <c r="C363" s="1">
        <f t="shared" si="102"/>
        <v>131809776.50645167</v>
      </c>
      <c r="D363" s="5">
        <f t="shared" si="103"/>
        <v>3.1869836133403004</v>
      </c>
      <c r="E363" s="1">
        <f t="shared" si="104"/>
        <v>126795683.77231376</v>
      </c>
      <c r="F363" s="1">
        <f t="shared" si="105"/>
        <v>10424165.245219888</v>
      </c>
      <c r="G363" s="5">
        <f t="shared" si="109"/>
        <v>116371515.79664001</v>
      </c>
      <c r="H363" s="5">
        <f t="shared" si="106"/>
        <v>0</v>
      </c>
      <c r="I363" s="5">
        <f t="shared" si="97"/>
        <v>0.3422807331693738</v>
      </c>
      <c r="J363" s="5">
        <f t="shared" si="98"/>
        <v>0.65771925092785688</v>
      </c>
      <c r="K363" s="20">
        <f t="shared" si="99"/>
        <v>1.5902769357802056E-8</v>
      </c>
      <c r="L363" s="20">
        <f t="shared" si="112"/>
        <v>65240184.975883678</v>
      </c>
      <c r="M363" s="20">
        <f t="shared" si="113"/>
        <v>125364127.84735867</v>
      </c>
      <c r="N363" s="20">
        <f t="shared" si="114"/>
        <v>3.0311364736338402</v>
      </c>
      <c r="O363" s="5">
        <f t="shared" si="115"/>
        <v>0.24175049416506053</v>
      </c>
      <c r="P363" s="5">
        <f t="shared" si="116"/>
        <v>0.11613562970764814</v>
      </c>
      <c r="Q363" s="5">
        <f t="shared" si="110"/>
        <v>-0.24175049416506053</v>
      </c>
      <c r="R363" s="5">
        <f t="shared" si="111"/>
        <v>-0.11613562970764814</v>
      </c>
      <c r="S363" s="1">
        <f t="shared" si="107"/>
        <v>0.35788612387270868</v>
      </c>
      <c r="T363">
        <f>IF(A363&lt;D$4,F$4,0)</f>
        <v>0</v>
      </c>
      <c r="U363" s="5">
        <f t="shared" si="108"/>
        <v>0.37330727606895203</v>
      </c>
      <c r="V363" s="5">
        <f>L$6*SUM(U356:U362)</f>
        <v>0.27304539143235296</v>
      </c>
      <c r="W363" s="1">
        <f>H$5+((H$6-H$5)*(LOG(V363+J$5)-LOG(J$5))/(LOG(J$6)-LOG(J$5)))</f>
        <v>4.0004410908432361E-3</v>
      </c>
      <c r="X363" s="1">
        <f t="shared" si="100"/>
        <v>1.6247578144085962E-3</v>
      </c>
      <c r="Y363" s="1">
        <f t="shared" si="101"/>
        <v>0.40451990911433761</v>
      </c>
    </row>
    <row r="364" spans="1:25" x14ac:dyDescent="0.2">
      <c r="A364">
        <v>355</v>
      </c>
      <c r="B364" s="1">
        <f t="shared" si="102"/>
        <v>68594535.919193044</v>
      </c>
      <c r="C364" s="1">
        <f t="shared" si="102"/>
        <v>131809776.39031604</v>
      </c>
      <c r="D364" s="5">
        <f t="shared" si="103"/>
        <v>3.174538374250242</v>
      </c>
      <c r="E364" s="1">
        <f t="shared" si="104"/>
        <v>126795684.14562103</v>
      </c>
      <c r="F364" s="1">
        <f t="shared" si="105"/>
        <v>10424165.246844646</v>
      </c>
      <c r="G364" s="5">
        <f t="shared" si="109"/>
        <v>116371516.20115992</v>
      </c>
      <c r="H364" s="5">
        <f t="shared" si="106"/>
        <v>0</v>
      </c>
      <c r="I364" s="5">
        <f t="shared" si="97"/>
        <v>0.34228073259556774</v>
      </c>
      <c r="J364" s="5">
        <f t="shared" si="98"/>
        <v>0.65771925156376343</v>
      </c>
      <c r="K364" s="20">
        <f t="shared" si="99"/>
        <v>1.5840668733019079E-8</v>
      </c>
      <c r="L364" s="20">
        <f t="shared" si="112"/>
        <v>65240184.73975648</v>
      </c>
      <c r="M364" s="20">
        <f t="shared" si="113"/>
        <v>125364127.72499116</v>
      </c>
      <c r="N364" s="20">
        <f t="shared" si="114"/>
        <v>3.0192998206666548</v>
      </c>
      <c r="O364" s="5">
        <f t="shared" si="115"/>
        <v>0.24080645242665791</v>
      </c>
      <c r="P364" s="5">
        <f t="shared" si="116"/>
        <v>0.11568211746885618</v>
      </c>
      <c r="Q364" s="5">
        <f t="shared" si="110"/>
        <v>-0.24080645242665791</v>
      </c>
      <c r="R364" s="5">
        <f t="shared" si="111"/>
        <v>-0.11568211746885618</v>
      </c>
      <c r="S364" s="1">
        <f t="shared" si="107"/>
        <v>0.35648856989551408</v>
      </c>
      <c r="T364">
        <f>IF(A364&lt;D$4,F$4,0)</f>
        <v>0</v>
      </c>
      <c r="U364" s="5">
        <f t="shared" si="108"/>
        <v>0.37033136296276725</v>
      </c>
      <c r="V364" s="5">
        <f>L$6*SUM(U357:U363)</f>
        <v>0.26976165234637356</v>
      </c>
      <c r="W364" s="1">
        <f>H$5+((H$6-H$5)*(LOG(V364+J$5)-LOG(J$5))/(LOG(J$6)-LOG(J$5)))</f>
        <v>4.0004357862024826E-3</v>
      </c>
      <c r="X364" s="1">
        <f t="shared" si="100"/>
        <v>1.5994055737431475E-3</v>
      </c>
      <c r="Y364" s="1">
        <f t="shared" si="101"/>
        <v>0.39820843017742752</v>
      </c>
    </row>
    <row r="365" spans="1:25" x14ac:dyDescent="0.2">
      <c r="A365">
        <v>356</v>
      </c>
      <c r="B365" s="1">
        <f t="shared" si="102"/>
        <v>68594535.678386599</v>
      </c>
      <c r="C365" s="1">
        <f t="shared" si="102"/>
        <v>131809776.27463393</v>
      </c>
      <c r="D365" s="5">
        <f t="shared" si="103"/>
        <v>3.1633669086735177</v>
      </c>
      <c r="E365" s="1">
        <f t="shared" si="104"/>
        <v>126795684.51595239</v>
      </c>
      <c r="F365" s="1">
        <f t="shared" si="105"/>
        <v>10424165.248444051</v>
      </c>
      <c r="G365" s="5">
        <f t="shared" si="109"/>
        <v>116371516.59936835</v>
      </c>
      <c r="H365" s="5">
        <f t="shared" si="106"/>
        <v>0</v>
      </c>
      <c r="I365" s="5">
        <f t="shared" si="97"/>
        <v>0.34228073202190995</v>
      </c>
      <c r="J365" s="5">
        <f t="shared" si="98"/>
        <v>0.65771925219316596</v>
      </c>
      <c r="K365" s="20">
        <f t="shared" si="99"/>
        <v>1.578492412619135E-8</v>
      </c>
      <c r="L365" s="20">
        <f t="shared" si="112"/>
        <v>65240184.504571885</v>
      </c>
      <c r="M365" s="20">
        <f t="shared" si="113"/>
        <v>125364127.60314091</v>
      </c>
      <c r="N365" s="20">
        <f t="shared" si="114"/>
        <v>3.0086746522368424</v>
      </c>
      <c r="O365" s="5">
        <f t="shared" si="115"/>
        <v>0.2399590335283133</v>
      </c>
      <c r="P365" s="5">
        <f t="shared" si="116"/>
        <v>0.11527502231642883</v>
      </c>
      <c r="Q365" s="5">
        <f t="shared" si="110"/>
        <v>-0.2399590335283133</v>
      </c>
      <c r="R365" s="5">
        <f t="shared" si="111"/>
        <v>-0.11527502231642883</v>
      </c>
      <c r="S365" s="1">
        <f t="shared" si="107"/>
        <v>0.3552340558447421</v>
      </c>
      <c r="T365">
        <f>IF(A365&lt;D$4,F$4,0)</f>
        <v>0</v>
      </c>
      <c r="U365" s="5">
        <f t="shared" si="108"/>
        <v>0.36766003547223841</v>
      </c>
      <c r="V365" s="5">
        <f>L$6*SUM(U358:U364)</f>
        <v>0.26681400506753322</v>
      </c>
      <c r="W365" s="1">
        <f>H$5+((H$6-H$5)*(LOG(V365+J$5)-LOG(J$5))/(LOG(J$6)-LOG(J$5)))</f>
        <v>4.0004310244920425E-3</v>
      </c>
      <c r="X365" s="1">
        <f t="shared" si="100"/>
        <v>1.5766482011159695E-3</v>
      </c>
      <c r="Y365" s="1">
        <f t="shared" si="101"/>
        <v>0.39254293327977346</v>
      </c>
    </row>
    <row r="366" spans="1:25" x14ac:dyDescent="0.2">
      <c r="A366">
        <v>357</v>
      </c>
      <c r="B366" s="1">
        <f t="shared" si="102"/>
        <v>68594535.438427567</v>
      </c>
      <c r="C366" s="1">
        <f t="shared" si="102"/>
        <v>131809776.1593589</v>
      </c>
      <c r="D366" s="5">
        <f t="shared" si="103"/>
        <v>3.1533388453800835</v>
      </c>
      <c r="E366" s="1">
        <f t="shared" si="104"/>
        <v>126795684.88361242</v>
      </c>
      <c r="F366" s="1">
        <f t="shared" si="105"/>
        <v>10424165.2500207</v>
      </c>
      <c r="G366" s="5">
        <f t="shared" si="109"/>
        <v>116371516.99191128</v>
      </c>
      <c r="H366" s="5">
        <f t="shared" si="106"/>
        <v>0</v>
      </c>
      <c r="I366" s="5">
        <f t="shared" si="97"/>
        <v>0.34228073144838506</v>
      </c>
      <c r="J366" s="5">
        <f t="shared" si="98"/>
        <v>0.65771925281672983</v>
      </c>
      <c r="K366" s="20">
        <f t="shared" si="99"/>
        <v>1.5734884996344005E-8</v>
      </c>
      <c r="L366" s="20">
        <f t="shared" si="112"/>
        <v>65240184.270233393</v>
      </c>
      <c r="M366" s="20">
        <f t="shared" si="113"/>
        <v>125364127.48175496</v>
      </c>
      <c r="N366" s="20">
        <f t="shared" si="114"/>
        <v>2.9991369724159123</v>
      </c>
      <c r="O366" s="5">
        <f t="shared" si="115"/>
        <v>0.23919834808323229</v>
      </c>
      <c r="P366" s="5">
        <f t="shared" si="116"/>
        <v>0.11490959344290742</v>
      </c>
      <c r="Q366" s="5">
        <f t="shared" si="110"/>
        <v>-0.23919834808323229</v>
      </c>
      <c r="R366" s="5">
        <f t="shared" si="111"/>
        <v>-0.11490959344290742</v>
      </c>
      <c r="S366" s="1">
        <f t="shared" si="107"/>
        <v>0.35410794152613972</v>
      </c>
      <c r="T366">
        <f>IF(A366&lt;D$4,F$4,0)</f>
        <v>0</v>
      </c>
      <c r="U366" s="5">
        <f t="shared" si="108"/>
        <v>0.3652621191381763</v>
      </c>
      <c r="V366" s="5">
        <f>L$6*SUM(U359:U365)</f>
        <v>0.26416805046666808</v>
      </c>
      <c r="W366" s="1">
        <f>H$5+((H$6-H$5)*(LOG(V366+J$5)-LOG(J$5))/(LOG(J$6)-LOG(J$5)))</f>
        <v>4.0004267501430602E-3</v>
      </c>
      <c r="X366" s="1">
        <f t="shared" si="100"/>
        <v>1.5562200996437499E-3</v>
      </c>
      <c r="Y366" s="1">
        <f t="shared" si="101"/>
        <v>0.38745730191725047</v>
      </c>
    </row>
    <row r="367" spans="1:25" x14ac:dyDescent="0.2">
      <c r="A367">
        <v>358</v>
      </c>
      <c r="B367" s="1">
        <f t="shared" si="102"/>
        <v>68594535.199229226</v>
      </c>
      <c r="C367" s="1">
        <f t="shared" si="102"/>
        <v>131809776.04444931</v>
      </c>
      <c r="D367" s="5">
        <f t="shared" si="103"/>
        <v>3.1443371566867233</v>
      </c>
      <c r="E367" s="1">
        <f t="shared" si="104"/>
        <v>126795685.24887455</v>
      </c>
      <c r="F367" s="1">
        <f t="shared" si="105"/>
        <v>10424165.251576919</v>
      </c>
      <c r="G367" s="5">
        <f t="shared" si="109"/>
        <v>116371517.37936857</v>
      </c>
      <c r="H367" s="5">
        <f t="shared" si="106"/>
        <v>0</v>
      </c>
      <c r="I367" s="5">
        <f t="shared" si="97"/>
        <v>0.34228073087497973</v>
      </c>
      <c r="J367" s="5">
        <f t="shared" si="98"/>
        <v>0.65771925343505289</v>
      </c>
      <c r="K367" s="20">
        <f t="shared" si="99"/>
        <v>1.5689967385626089E-8</v>
      </c>
      <c r="L367" s="20">
        <f t="shared" si="112"/>
        <v>65240184.036654428</v>
      </c>
      <c r="M367" s="20">
        <f t="shared" si="113"/>
        <v>125364127.3607858</v>
      </c>
      <c r="N367" s="20">
        <f t="shared" si="114"/>
        <v>2.9905754763075878</v>
      </c>
      <c r="O367" s="5">
        <f t="shared" si="115"/>
        <v>0.23851551888730138</v>
      </c>
      <c r="P367" s="5">
        <f t="shared" si="116"/>
        <v>0.11458156628785669</v>
      </c>
      <c r="Q367" s="5">
        <f t="shared" si="110"/>
        <v>-0.23851551888730138</v>
      </c>
      <c r="R367" s="5">
        <f t="shared" si="111"/>
        <v>-0.11458156628785669</v>
      </c>
      <c r="S367" s="1">
        <f t="shared" si="107"/>
        <v>0.35309708517515809</v>
      </c>
      <c r="T367">
        <f>IF(A367&lt;D$4,F$4,0)</f>
        <v>0</v>
      </c>
      <c r="U367" s="5">
        <f t="shared" si="108"/>
        <v>0.36310963021949966</v>
      </c>
      <c r="V367" s="5">
        <f>L$6*SUM(U360:U366)</f>
        <v>0.2617929101787963</v>
      </c>
      <c r="W367" s="1">
        <f>H$5+((H$6-H$5)*(LOG(V367+J$5)-LOG(J$5))/(LOG(J$6)-LOG(J$5)))</f>
        <v>4.0004229132740866E-3</v>
      </c>
      <c r="X367" s="1">
        <f t="shared" si="100"/>
        <v>1.5378828585461634E-3</v>
      </c>
      <c r="Y367" s="1">
        <f t="shared" si="101"/>
        <v>0.38289218663315816</v>
      </c>
    </row>
    <row r="368" spans="1:25" x14ac:dyDescent="0.2">
      <c r="A368">
        <v>359</v>
      </c>
      <c r="B368" s="1">
        <f t="shared" si="102"/>
        <v>68594534.960713699</v>
      </c>
      <c r="C368" s="1">
        <f t="shared" si="102"/>
        <v>131809775.92986774</v>
      </c>
      <c r="D368" s="5">
        <f t="shared" si="103"/>
        <v>3.1362567927398675</v>
      </c>
      <c r="E368" s="1">
        <f t="shared" si="104"/>
        <v>126795685.61198418</v>
      </c>
      <c r="F368" s="1">
        <f t="shared" si="105"/>
        <v>10424165.253114803</v>
      </c>
      <c r="G368" s="5">
        <f t="shared" si="109"/>
        <v>116371517.76226076</v>
      </c>
      <c r="H368" s="5">
        <f t="shared" si="106"/>
        <v>0</v>
      </c>
      <c r="I368" s="5">
        <f t="shared" si="97"/>
        <v>0.34228073030168149</v>
      </c>
      <c r="J368" s="5">
        <f t="shared" si="98"/>
        <v>0.65771925404867149</v>
      </c>
      <c r="K368" s="20">
        <f t="shared" si="99"/>
        <v>1.5649647104502244E-8</v>
      </c>
      <c r="L368" s="20">
        <f t="shared" si="112"/>
        <v>65240183.803757221</v>
      </c>
      <c r="M368" s="20">
        <f t="shared" si="113"/>
        <v>125364127.24019076</v>
      </c>
      <c r="N368" s="20">
        <f t="shared" si="114"/>
        <v>2.9828902511157454</v>
      </c>
      <c r="O368" s="5">
        <f t="shared" si="115"/>
        <v>0.23790257732179312</v>
      </c>
      <c r="P368" s="5">
        <f t="shared" si="116"/>
        <v>0.11428711277029308</v>
      </c>
      <c r="Q368" s="5">
        <f t="shared" si="110"/>
        <v>-0.23790257732179312</v>
      </c>
      <c r="R368" s="5">
        <f t="shared" si="111"/>
        <v>-0.11428711277029308</v>
      </c>
      <c r="S368" s="1">
        <f t="shared" si="107"/>
        <v>0.35218969009208623</v>
      </c>
      <c r="T368">
        <f>IF(A368&lt;D$4,F$4,0)</f>
        <v>0</v>
      </c>
      <c r="U368" s="5">
        <f t="shared" si="108"/>
        <v>0.36117744912201372</v>
      </c>
      <c r="V368" s="5">
        <f>L$6*SUM(U361:U367)</f>
        <v>0.25966086625157586</v>
      </c>
      <c r="W368" s="1">
        <f>H$5+((H$6-H$5)*(LOG(V368+J$5)-LOG(J$5))/(LOG(J$6)-LOG(J$5)))</f>
        <v>4.0004194691091186E-3</v>
      </c>
      <c r="X368" s="1">
        <f t="shared" si="100"/>
        <v>1.5214224702186161E-3</v>
      </c>
      <c r="Y368" s="1">
        <f t="shared" si="101"/>
        <v>0.37879431240881201</v>
      </c>
    </row>
    <row r="369" spans="1:25" x14ac:dyDescent="0.2">
      <c r="A369">
        <v>360</v>
      </c>
      <c r="B369" s="1">
        <f t="shared" si="102"/>
        <v>68594534.722811118</v>
      </c>
      <c r="C369" s="1">
        <f t="shared" si="102"/>
        <v>131809775.81558064</v>
      </c>
      <c r="D369" s="5">
        <f t="shared" si="103"/>
        <v>3.1290034555800799</v>
      </c>
      <c r="E369" s="1">
        <f t="shared" si="104"/>
        <v>126795685.97316162</v>
      </c>
      <c r="F369" s="1">
        <f t="shared" si="105"/>
        <v>10424165.254636224</v>
      </c>
      <c r="G369" s="5">
        <f t="shared" si="109"/>
        <v>116371518.14105508</v>
      </c>
      <c r="H369" s="5">
        <f t="shared" si="106"/>
        <v>0</v>
      </c>
      <c r="I369" s="5">
        <f t="shared" si="97"/>
        <v>0.34228072972847939</v>
      </c>
      <c r="J369" s="5">
        <f t="shared" si="98"/>
        <v>0.65771925465806691</v>
      </c>
      <c r="K369" s="20">
        <f t="shared" si="99"/>
        <v>1.5613453614442595E-8</v>
      </c>
      <c r="L369" s="20">
        <f t="shared" si="112"/>
        <v>65240183.571472019</v>
      </c>
      <c r="M369" s="20">
        <f t="shared" si="113"/>
        <v>125364127.11993158</v>
      </c>
      <c r="N369" s="20">
        <f t="shared" si="114"/>
        <v>2.9759916101585424</v>
      </c>
      <c r="O369" s="5">
        <f t="shared" si="115"/>
        <v>0.23735237035929574</v>
      </c>
      <c r="P369" s="5">
        <f t="shared" si="116"/>
        <v>0.11402279661484273</v>
      </c>
      <c r="Q369" s="5">
        <f t="shared" si="110"/>
        <v>-0.23735237035929574</v>
      </c>
      <c r="R369" s="5">
        <f t="shared" si="111"/>
        <v>-0.11402279661484273</v>
      </c>
      <c r="S369" s="1">
        <f t="shared" si="107"/>
        <v>0.35137516697413845</v>
      </c>
      <c r="T369">
        <f>IF(A369&lt;D$4,F$4,0)</f>
        <v>0</v>
      </c>
      <c r="U369" s="5">
        <f t="shared" si="108"/>
        <v>0.35944302725187383</v>
      </c>
      <c r="V369" s="5">
        <f>L$6*SUM(U362:U368)</f>
        <v>0.2577470376758742</v>
      </c>
      <c r="W369" s="1">
        <f>H$5+((H$6-H$5)*(LOG(V369+J$5)-LOG(J$5))/(LOG(J$6)-LOG(J$5)))</f>
        <v>4.0004163774548657E-3</v>
      </c>
      <c r="X369" s="1">
        <f t="shared" si="100"/>
        <v>1.5066468322199442E-3</v>
      </c>
      <c r="Y369" s="1">
        <f t="shared" si="101"/>
        <v>0.3751158569428743</v>
      </c>
    </row>
    <row r="370" spans="1:25" x14ac:dyDescent="0.2">
      <c r="A370">
        <v>361</v>
      </c>
      <c r="B370" s="1">
        <f t="shared" si="102"/>
        <v>68594534.485458747</v>
      </c>
      <c r="C370" s="1">
        <f t="shared" si="102"/>
        <v>131809775.70155784</v>
      </c>
      <c r="D370" s="5">
        <f t="shared" si="103"/>
        <v>3.1224924986815097</v>
      </c>
      <c r="E370" s="1">
        <f t="shared" si="104"/>
        <v>126795686.33260465</v>
      </c>
      <c r="F370" s="1">
        <f t="shared" si="105"/>
        <v>10424165.256142871</v>
      </c>
      <c r="G370" s="5">
        <f t="shared" si="109"/>
        <v>116371518.51617093</v>
      </c>
      <c r="H370" s="5">
        <f t="shared" si="106"/>
        <v>0</v>
      </c>
      <c r="I370" s="5">
        <f t="shared" si="97"/>
        <v>0.34228072915536378</v>
      </c>
      <c r="J370" s="5">
        <f t="shared" si="98"/>
        <v>0.6577192552636717</v>
      </c>
      <c r="K370" s="20">
        <f t="shared" si="99"/>
        <v>1.558096453672162E-8</v>
      </c>
      <c r="L370" s="20">
        <f t="shared" si="112"/>
        <v>65240183.339736179</v>
      </c>
      <c r="M370" s="20">
        <f t="shared" si="113"/>
        <v>125364126.99997386</v>
      </c>
      <c r="N370" s="20">
        <f t="shared" si="114"/>
        <v>2.9697990462216377</v>
      </c>
      <c r="O370" s="5">
        <f t="shared" si="115"/>
        <v>0.23685847708762015</v>
      </c>
      <c r="P370" s="5">
        <f t="shared" si="116"/>
        <v>0.11378553325028443</v>
      </c>
      <c r="Q370" s="5">
        <f t="shared" si="110"/>
        <v>-0.23685847708762015</v>
      </c>
      <c r="R370" s="5">
        <f t="shared" si="111"/>
        <v>-0.11378553325028443</v>
      </c>
      <c r="S370" s="1">
        <f t="shared" si="107"/>
        <v>0.3506440103379046</v>
      </c>
      <c r="T370">
        <f>IF(A370&lt;D$4,F$4,0)</f>
        <v>0</v>
      </c>
      <c r="U370" s="5">
        <f t="shared" si="108"/>
        <v>0.35788612387270868</v>
      </c>
      <c r="V370" s="5">
        <f>L$6*SUM(U363:U369)</f>
        <v>0.25602909002355212</v>
      </c>
      <c r="W370" s="1">
        <f>H$5+((H$6-H$5)*(LOG(V370+J$5)-LOG(J$5))/(LOG(J$6)-LOG(J$5)))</f>
        <v>4.0004136022318421E-3</v>
      </c>
      <c r="X370" s="1">
        <f t="shared" si="100"/>
        <v>1.4933835049983531E-3</v>
      </c>
      <c r="Y370" s="1">
        <f t="shared" si="101"/>
        <v>0.3718138925639537</v>
      </c>
    </row>
    <row r="371" spans="1:25" x14ac:dyDescent="0.2">
      <c r="A371">
        <v>362</v>
      </c>
      <c r="B371" s="1">
        <f t="shared" si="102"/>
        <v>68594534.248600274</v>
      </c>
      <c r="C371" s="1">
        <f t="shared" si="102"/>
        <v>131809775.58777231</v>
      </c>
      <c r="D371" s="5">
        <f t="shared" si="103"/>
        <v>3.1166479391239004</v>
      </c>
      <c r="E371" s="1">
        <f t="shared" si="104"/>
        <v>126795686.69049077</v>
      </c>
      <c r="F371" s="1">
        <f t="shared" si="105"/>
        <v>10424165.257636255</v>
      </c>
      <c r="G371" s="5">
        <f t="shared" si="109"/>
        <v>116371518.88798483</v>
      </c>
      <c r="H371" s="5">
        <f t="shared" si="106"/>
        <v>0</v>
      </c>
      <c r="I371" s="5">
        <f t="shared" si="97"/>
        <v>0.34228072858232572</v>
      </c>
      <c r="J371" s="5">
        <f t="shared" si="98"/>
        <v>0.65771925586587365</v>
      </c>
      <c r="K371" s="20">
        <f t="shared" si="99"/>
        <v>1.5551800723243498E-8</v>
      </c>
      <c r="L371" s="20">
        <f t="shared" si="112"/>
        <v>65240183.108493485</v>
      </c>
      <c r="M371" s="20">
        <f t="shared" si="113"/>
        <v>125364126.88028675</v>
      </c>
      <c r="N371" s="20">
        <f t="shared" si="114"/>
        <v>2.9642402920361142</v>
      </c>
      <c r="O371" s="5">
        <f t="shared" si="115"/>
        <v>0.23641513377751872</v>
      </c>
      <c r="P371" s="5">
        <f t="shared" si="116"/>
        <v>0.11357255381249196</v>
      </c>
      <c r="Q371" s="5">
        <f t="shared" si="110"/>
        <v>-0.23641513377751872</v>
      </c>
      <c r="R371" s="5">
        <f t="shared" si="111"/>
        <v>-0.11357255381249196</v>
      </c>
      <c r="S371" s="1">
        <f t="shared" si="107"/>
        <v>0.34998768759001064</v>
      </c>
      <c r="T371">
        <f>IF(A371&lt;D$4,F$4,0)</f>
        <v>0</v>
      </c>
      <c r="U371" s="5">
        <f t="shared" si="108"/>
        <v>0.35648856989551408</v>
      </c>
      <c r="V371" s="5">
        <f>L$6*SUM(U364:U370)</f>
        <v>0.25448697480392779</v>
      </c>
      <c r="W371" s="1">
        <f>H$5+((H$6-H$5)*(LOG(V371+J$5)-LOG(J$5))/(LOG(J$6)-LOG(J$5)))</f>
        <v>4.0004111110532644E-3</v>
      </c>
      <c r="X371" s="1">
        <f t="shared" si="100"/>
        <v>1.4814776991677536E-3</v>
      </c>
      <c r="Y371" s="1">
        <f t="shared" si="101"/>
        <v>0.36884988526359946</v>
      </c>
    </row>
    <row r="372" spans="1:25" x14ac:dyDescent="0.2">
      <c r="A372">
        <v>363</v>
      </c>
      <c r="B372" s="1">
        <f t="shared" si="102"/>
        <v>68594534.012185141</v>
      </c>
      <c r="C372" s="1">
        <f t="shared" si="102"/>
        <v>131809775.47419976</v>
      </c>
      <c r="D372" s="5">
        <f t="shared" si="103"/>
        <v>3.1114015708691691</v>
      </c>
      <c r="E372" s="1">
        <f t="shared" si="104"/>
        <v>126795687.04697934</v>
      </c>
      <c r="F372" s="1">
        <f t="shared" si="105"/>
        <v>10424165.259117732</v>
      </c>
      <c r="G372" s="5">
        <f t="shared" si="109"/>
        <v>116371519.25683472</v>
      </c>
      <c r="H372" s="5">
        <f t="shared" si="106"/>
        <v>0</v>
      </c>
      <c r="I372" s="5">
        <f t="shared" si="97"/>
        <v>0.34228072800935722</v>
      </c>
      <c r="J372" s="5">
        <f t="shared" si="98"/>
        <v>0.65771925646502105</v>
      </c>
      <c r="K372" s="20">
        <f t="shared" si="99"/>
        <v>1.5525621831870377E-8</v>
      </c>
      <c r="L372" s="20">
        <f t="shared" si="112"/>
        <v>65240182.877693444</v>
      </c>
      <c r="M372" s="20">
        <f t="shared" si="113"/>
        <v>125364126.76084255</v>
      </c>
      <c r="N372" s="20">
        <f t="shared" si="114"/>
        <v>2.9592504769168393</v>
      </c>
      <c r="O372" s="5">
        <f t="shared" si="115"/>
        <v>0.23601716661975078</v>
      </c>
      <c r="P372" s="5">
        <f t="shared" si="116"/>
        <v>0.113381372831689</v>
      </c>
      <c r="Q372" s="5">
        <f t="shared" si="110"/>
        <v>-0.23601716661975078</v>
      </c>
      <c r="R372" s="5">
        <f t="shared" si="111"/>
        <v>-0.113381372831689</v>
      </c>
      <c r="S372" s="1">
        <f t="shared" si="107"/>
        <v>0.34939853945143978</v>
      </c>
      <c r="T372">
        <f>IF(A372&lt;D$4,F$4,0)</f>
        <v>0</v>
      </c>
      <c r="U372" s="5">
        <f t="shared" si="108"/>
        <v>0.3552340558447421</v>
      </c>
      <c r="V372" s="5">
        <f>L$6*SUM(U365:U371)</f>
        <v>0.25310269549720243</v>
      </c>
      <c r="W372" s="1">
        <f>H$5+((H$6-H$5)*(LOG(V372+J$5)-LOG(J$5))/(LOG(J$6)-LOG(J$5)))</f>
        <v>4.0004088748471925E-3</v>
      </c>
      <c r="X372" s="1">
        <f t="shared" si="100"/>
        <v>1.4707904688297762E-3</v>
      </c>
      <c r="Y372" s="1">
        <f t="shared" si="101"/>
        <v>0.3661892450034086</v>
      </c>
    </row>
    <row r="373" spans="1:25" x14ac:dyDescent="0.2">
      <c r="A373">
        <v>364</v>
      </c>
      <c r="B373" s="1">
        <f t="shared" si="102"/>
        <v>68594533.776167974</v>
      </c>
      <c r="C373" s="1">
        <f t="shared" si="102"/>
        <v>131809775.36081839</v>
      </c>
      <c r="D373" s="5">
        <f t="shared" si="103"/>
        <v>3.1066921687944693</v>
      </c>
      <c r="E373" s="1">
        <f t="shared" si="104"/>
        <v>126795687.40221339</v>
      </c>
      <c r="F373" s="1">
        <f t="shared" si="105"/>
        <v>10424165.260588523</v>
      </c>
      <c r="G373" s="5">
        <f t="shared" si="109"/>
        <v>116371519.62302396</v>
      </c>
      <c r="H373" s="5">
        <f t="shared" si="106"/>
        <v>0</v>
      </c>
      <c r="I373" s="5">
        <f t="shared" si="97"/>
        <v>0.3422807274364511</v>
      </c>
      <c r="J373" s="5">
        <f t="shared" si="98"/>
        <v>0.65771925706142653</v>
      </c>
      <c r="K373" s="20">
        <f t="shared" si="99"/>
        <v>1.5502122354617472E-8</v>
      </c>
      <c r="L373" s="20">
        <f t="shared" si="112"/>
        <v>65240182.647290751</v>
      </c>
      <c r="M373" s="20">
        <f t="shared" si="113"/>
        <v>125364126.6416164</v>
      </c>
      <c r="N373" s="20">
        <f t="shared" si="114"/>
        <v>2.9547713697192179</v>
      </c>
      <c r="O373" s="5">
        <f t="shared" si="115"/>
        <v>0.23565993134653701</v>
      </c>
      <c r="P373" s="5">
        <f t="shared" si="116"/>
        <v>0.11320975922692618</v>
      </c>
      <c r="Q373" s="5">
        <f t="shared" si="110"/>
        <v>-0.23565993134653701</v>
      </c>
      <c r="R373" s="5">
        <f t="shared" si="111"/>
        <v>-0.11320975922692618</v>
      </c>
      <c r="S373" s="1">
        <f t="shared" si="107"/>
        <v>0.34886969057346318</v>
      </c>
      <c r="T373">
        <f>IF(A373&lt;D$4,F$4,0)</f>
        <v>0</v>
      </c>
      <c r="U373" s="5">
        <f t="shared" si="108"/>
        <v>0.35410794152613972</v>
      </c>
      <c r="V373" s="5">
        <f>L$6*SUM(U366:U372)</f>
        <v>0.25186009753445288</v>
      </c>
      <c r="W373" s="1">
        <f>H$5+((H$6-H$5)*(LOG(V373+J$5)-LOG(J$5))/(LOG(J$6)-LOG(J$5)))</f>
        <v>4.0004068675170978E-3</v>
      </c>
      <c r="X373" s="1">
        <f t="shared" si="100"/>
        <v>1.4611970898442089E-3</v>
      </c>
      <c r="Y373" s="1">
        <f t="shared" si="101"/>
        <v>0.36380092204833209</v>
      </c>
    </row>
    <row r="374" spans="1:25" x14ac:dyDescent="0.2">
      <c r="A374">
        <v>365</v>
      </c>
      <c r="B374" s="1">
        <f t="shared" si="102"/>
        <v>68594533.540508047</v>
      </c>
      <c r="C374" s="1">
        <f t="shared" si="102"/>
        <v>131809775.24760863</v>
      </c>
      <c r="D374" s="5">
        <f t="shared" si="103"/>
        <v>3.1024647741927747</v>
      </c>
      <c r="E374" s="1">
        <f t="shared" si="104"/>
        <v>126795687.75632134</v>
      </c>
      <c r="F374" s="1">
        <f t="shared" si="105"/>
        <v>10424165.26204972</v>
      </c>
      <c r="G374" s="5">
        <f t="shared" si="109"/>
        <v>116371519.98682489</v>
      </c>
      <c r="H374" s="5">
        <f t="shared" si="106"/>
        <v>0</v>
      </c>
      <c r="I374" s="5">
        <f t="shared" si="97"/>
        <v>0.34228072686360111</v>
      </c>
      <c r="J374" s="5">
        <f t="shared" si="98"/>
        <v>0.65771925765537076</v>
      </c>
      <c r="K374" s="20">
        <f t="shared" si="99"/>
        <v>1.5481028052363895E-8</v>
      </c>
      <c r="L374" s="20">
        <f t="shared" si="112"/>
        <v>65240182.417244755</v>
      </c>
      <c r="M374" s="20">
        <f t="shared" si="113"/>
        <v>125364126.522586</v>
      </c>
      <c r="N374" s="20">
        <f t="shared" si="114"/>
        <v>2.9507506992796086</v>
      </c>
      <c r="O374" s="5">
        <f t="shared" si="115"/>
        <v>0.23533925903278019</v>
      </c>
      <c r="P374" s="5">
        <f t="shared" si="116"/>
        <v>0.11305571026928422</v>
      </c>
      <c r="Q374" s="5">
        <f t="shared" si="110"/>
        <v>-0.23533925903278019</v>
      </c>
      <c r="R374" s="5">
        <f t="shared" si="111"/>
        <v>-0.11305571026928422</v>
      </c>
      <c r="S374" s="1">
        <f t="shared" si="107"/>
        <v>0.34839496930206443</v>
      </c>
      <c r="T374">
        <f>IF(A374&lt;D$4,F$4,0)</f>
        <v>0</v>
      </c>
      <c r="U374" s="5">
        <f t="shared" si="108"/>
        <v>0.35309708517515809</v>
      </c>
      <c r="V374" s="5">
        <f>L$6*SUM(U367:U373)</f>
        <v>0.25074467977324916</v>
      </c>
      <c r="W374" s="1">
        <f>H$5+((H$6-H$5)*(LOG(V374+J$5)-LOG(J$5))/(LOG(J$6)-LOG(J$5)))</f>
        <v>4.0004050656375486E-3</v>
      </c>
      <c r="X374" s="1">
        <f t="shared" si="100"/>
        <v>1.4525856041118636E-3</v>
      </c>
      <c r="Y374" s="1">
        <f t="shared" si="101"/>
        <v>0.36165704461538778</v>
      </c>
    </row>
    <row r="375" spans="1:25" x14ac:dyDescent="0.2">
      <c r="E375"/>
      <c r="F375"/>
      <c r="G375"/>
      <c r="H375"/>
    </row>
    <row r="376" spans="1:25" x14ac:dyDescent="0.2">
      <c r="E376"/>
      <c r="F376"/>
      <c r="G376"/>
      <c r="H37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75A0-71F7-D748-BAD3-925895CA0C8F}">
  <dimension ref="A1:Z376"/>
  <sheetViews>
    <sheetView zoomScale="177" zoomScaleNormal="162" workbookViewId="0">
      <pane ySplit="8060"/>
      <selection activeCell="P2" sqref="P2"/>
      <selection pane="bottomLeft" activeCell="G100" sqref="G100:R374"/>
    </sheetView>
  </sheetViews>
  <sheetFormatPr baseColWidth="10" defaultRowHeight="16" x14ac:dyDescent="0.2"/>
  <cols>
    <col min="2" max="2" width="11.33203125" bestFit="1" customWidth="1"/>
    <col min="3" max="3" width="11.33203125" customWidth="1"/>
    <col min="5" max="5" width="12.83203125" style="1" bestFit="1" customWidth="1"/>
    <col min="6" max="6" width="11" style="1" bestFit="1" customWidth="1"/>
    <col min="7" max="8" width="11" style="1" customWidth="1"/>
    <col min="11" max="14" width="10.83203125" style="16"/>
    <col min="21" max="22" width="11" customWidth="1"/>
  </cols>
  <sheetData>
    <row r="1" spans="1:26" x14ac:dyDescent="0.2">
      <c r="A1" t="s">
        <v>14</v>
      </c>
    </row>
    <row r="2" spans="1:26" x14ac:dyDescent="0.2">
      <c r="A2" t="s">
        <v>40</v>
      </c>
      <c r="P2">
        <f>(1 - B4/Baseline!B4)</f>
        <v>0.20834963501475945</v>
      </c>
    </row>
    <row r="3" spans="1:26" x14ac:dyDescent="0.2">
      <c r="A3" t="s">
        <v>15</v>
      </c>
      <c r="H3" s="16" t="s">
        <v>34</v>
      </c>
      <c r="J3" s="1" t="s">
        <v>46</v>
      </c>
    </row>
    <row r="4" spans="1:26" x14ac:dyDescent="0.2">
      <c r="A4" s="11" t="s">
        <v>16</v>
      </c>
      <c r="B4" s="15">
        <f>F374</f>
        <v>11318074.156111136</v>
      </c>
      <c r="C4" s="11" t="s">
        <v>41</v>
      </c>
      <c r="D4" s="10">
        <v>30</v>
      </c>
      <c r="E4" s="2" t="s">
        <v>13</v>
      </c>
      <c r="F4" s="1">
        <v>1300000</v>
      </c>
      <c r="M4" t="s">
        <v>44</v>
      </c>
    </row>
    <row r="5" spans="1:26" x14ac:dyDescent="0.2">
      <c r="A5" s="11" t="s">
        <v>1</v>
      </c>
      <c r="B5" s="6">
        <v>0.25</v>
      </c>
      <c r="C5" s="2" t="s">
        <v>48</v>
      </c>
      <c r="D5" s="1">
        <v>327200000</v>
      </c>
      <c r="E5" s="2" t="s">
        <v>47</v>
      </c>
      <c r="F5" s="1">
        <v>10000000</v>
      </c>
      <c r="G5" s="8" t="s">
        <v>10</v>
      </c>
      <c r="H5">
        <v>4.0000000000000001E-3</v>
      </c>
      <c r="I5" s="2" t="s">
        <v>42</v>
      </c>
      <c r="J5" s="12">
        <v>10000</v>
      </c>
      <c r="K5" s="16" t="s">
        <v>49</v>
      </c>
      <c r="L5" s="16">
        <v>0</v>
      </c>
      <c r="M5" s="2" t="s">
        <v>37</v>
      </c>
      <c r="N5" s="6">
        <v>7</v>
      </c>
      <c r="O5" s="13" t="s">
        <v>25</v>
      </c>
      <c r="P5" s="1">
        <f>(B$5+B$6)/D$5</f>
        <v>7.6405867970660148E-10</v>
      </c>
    </row>
    <row r="6" spans="1:26" x14ac:dyDescent="0.2">
      <c r="A6" s="14" t="s">
        <v>22</v>
      </c>
      <c r="B6" s="10">
        <v>0</v>
      </c>
      <c r="C6" s="2" t="s">
        <v>7</v>
      </c>
      <c r="D6" s="3">
        <v>1</v>
      </c>
      <c r="E6" s="2" t="s">
        <v>17</v>
      </c>
      <c r="F6">
        <v>0.98</v>
      </c>
      <c r="G6" s="8" t="s">
        <v>11</v>
      </c>
      <c r="H6">
        <v>0.03</v>
      </c>
      <c r="I6" s="2" t="s">
        <v>43</v>
      </c>
      <c r="J6" s="12">
        <f>J5*5</f>
        <v>50000</v>
      </c>
      <c r="K6" s="2" t="s">
        <v>18</v>
      </c>
      <c r="L6">
        <v>0.1</v>
      </c>
      <c r="M6" s="16" t="s">
        <v>39</v>
      </c>
      <c r="N6" s="19">
        <v>90</v>
      </c>
      <c r="O6" s="13" t="s">
        <v>26</v>
      </c>
      <c r="P6" s="1">
        <f>(B$5-B$6)/D$5</f>
        <v>7.6405867970660148E-10</v>
      </c>
    </row>
    <row r="7" spans="1:26" x14ac:dyDescent="0.2">
      <c r="A7" s="2"/>
      <c r="B7" s="1" t="s">
        <v>4</v>
      </c>
      <c r="C7" s="1"/>
      <c r="D7" s="2"/>
      <c r="F7" s="8"/>
      <c r="G7" s="8"/>
      <c r="H7" s="8"/>
      <c r="I7" t="s">
        <v>45</v>
      </c>
      <c r="O7" t="s">
        <v>8</v>
      </c>
    </row>
    <row r="8" spans="1:26" s="7" customFormat="1" x14ac:dyDescent="0.2">
      <c r="A8" s="7" t="s">
        <v>0</v>
      </c>
      <c r="B8" s="7" t="s">
        <v>20</v>
      </c>
      <c r="C8" s="7" t="s">
        <v>19</v>
      </c>
      <c r="D8" s="7" t="s">
        <v>30</v>
      </c>
      <c r="E8" s="9" t="s">
        <v>5</v>
      </c>
      <c r="F8" s="9" t="s">
        <v>3</v>
      </c>
      <c r="G8" s="9" t="s">
        <v>36</v>
      </c>
      <c r="H8" s="9" t="s">
        <v>38</v>
      </c>
      <c r="I8" s="7" t="s">
        <v>31</v>
      </c>
      <c r="J8" s="7" t="s">
        <v>32</v>
      </c>
      <c r="K8" s="17" t="s">
        <v>33</v>
      </c>
      <c r="L8" s="17" t="s">
        <v>27</v>
      </c>
      <c r="M8" s="17" t="s">
        <v>28</v>
      </c>
      <c r="N8" s="17" t="s">
        <v>29</v>
      </c>
      <c r="O8" s="11" t="s">
        <v>23</v>
      </c>
      <c r="P8" s="11" t="s">
        <v>24</v>
      </c>
      <c r="Q8" s="7" t="s">
        <v>20</v>
      </c>
      <c r="R8" s="7" t="s">
        <v>21</v>
      </c>
      <c r="S8" s="7" t="s">
        <v>35</v>
      </c>
      <c r="T8" s="7" t="s">
        <v>9</v>
      </c>
      <c r="U8" s="7" t="s">
        <v>2</v>
      </c>
      <c r="V8" s="7" t="s">
        <v>12</v>
      </c>
      <c r="W8" s="7" t="s">
        <v>6</v>
      </c>
      <c r="X8" s="7" t="s">
        <v>3</v>
      </c>
      <c r="Y8" s="7" t="s">
        <v>36</v>
      </c>
      <c r="Z8" s="7" t="s">
        <v>50</v>
      </c>
    </row>
    <row r="9" spans="1:26" x14ac:dyDescent="0.2">
      <c r="A9">
        <v>0</v>
      </c>
      <c r="B9" s="4">
        <f>(D$5-D$6)/2</f>
        <v>163599999.5</v>
      </c>
      <c r="C9" s="4">
        <f>(D$5-D$6)/2</f>
        <v>163599999.5</v>
      </c>
      <c r="D9" s="10">
        <f>D$6</f>
        <v>1</v>
      </c>
      <c r="E9" s="6">
        <v>0</v>
      </c>
      <c r="F9" s="6">
        <v>0</v>
      </c>
      <c r="G9" s="6">
        <v>0</v>
      </c>
      <c r="H9" s="6">
        <v>0</v>
      </c>
      <c r="I9" s="1">
        <f>B9/(B9+C9+D9)</f>
        <v>0.49999999847188265</v>
      </c>
      <c r="J9" s="1">
        <f>C9/(B9+C9+D9)</f>
        <v>0.49999999847188265</v>
      </c>
      <c r="K9" s="18">
        <f>D9/(B9+C9+D9)</f>
        <v>3.0562347188264059E-9</v>
      </c>
      <c r="L9" s="18">
        <f>B9-F$6*I9*(F$5-H9)</f>
        <v>158699999.51497555</v>
      </c>
      <c r="M9" s="18">
        <f>C9-F$6*J9*(F$5-H9)</f>
        <v>158699999.51497555</v>
      </c>
      <c r="N9" s="18">
        <f>D9-(F$6*K9*(F$5-H9))+((1-F$6)*H9)</f>
        <v>0.97004889975550124</v>
      </c>
      <c r="O9" s="1">
        <f>P$5*L9*N9</f>
        <v>0.11762435813011966</v>
      </c>
      <c r="P9" s="1">
        <f>P$6*M9*N9</f>
        <v>0.11762435813011966</v>
      </c>
      <c r="Q9" s="1">
        <f>-O9-T9*I9</f>
        <v>-650000.11563780555</v>
      </c>
      <c r="R9" s="1">
        <f>-P9-T9*J9</f>
        <v>-650000.11563780555</v>
      </c>
      <c r="S9" s="1">
        <f>O9+P9-T9*K9</f>
        <v>0.231275611125765</v>
      </c>
      <c r="T9">
        <f>IF(A9&lt;D$4,F$4,0)</f>
        <v>1300000</v>
      </c>
      <c r="U9">
        <v>0</v>
      </c>
      <c r="V9">
        <v>0</v>
      </c>
      <c r="W9" s="1">
        <f>H$5+((H$6-H$5)*(LOG(V9+J$5)-LOG(J$5))/(LOG(J$6)-LOG(J$5)))</f>
        <v>4.0000000000000001E-3</v>
      </c>
      <c r="X9">
        <v>0</v>
      </c>
      <c r="Y9">
        <v>0</v>
      </c>
      <c r="Z9" s="1">
        <f>F$5-H9</f>
        <v>10000000</v>
      </c>
    </row>
    <row r="10" spans="1:26" x14ac:dyDescent="0.2">
      <c r="A10">
        <v>1</v>
      </c>
      <c r="B10" s="1">
        <f>B9+Q9</f>
        <v>162949999.38436219</v>
      </c>
      <c r="C10" s="1">
        <f>C9+R9</f>
        <v>162949999.38436219</v>
      </c>
      <c r="D10" s="1">
        <f>D9+S9</f>
        <v>1.231275611125765</v>
      </c>
      <c r="E10" s="3">
        <f>E9+U9</f>
        <v>0</v>
      </c>
      <c r="F10" s="3">
        <f>F9+X9</f>
        <v>0</v>
      </c>
      <c r="G10" s="3">
        <f>G9+Y9</f>
        <v>0</v>
      </c>
      <c r="H10" s="4">
        <f>SUM(T$8:T9)</f>
        <v>1300000</v>
      </c>
      <c r="I10" s="1">
        <f t="shared" ref="I10:I73" si="0">B10/(B10+C10+D10)</f>
        <v>0.49999999811096102</v>
      </c>
      <c r="J10" s="1">
        <f t="shared" ref="J10:J73" si="1">C10/(B10+C10+D10)</f>
        <v>0.49999999811096102</v>
      </c>
      <c r="K10" s="18">
        <f t="shared" ref="K10:K73" si="2">D10/(B10+C10+D10)</f>
        <v>3.7780779721563826E-9</v>
      </c>
      <c r="L10" s="18">
        <f>B10-F$6*I10*(F$5-H10)</f>
        <v>158686999.40046814</v>
      </c>
      <c r="M10" s="18">
        <f>C10-F$6*J10*(F$5-H10)</f>
        <v>158686999.40046814</v>
      </c>
      <c r="N10" s="18">
        <f>D10-(F$6*K10*(F$5-H10))+((1-F$6)*H10)</f>
        <v>26001.199063718355</v>
      </c>
      <c r="O10" s="1">
        <f>P$5*L10*N10</f>
        <v>3152.5460423561485</v>
      </c>
      <c r="P10" s="1">
        <f>P$6*M10*N10</f>
        <v>3152.5460423561485</v>
      </c>
      <c r="Q10" s="1">
        <f t="shared" ref="Q10:Q73" si="3">-O10-T10*I10</f>
        <v>-653152.54358660546</v>
      </c>
      <c r="R10" s="1">
        <f>-P10-T10*J10</f>
        <v>-653152.54358660546</v>
      </c>
      <c r="S10" s="1">
        <f>O10+P10-T10*K10</f>
        <v>6305.0871732109335</v>
      </c>
      <c r="T10">
        <f>IF(A10&lt;D$4,F$4,0)</f>
        <v>1300000</v>
      </c>
      <c r="U10">
        <v>0</v>
      </c>
      <c r="V10">
        <v>0</v>
      </c>
      <c r="W10" s="1">
        <f>H$5+((H$6-H$5)*(LOG(V10+J$5)-LOG(J$5))/(LOG(J$6)-LOG(J$5)))</f>
        <v>4.0000000000000001E-3</v>
      </c>
      <c r="X10">
        <v>0</v>
      </c>
      <c r="Y10">
        <v>0</v>
      </c>
      <c r="Z10" s="1">
        <f t="shared" ref="Z10:Z73" si="4">F$5-H10</f>
        <v>8700000</v>
      </c>
    </row>
    <row r="11" spans="1:26" x14ac:dyDescent="0.2">
      <c r="A11">
        <v>2</v>
      </c>
      <c r="B11" s="1">
        <f>B10+Q10</f>
        <v>162296846.84077558</v>
      </c>
      <c r="C11" s="1">
        <f>C10+R10</f>
        <v>162296846.84077558</v>
      </c>
      <c r="D11" s="1">
        <f>D10+S10</f>
        <v>6306.3184488220595</v>
      </c>
      <c r="E11" s="3">
        <f>E10+U10</f>
        <v>0</v>
      </c>
      <c r="F11" s="3">
        <f>F10+X10</f>
        <v>0</v>
      </c>
      <c r="G11" s="3">
        <f t="shared" ref="G11:G74" si="5">G10+Y10</f>
        <v>0</v>
      </c>
      <c r="H11" s="4">
        <f>SUM(T$8:T10)</f>
        <v>2600000</v>
      </c>
      <c r="I11" s="1">
        <f t="shared" si="0"/>
        <v>0.49999028601594447</v>
      </c>
      <c r="J11" s="1">
        <f t="shared" si="1"/>
        <v>0.49999028601594447</v>
      </c>
      <c r="K11" s="18">
        <f t="shared" si="2"/>
        <v>1.942796811097369E-5</v>
      </c>
      <c r="L11" s="18">
        <f>B11-F$6*I11*(F$5-H11)</f>
        <v>158670917.28658795</v>
      </c>
      <c r="M11" s="18">
        <f>C11-F$6*J11*(F$5-H11)</f>
        <v>158670917.28658795</v>
      </c>
      <c r="N11" s="18">
        <f>D11-(F$6*K11*(F$5-H11))+((1-F$6)*H11)</f>
        <v>58165.426824081325</v>
      </c>
      <c r="O11" s="1">
        <f>P$5*L11*N11</f>
        <v>7051.6210487033104</v>
      </c>
      <c r="P11" s="1">
        <f>P$6*M11*N11</f>
        <v>7051.6210487033104</v>
      </c>
      <c r="Q11" s="1">
        <f t="shared" si="3"/>
        <v>-657038.99286943115</v>
      </c>
      <c r="R11" s="1">
        <f>-P11-T11*J11</f>
        <v>-657038.99286943115</v>
      </c>
      <c r="S11" s="1">
        <f>O11+P11-T11*K11</f>
        <v>14077.985738862355</v>
      </c>
      <c r="T11">
        <f>IF(A11&lt;D$4,F$4,0)</f>
        <v>1300000</v>
      </c>
      <c r="U11">
        <v>0</v>
      </c>
      <c r="V11">
        <v>0</v>
      </c>
      <c r="W11" s="1">
        <f>H$5+((H$6-H$5)*(LOG(V11+J$5)-LOG(J$5))/(LOG(J$6)-LOG(J$5)))</f>
        <v>4.0000000000000001E-3</v>
      </c>
      <c r="X11">
        <v>0</v>
      </c>
      <c r="Y11">
        <v>0</v>
      </c>
      <c r="Z11" s="1">
        <f t="shared" si="4"/>
        <v>7400000</v>
      </c>
    </row>
    <row r="12" spans="1:26" x14ac:dyDescent="0.2">
      <c r="A12">
        <v>3</v>
      </c>
      <c r="B12" s="1">
        <f>B11+Q11</f>
        <v>161639807.84790614</v>
      </c>
      <c r="C12" s="1">
        <f>C11+R11</f>
        <v>161639807.84790614</v>
      </c>
      <c r="D12" s="1">
        <f>D11+S11</f>
        <v>20384.304187684415</v>
      </c>
      <c r="E12" s="3">
        <f>E11+U11</f>
        <v>0</v>
      </c>
      <c r="F12" s="3">
        <f>F11+X11</f>
        <v>0</v>
      </c>
      <c r="G12" s="3">
        <f t="shared" si="5"/>
        <v>0</v>
      </c>
      <c r="H12" s="4">
        <f>SUM(T$8:T11)</f>
        <v>3900000</v>
      </c>
      <c r="I12" s="1">
        <f t="shared" si="0"/>
        <v>0.49996847463008404</v>
      </c>
      <c r="J12" s="1">
        <f t="shared" si="1"/>
        <v>0.49996847463008404</v>
      </c>
      <c r="K12" s="18">
        <f t="shared" si="2"/>
        <v>6.305073983199634E-5</v>
      </c>
      <c r="L12" s="18">
        <f>B12-F$6*I12*(F$5-H12)</f>
        <v>158650996.30656749</v>
      </c>
      <c r="M12" s="18">
        <f>C12-F$6*J12*(F$5-H12)</f>
        <v>158650996.30656749</v>
      </c>
      <c r="N12" s="18">
        <f>D12-(F$6*K12*(F$5-H12))+((1-F$6)*H12)</f>
        <v>98007.386864968808</v>
      </c>
      <c r="O12" s="1">
        <f>P$5*L12*N12</f>
        <v>11880.325161621713</v>
      </c>
      <c r="P12" s="1">
        <f>P$6*M12*N12</f>
        <v>11880.325161621713</v>
      </c>
      <c r="Q12" s="1">
        <f t="shared" si="3"/>
        <v>-661839.34218073089</v>
      </c>
      <c r="R12" s="1">
        <f>-P12-T12*J12</f>
        <v>-661839.34218073089</v>
      </c>
      <c r="S12" s="1">
        <f>O12+P12-T12*K12</f>
        <v>23678.68436146183</v>
      </c>
      <c r="T12">
        <f>IF(A12&lt;D$4,F$4,0)</f>
        <v>1300000</v>
      </c>
      <c r="U12">
        <v>0</v>
      </c>
      <c r="V12">
        <v>0</v>
      </c>
      <c r="W12" s="1">
        <f>H$5+((H$6-H$5)*(LOG(V12+J$5)-LOG(J$5))/(LOG(J$6)-LOG(J$5)))</f>
        <v>4.0000000000000001E-3</v>
      </c>
      <c r="X12">
        <v>0</v>
      </c>
      <c r="Y12">
        <v>0</v>
      </c>
      <c r="Z12" s="1">
        <f t="shared" si="4"/>
        <v>6100000</v>
      </c>
    </row>
    <row r="13" spans="1:26" x14ac:dyDescent="0.2">
      <c r="A13">
        <v>4</v>
      </c>
      <c r="B13" s="1">
        <f>B12+Q12</f>
        <v>160977968.50572541</v>
      </c>
      <c r="C13" s="1">
        <f>C12+R12</f>
        <v>160977968.50572541</v>
      </c>
      <c r="D13" s="1">
        <f>D12+S12</f>
        <v>44062.988549146248</v>
      </c>
      <c r="E13" s="3">
        <f>E12+U12</f>
        <v>0</v>
      </c>
      <c r="F13" s="3">
        <f>F12+X12</f>
        <v>0</v>
      </c>
      <c r="G13" s="3">
        <f t="shared" si="5"/>
        <v>0</v>
      </c>
      <c r="H13" s="4">
        <f>SUM(T$8:T12)</f>
        <v>5200000</v>
      </c>
      <c r="I13" s="1">
        <f t="shared" si="0"/>
        <v>0.49993157921032738</v>
      </c>
      <c r="J13" s="1">
        <f t="shared" si="1"/>
        <v>0.49993157921032738</v>
      </c>
      <c r="K13" s="18">
        <f t="shared" si="2"/>
        <v>1.3684157934517468E-4</v>
      </c>
      <c r="L13" s="18">
        <f>B13-F$6*I13*(F$5-H13)</f>
        <v>158626290.35712004</v>
      </c>
      <c r="M13" s="18">
        <f>C13-F$6*J13*(F$5-H13)</f>
        <v>158626290.35712004</v>
      </c>
      <c r="N13" s="18">
        <f>D13-(F$6*K13*(F$5-H13))+((1-F$6)*H13)</f>
        <v>147419.28575990663</v>
      </c>
      <c r="O13" s="1">
        <f>P$5*L13*N13</f>
        <v>17867.187062339701</v>
      </c>
      <c r="P13" s="1">
        <f>P$6*M13*N13</f>
        <v>17867.187062339701</v>
      </c>
      <c r="Q13" s="1">
        <f t="shared" si="3"/>
        <v>-667778.24003576534</v>
      </c>
      <c r="R13" s="1">
        <f>-P13-T13*J13</f>
        <v>-667778.24003576534</v>
      </c>
      <c r="S13" s="1">
        <f>O13+P13-T13*K13</f>
        <v>35556.480071530677</v>
      </c>
      <c r="T13">
        <f>IF(A13&lt;D$4,F$4,0)</f>
        <v>1300000</v>
      </c>
      <c r="U13">
        <v>0</v>
      </c>
      <c r="V13">
        <v>0</v>
      </c>
      <c r="W13" s="1">
        <f>H$5+((H$6-H$5)*(LOG(V13+J$5)-LOG(J$5))/(LOG(J$6)-LOG(J$5)))</f>
        <v>4.0000000000000001E-3</v>
      </c>
      <c r="X13">
        <v>0</v>
      </c>
      <c r="Y13">
        <v>0</v>
      </c>
      <c r="Z13" s="1">
        <f t="shared" si="4"/>
        <v>4800000</v>
      </c>
    </row>
    <row r="14" spans="1:26" x14ac:dyDescent="0.2">
      <c r="A14">
        <v>5</v>
      </c>
      <c r="B14" s="1">
        <f>B13+Q13</f>
        <v>160310190.26568964</v>
      </c>
      <c r="C14" s="1">
        <f>C13+R13</f>
        <v>160310190.26568964</v>
      </c>
      <c r="D14" s="1">
        <f>D13+S13</f>
        <v>79619.468620676926</v>
      </c>
      <c r="E14" s="3">
        <f>E13+U13</f>
        <v>0</v>
      </c>
      <c r="F14" s="3">
        <f>F13+X13</f>
        <v>0</v>
      </c>
      <c r="G14" s="3">
        <f t="shared" si="5"/>
        <v>0</v>
      </c>
      <c r="H14" s="4">
        <f>SUM(T$8:T13)</f>
        <v>6500000</v>
      </c>
      <c r="I14" s="1">
        <f t="shared" si="0"/>
        <v>0.49987586612313584</v>
      </c>
      <c r="J14" s="1">
        <f t="shared" si="1"/>
        <v>0.49987586612313584</v>
      </c>
      <c r="K14" s="18">
        <f t="shared" si="2"/>
        <v>2.4826775372833472E-4</v>
      </c>
      <c r="L14" s="18">
        <f>B14-F$6*I14*(F$5-H14)</f>
        <v>158595616.04488727</v>
      </c>
      <c r="M14" s="18">
        <f>C14-F$6*J14*(F$5-H14)</f>
        <v>158595616.04488727</v>
      </c>
      <c r="N14" s="18">
        <f>D14-(F$6*K14*(F$5-H14))+((1-F$6)*H14)</f>
        <v>208767.91022538886</v>
      </c>
      <c r="O14" s="1">
        <f>P$5*L14*N14</f>
        <v>25297.734820140027</v>
      </c>
      <c r="P14" s="1">
        <f>P$6*M14*N14</f>
        <v>25297.734820140027</v>
      </c>
      <c r="Q14" s="1">
        <f t="shared" si="3"/>
        <v>-675136.36078021664</v>
      </c>
      <c r="R14" s="1">
        <f>-P14-T14*J14</f>
        <v>-675136.36078021664</v>
      </c>
      <c r="S14" s="1">
        <f>O14+P14-T14*K14</f>
        <v>50272.721560433216</v>
      </c>
      <c r="T14">
        <f>IF(A14&lt;D$4,F$4,0)</f>
        <v>1300000</v>
      </c>
      <c r="U14">
        <v>0</v>
      </c>
      <c r="V14">
        <v>0</v>
      </c>
      <c r="W14" s="1">
        <f>H$5+((H$6-H$5)*(LOG(V14+J$5)-LOG(J$5))/(LOG(J$6)-LOG(J$5)))</f>
        <v>4.0000000000000001E-3</v>
      </c>
      <c r="X14">
        <v>0</v>
      </c>
      <c r="Y14">
        <v>0</v>
      </c>
      <c r="Z14" s="1">
        <f t="shared" si="4"/>
        <v>3500000</v>
      </c>
    </row>
    <row r="15" spans="1:26" x14ac:dyDescent="0.2">
      <c r="A15">
        <v>6</v>
      </c>
      <c r="B15" s="1">
        <f>B14+Q14</f>
        <v>159635053.90490943</v>
      </c>
      <c r="C15" s="1">
        <f>C14+R14</f>
        <v>159635053.90490943</v>
      </c>
      <c r="D15" s="1">
        <f>D14+S14</f>
        <v>129892.19018111014</v>
      </c>
      <c r="E15" s="3">
        <f>E14+U14</f>
        <v>0</v>
      </c>
      <c r="F15" s="3">
        <f>F14+X14</f>
        <v>0</v>
      </c>
      <c r="G15" s="3">
        <f t="shared" si="5"/>
        <v>0</v>
      </c>
      <c r="H15" s="4">
        <f>SUM(T$8:T14)</f>
        <v>7800000</v>
      </c>
      <c r="I15" s="1">
        <f t="shared" si="0"/>
        <v>0.49979666219445656</v>
      </c>
      <c r="J15" s="1">
        <f t="shared" si="1"/>
        <v>0.49979666219445656</v>
      </c>
      <c r="K15" s="18">
        <f t="shared" si="2"/>
        <v>4.0667561108675689E-4</v>
      </c>
      <c r="L15" s="18">
        <f>B15-F$6*I15*(F$5-H15)</f>
        <v>158557492.30121818</v>
      </c>
      <c r="M15" s="18">
        <f>C15-F$6*J15*(F$5-H15)</f>
        <v>158557492.30121818</v>
      </c>
      <c r="N15" s="18">
        <f>D15-(F$6*K15*(F$5-H15))+((1-F$6)*H15)</f>
        <v>285015.39756360726</v>
      </c>
      <c r="O15" s="1">
        <f>P$5*L15*N15</f>
        <v>34528.825416351079</v>
      </c>
      <c r="P15" s="1">
        <f>P$6*M15*N15</f>
        <v>34528.825416351079</v>
      </c>
      <c r="Q15" s="1">
        <f t="shared" si="3"/>
        <v>-684264.48626914457</v>
      </c>
      <c r="R15" s="1">
        <f>-P15-T15*J15</f>
        <v>-684264.48626914457</v>
      </c>
      <c r="S15" s="1">
        <f>O15+P15-T15*K15</f>
        <v>68528.972538289381</v>
      </c>
      <c r="T15">
        <f>IF(A15&lt;D$4,F$4,0)</f>
        <v>1300000</v>
      </c>
      <c r="U15">
        <v>0</v>
      </c>
      <c r="V15">
        <v>0</v>
      </c>
      <c r="W15" s="1">
        <f>H$5+((H$6-H$5)*(LOG(V15+J$5)-LOG(J$5))/(LOG(J$6)-LOG(J$5)))</f>
        <v>4.0000000000000001E-3</v>
      </c>
      <c r="X15">
        <v>0</v>
      </c>
      <c r="Y15">
        <v>0</v>
      </c>
      <c r="Z15" s="1">
        <f t="shared" si="4"/>
        <v>2200000</v>
      </c>
    </row>
    <row r="16" spans="1:26" x14ac:dyDescent="0.2">
      <c r="A16">
        <v>7</v>
      </c>
      <c r="B16" s="1">
        <f>B15+Q15</f>
        <v>158950789.41864029</v>
      </c>
      <c r="C16" s="1">
        <f>C15+R15</f>
        <v>158950789.41864029</v>
      </c>
      <c r="D16" s="4">
        <f>D15+S15-S9</f>
        <v>198420.9314437884</v>
      </c>
      <c r="E16" s="3">
        <f>E15+U15</f>
        <v>0</v>
      </c>
      <c r="F16" s="3">
        <f>F15+X15</f>
        <v>0</v>
      </c>
      <c r="G16" s="3">
        <f t="shared" si="5"/>
        <v>0</v>
      </c>
      <c r="H16" s="1">
        <f>SUM(T9:T15)</f>
        <v>9100000</v>
      </c>
      <c r="I16" s="1">
        <f t="shared" si="0"/>
        <v>0.49968811548005648</v>
      </c>
      <c r="J16" s="1">
        <f t="shared" si="1"/>
        <v>0.49968811548005648</v>
      </c>
      <c r="K16" s="18">
        <f t="shared" si="2"/>
        <v>6.2376903988698828E-4</v>
      </c>
      <c r="L16" s="18">
        <f>B16-F$6*I16*(F$5-H16)</f>
        <v>158510064.50078687</v>
      </c>
      <c r="M16" s="18">
        <f>C16-F$6*J16*(F$5-H16)</f>
        <v>158510064.50078687</v>
      </c>
      <c r="N16" s="18">
        <f>D16-(F$6*K16*(F$5-H16))+((1-F$6)*H16)</f>
        <v>379870.76715060824</v>
      </c>
      <c r="O16" s="1">
        <f>P$5*L16*N16</f>
        <v>46006.524910609951</v>
      </c>
      <c r="P16" s="1">
        <f>P$6*M16*N16</f>
        <v>46006.524910609951</v>
      </c>
      <c r="Q16" s="1">
        <f t="shared" si="3"/>
        <v>-695601.07503468334</v>
      </c>
      <c r="R16" s="1">
        <f>-P16-T16*J16</f>
        <v>-695601.07503468334</v>
      </c>
      <c r="S16" s="1">
        <f>O16+P16-T16*K16</f>
        <v>91202.15006936682</v>
      </c>
      <c r="T16">
        <f>IF(A16&lt;D$4,F$4,0)</f>
        <v>1300000</v>
      </c>
      <c r="U16" s="4">
        <f>S9+T9</f>
        <v>1300000.2312756111</v>
      </c>
      <c r="V16" s="4">
        <f>L$6*SUM(U9:U15)</f>
        <v>0</v>
      </c>
      <c r="W16" s="1">
        <f>H$5+((H$6-H$5)*(LOG(V16+J$5)-LOG(J$5))/(LOG(J$6)-LOG(J$5)))</f>
        <v>4.0000000000000001E-3</v>
      </c>
      <c r="X16" s="1">
        <f>U9*W16</f>
        <v>0</v>
      </c>
      <c r="Y16" s="1">
        <f>U9*(1-W16)</f>
        <v>0</v>
      </c>
      <c r="Z16" s="1">
        <f t="shared" si="4"/>
        <v>900000</v>
      </c>
    </row>
    <row r="17" spans="1:26" x14ac:dyDescent="0.2">
      <c r="A17">
        <v>8</v>
      </c>
      <c r="B17" s="1">
        <f>B16+Q16</f>
        <v>158255188.34360561</v>
      </c>
      <c r="C17" s="1">
        <f>C16+R16</f>
        <v>158255188.34360561</v>
      </c>
      <c r="D17" s="5">
        <f>D16+S16-S10</f>
        <v>283317.99433994433</v>
      </c>
      <c r="E17" s="1">
        <f>E16+U16</f>
        <v>1300000.2312756111</v>
      </c>
      <c r="F17" s="1">
        <f>F16+X16</f>
        <v>0</v>
      </c>
      <c r="G17" s="3">
        <f t="shared" si="5"/>
        <v>0</v>
      </c>
      <c r="H17" s="1">
        <f>SUM(T10:T16)</f>
        <v>9100000</v>
      </c>
      <c r="I17" s="1">
        <f t="shared" si="0"/>
        <v>0.49955283517460042</v>
      </c>
      <c r="J17" s="1">
        <f t="shared" si="1"/>
        <v>0.49955283517460042</v>
      </c>
      <c r="K17" s="18">
        <f t="shared" si="2"/>
        <v>8.9432965079921359E-4</v>
      </c>
      <c r="L17" s="18">
        <f>B17-F$6*I17*(F$5-H17)</f>
        <v>157814582.74298161</v>
      </c>
      <c r="M17" s="18">
        <f>C17-F$6*J17*(F$5-H17)</f>
        <v>157814582.74298161</v>
      </c>
      <c r="N17" s="18">
        <f>D17-(F$6*K17*(F$5-H17))+((1-F$6)*H17)</f>
        <v>464529.19558793958</v>
      </c>
      <c r="O17" s="1">
        <f>P$5*L17*N17</f>
        <v>56012.745395510072</v>
      </c>
      <c r="P17" s="1">
        <f>P$6*M17*N17</f>
        <v>56012.745395510072</v>
      </c>
      <c r="Q17" s="1">
        <f>-O17-T17*I17</f>
        <v>-705431.43112249067</v>
      </c>
      <c r="R17" s="1">
        <f>-P17-T17*J17</f>
        <v>-705431.43112249067</v>
      </c>
      <c r="S17" s="1">
        <f>O17+P17-T17*K17</f>
        <v>110862.86224498117</v>
      </c>
      <c r="T17">
        <f>IF(A17&lt;D$4,F$4,0)</f>
        <v>1300000</v>
      </c>
      <c r="U17" s="5">
        <f>S10+T10</f>
        <v>1306305.0871732109</v>
      </c>
      <c r="V17" s="5">
        <f>L$6*SUM(U10:U16)</f>
        <v>130000.02312756111</v>
      </c>
      <c r="W17" s="1">
        <f>H$5+((H$6-H$5)*(LOG(V17+J$5)-LOG(J$5))/(LOG(J$6)-LOG(J$5)))</f>
        <v>4.6633204011791524E-2</v>
      </c>
      <c r="X17" s="1">
        <f t="shared" ref="X17:X80" si="6">U10*W17</f>
        <v>0</v>
      </c>
      <c r="Y17" s="1">
        <f t="shared" ref="Y17:Y80" si="7">U10*(1-W17)</f>
        <v>0</v>
      </c>
      <c r="Z17" s="1">
        <f t="shared" si="4"/>
        <v>900000</v>
      </c>
    </row>
    <row r="18" spans="1:26" x14ac:dyDescent="0.2">
      <c r="A18">
        <v>9</v>
      </c>
      <c r="B18" s="1">
        <f>B17+Q17</f>
        <v>157549756.91248313</v>
      </c>
      <c r="C18" s="1">
        <f>C17+R17</f>
        <v>157549756.91248313</v>
      </c>
      <c r="D18" s="5">
        <f>D17+S17-S11</f>
        <v>380102.87084606313</v>
      </c>
      <c r="E18" s="1">
        <f>E17+U17</f>
        <v>2606305.318448822</v>
      </c>
      <c r="F18" s="1">
        <f>F17+X17</f>
        <v>0</v>
      </c>
      <c r="G18" s="3">
        <f t="shared" si="5"/>
        <v>0</v>
      </c>
      <c r="H18" s="1">
        <f>SUM(T11:T17)</f>
        <v>9100000</v>
      </c>
      <c r="I18" s="1">
        <f t="shared" si="0"/>
        <v>0.49939757935104157</v>
      </c>
      <c r="J18" s="1">
        <f t="shared" si="1"/>
        <v>0.49939757935104157</v>
      </c>
      <c r="K18" s="18">
        <f t="shared" si="2"/>
        <v>1.2048412979167556E-3</v>
      </c>
      <c r="L18" s="18">
        <f>B18-F$6*I18*(F$5-H18)</f>
        <v>157109288.2474955</v>
      </c>
      <c r="M18" s="18">
        <f>C18-F$6*J18*(F$5-H18)</f>
        <v>157109288.2474955</v>
      </c>
      <c r="N18" s="18">
        <f>D18-(F$6*K18*(F$5-H18))+((1-F$6)*H18)</f>
        <v>561040.20082130074</v>
      </c>
      <c r="O18" s="1">
        <f>P$5*L18*N18</f>
        <v>67347.667045588707</v>
      </c>
      <c r="P18" s="1">
        <f>P$6*M18*N18</f>
        <v>67347.667045588707</v>
      </c>
      <c r="Q18" s="1">
        <f t="shared" si="3"/>
        <v>-716564.52020194277</v>
      </c>
      <c r="R18" s="1">
        <f>-P18-T18*J18</f>
        <v>-716564.52020194277</v>
      </c>
      <c r="S18" s="1">
        <f>O18+P18-T18*K18</f>
        <v>133129.04040388562</v>
      </c>
      <c r="T18">
        <f>IF(A18&lt;D$4,F$4,0)</f>
        <v>1300000</v>
      </c>
      <c r="U18" s="5">
        <f>S11+T11</f>
        <v>1314077.9857388623</v>
      </c>
      <c r="V18" s="5">
        <f>L$6*SUM(U11:U17)</f>
        <v>260630.53184488221</v>
      </c>
      <c r="W18" s="1">
        <f>H$5+((H$6-H$5)*(LOG(V18+J$5)-LOG(J$5))/(LOG(J$6)-LOG(J$5)))</f>
        <v>5.7280965328222008E-2</v>
      </c>
      <c r="X18" s="1">
        <f t="shared" si="6"/>
        <v>0</v>
      </c>
      <c r="Y18" s="1">
        <f t="shared" si="7"/>
        <v>0</v>
      </c>
      <c r="Z18" s="1">
        <f t="shared" si="4"/>
        <v>900000</v>
      </c>
    </row>
    <row r="19" spans="1:26" x14ac:dyDescent="0.2">
      <c r="A19">
        <v>10</v>
      </c>
      <c r="B19" s="1">
        <f>B18+Q18</f>
        <v>156833192.39228117</v>
      </c>
      <c r="C19" s="1">
        <f>C18+R18</f>
        <v>156833192.39228117</v>
      </c>
      <c r="D19" s="5">
        <f>D18+S18-S12</f>
        <v>489553.22688848694</v>
      </c>
      <c r="E19" s="1">
        <f>E18+U18</f>
        <v>3920383.3041876843</v>
      </c>
      <c r="F19" s="1">
        <f>F18+X18</f>
        <v>0</v>
      </c>
      <c r="G19" s="3">
        <f t="shared" si="5"/>
        <v>0</v>
      </c>
      <c r="H19" s="1">
        <f>SUM(T12:T18)</f>
        <v>9100000</v>
      </c>
      <c r="I19" s="1">
        <f t="shared" si="0"/>
        <v>0.49922084358808039</v>
      </c>
      <c r="J19" s="1">
        <f t="shared" si="1"/>
        <v>0.49922084358808039</v>
      </c>
      <c r="K19" s="18">
        <f t="shared" si="2"/>
        <v>1.5583128238392328E-3</v>
      </c>
      <c r="L19" s="18">
        <f>B19-F$6*I19*(F$5-H19)</f>
        <v>156392879.60823649</v>
      </c>
      <c r="M19" s="18">
        <f>C19-F$6*J19*(F$5-H19)</f>
        <v>156392879.60823649</v>
      </c>
      <c r="N19" s="18">
        <f>D19-(F$6*K19*(F$5-H19))+((1-F$6)*H19)</f>
        <v>670178.79497786099</v>
      </c>
      <c r="O19" s="1">
        <f>P$5*L19*N19</f>
        <v>80081.900671581316</v>
      </c>
      <c r="P19" s="1">
        <f>P$6*M19*N19</f>
        <v>80081.900671581316</v>
      </c>
      <c r="Q19" s="1">
        <f t="shared" si="3"/>
        <v>-729068.99733608577</v>
      </c>
      <c r="R19" s="1">
        <f>-P19-T19*J19</f>
        <v>-729068.99733608577</v>
      </c>
      <c r="S19" s="1">
        <f>O19+P19-T19*K19</f>
        <v>158137.99467217163</v>
      </c>
      <c r="T19">
        <f>IF(A19&lt;D$4,F$4,0)</f>
        <v>1300000</v>
      </c>
      <c r="U19" s="5">
        <f>S12+T12</f>
        <v>1323678.6843614618</v>
      </c>
      <c r="V19" s="5">
        <f>L$6*SUM(U12:U18)</f>
        <v>392038.33041876846</v>
      </c>
      <c r="W19" s="1">
        <f>H$5+((H$6-H$5)*(LOG(V19+J$5)-LOG(J$5))/(LOG(J$6)-LOG(J$5)))</f>
        <v>6.3674884074666649E-2</v>
      </c>
      <c r="X19" s="1">
        <f t="shared" si="6"/>
        <v>0</v>
      </c>
      <c r="Y19" s="1">
        <f t="shared" si="7"/>
        <v>0</v>
      </c>
      <c r="Z19" s="1">
        <f t="shared" si="4"/>
        <v>900000</v>
      </c>
    </row>
    <row r="20" spans="1:26" x14ac:dyDescent="0.2">
      <c r="A20">
        <v>11</v>
      </c>
      <c r="B20" s="1">
        <f>B19+Q19</f>
        <v>156104123.39494509</v>
      </c>
      <c r="C20" s="1">
        <f>C19+R19</f>
        <v>156104123.39494509</v>
      </c>
      <c r="D20" s="5">
        <f>D19+S19-S13</f>
        <v>612134.74148912786</v>
      </c>
      <c r="E20" s="1">
        <f>E19+U19</f>
        <v>5244061.9885491459</v>
      </c>
      <c r="F20" s="1">
        <f>F19+X19</f>
        <v>0</v>
      </c>
      <c r="G20" s="3">
        <f t="shared" si="5"/>
        <v>0</v>
      </c>
      <c r="H20" s="1">
        <f>SUM(T13:T19)</f>
        <v>9100000</v>
      </c>
      <c r="I20" s="1">
        <f t="shared" si="0"/>
        <v>0.49902158750255904</v>
      </c>
      <c r="J20" s="1">
        <f t="shared" si="1"/>
        <v>0.49902158750255904</v>
      </c>
      <c r="K20" s="18">
        <f t="shared" si="2"/>
        <v>1.9568249948820043E-3</v>
      </c>
      <c r="L20" s="18">
        <f>B20-F$6*I20*(F$5-H20)</f>
        <v>155663986.35476783</v>
      </c>
      <c r="M20" s="18">
        <f>C20-F$6*J20*(F$5-H20)</f>
        <v>155663986.35476783</v>
      </c>
      <c r="N20" s="18">
        <f>D20-(F$6*K20*(F$5-H20))+((1-F$6)*H20)</f>
        <v>792408.82184364204</v>
      </c>
      <c r="O20" s="1">
        <f>P$5*L20*N20</f>
        <v>94246.268360992006</v>
      </c>
      <c r="P20" s="1">
        <f>P$6*M20*N20</f>
        <v>94246.268360992006</v>
      </c>
      <c r="Q20" s="1">
        <f t="shared" si="3"/>
        <v>-742974.33211431873</v>
      </c>
      <c r="R20" s="1">
        <f>-P20-T20*J20</f>
        <v>-742974.33211431873</v>
      </c>
      <c r="S20" s="1">
        <f>O20+P20-T20*K20</f>
        <v>185948.66422863741</v>
      </c>
      <c r="T20">
        <f>IF(A20&lt;D$4,F$4,0)</f>
        <v>1300000</v>
      </c>
      <c r="U20" s="5">
        <f>S13+T13</f>
        <v>1335556.4800715307</v>
      </c>
      <c r="V20" s="5">
        <f>L$6*SUM(U13:U19)</f>
        <v>524406.19885491463</v>
      </c>
      <c r="W20" s="1">
        <f>H$5+((H$6-H$5)*(LOG(V20+J$5)-LOG(J$5))/(LOG(J$6)-LOG(J$5)))</f>
        <v>6.8272656031035078E-2</v>
      </c>
      <c r="X20" s="1">
        <f t="shared" si="6"/>
        <v>0</v>
      </c>
      <c r="Y20" s="1">
        <f t="shared" si="7"/>
        <v>0</v>
      </c>
      <c r="Z20" s="1">
        <f t="shared" si="4"/>
        <v>900000</v>
      </c>
    </row>
    <row r="21" spans="1:26" x14ac:dyDescent="0.2">
      <c r="A21">
        <v>12</v>
      </c>
      <c r="B21" s="1">
        <f t="shared" ref="B21:C84" si="8">B20+Q20</f>
        <v>155361149.06283078</v>
      </c>
      <c r="C21" s="1">
        <f t="shared" si="8"/>
        <v>155361149.06283078</v>
      </c>
      <c r="D21" s="5">
        <f t="shared" ref="D21:D84" si="9">D20+S20-S14</f>
        <v>747810.68415733194</v>
      </c>
      <c r="E21" s="1">
        <f t="shared" ref="E21:E84" si="10">E20+U20</f>
        <v>6579618.4686206765</v>
      </c>
      <c r="F21" s="1">
        <f t="shared" ref="F21:G84" si="11">F20+X20</f>
        <v>0</v>
      </c>
      <c r="G21" s="3">
        <f t="shared" si="5"/>
        <v>0</v>
      </c>
      <c r="H21" s="1">
        <f t="shared" ref="H21:H84" si="12">SUM(T14:T20)</f>
        <v>9100000</v>
      </c>
      <c r="I21" s="1">
        <f t="shared" si="0"/>
        <v>0.49879954662902515</v>
      </c>
      <c r="J21" s="1">
        <f t="shared" si="1"/>
        <v>0.49879954662902515</v>
      </c>
      <c r="K21" s="18">
        <f t="shared" si="2"/>
        <v>2.4009067419498002E-3</v>
      </c>
      <c r="L21" s="18">
        <f>B21-F$6*I21*(F$5-H21)</f>
        <v>154921207.86270398</v>
      </c>
      <c r="M21" s="18">
        <f>C21-F$6*J21*(F$5-H21)</f>
        <v>154921207.86270398</v>
      </c>
      <c r="N21" s="18">
        <f>D21-(F$6*K21*(F$5-H21))+((1-F$6)*H21)</f>
        <v>927693.08441093238</v>
      </c>
      <c r="O21" s="1">
        <f>P$5*L21*N21</f>
        <v>109810.0039446967</v>
      </c>
      <c r="P21" s="1">
        <f>P$6*M21*N21</f>
        <v>109810.0039446967</v>
      </c>
      <c r="Q21" s="1">
        <f t="shared" si="3"/>
        <v>-758249.41456242942</v>
      </c>
      <c r="R21" s="1">
        <f t="shared" ref="R21:R84" si="13">-P21-T21*J21</f>
        <v>-758249.41456242942</v>
      </c>
      <c r="S21" s="1">
        <f t="shared" ref="S21:S84" si="14">O21+P21-T21*K21</f>
        <v>216498.82912485866</v>
      </c>
      <c r="T21">
        <f>IF(A21&lt;D$4,F$4,0)</f>
        <v>1300000</v>
      </c>
      <c r="U21" s="5">
        <f t="shared" ref="U21:U84" si="15">S14+T14</f>
        <v>1350272.7215604333</v>
      </c>
      <c r="V21" s="5">
        <f>L$6*SUM(U14:U20)</f>
        <v>657961.8468620677</v>
      </c>
      <c r="W21" s="1">
        <f>H$5+((H$6-H$5)*(LOG(V21+J$5)-LOG(J$5))/(LOG(J$6)-LOG(J$5)))</f>
        <v>7.1876364913080248E-2</v>
      </c>
      <c r="X21" s="1">
        <f t="shared" si="6"/>
        <v>0</v>
      </c>
      <c r="Y21" s="1">
        <f t="shared" si="7"/>
        <v>0</v>
      </c>
      <c r="Z21" s="1">
        <f t="shared" si="4"/>
        <v>900000</v>
      </c>
    </row>
    <row r="22" spans="1:26" x14ac:dyDescent="0.2">
      <c r="A22">
        <v>13</v>
      </c>
      <c r="B22" s="1">
        <f t="shared" si="8"/>
        <v>154602899.64826834</v>
      </c>
      <c r="C22" s="1">
        <f t="shared" si="8"/>
        <v>154602899.64826834</v>
      </c>
      <c r="D22" s="5">
        <f t="shared" si="9"/>
        <v>895780.54074390116</v>
      </c>
      <c r="E22" s="1">
        <f t="shared" si="10"/>
        <v>7929891.1901811101</v>
      </c>
      <c r="F22" s="1">
        <f t="shared" si="11"/>
        <v>0</v>
      </c>
      <c r="G22" s="3">
        <f t="shared" si="5"/>
        <v>0</v>
      </c>
      <c r="H22" s="1">
        <f t="shared" si="12"/>
        <v>9100000</v>
      </c>
      <c r="I22" s="1">
        <f t="shared" si="0"/>
        <v>0.49855566595111522</v>
      </c>
      <c r="J22" s="1">
        <f t="shared" si="1"/>
        <v>0.49855566595111522</v>
      </c>
      <c r="K22" s="18">
        <f t="shared" si="2"/>
        <v>2.8886680977695876E-3</v>
      </c>
      <c r="L22" s="18">
        <f>B22-F$6*I22*(F$5-H22)</f>
        <v>154163173.55089945</v>
      </c>
      <c r="M22" s="18">
        <f>C22-F$6*J22*(F$5-H22)</f>
        <v>154163173.55089945</v>
      </c>
      <c r="N22" s="18">
        <f>D22-(F$6*K22*(F$5-H22))+((1-F$6)*H22)</f>
        <v>1075232.7354816685</v>
      </c>
      <c r="O22" s="1">
        <f>P$5*L22*N22</f>
        <v>126651.35300096945</v>
      </c>
      <c r="P22" s="1">
        <f>P$6*M22*N22</f>
        <v>126651.35300096945</v>
      </c>
      <c r="Q22" s="1">
        <f t="shared" si="3"/>
        <v>-774773.71873741923</v>
      </c>
      <c r="R22" s="1">
        <f t="shared" si="13"/>
        <v>-774773.71873741923</v>
      </c>
      <c r="S22" s="1">
        <f t="shared" si="14"/>
        <v>249547.43747483843</v>
      </c>
      <c r="T22">
        <f>IF(A22&lt;D$4,F$4,0)</f>
        <v>1300000</v>
      </c>
      <c r="U22" s="5">
        <f t="shared" si="15"/>
        <v>1368528.9725382894</v>
      </c>
      <c r="V22" s="5">
        <f>L$6*SUM(U15:U21)</f>
        <v>792989.11901811103</v>
      </c>
      <c r="W22" s="1">
        <f>H$5+((H$6-H$5)*(LOG(V22+J$5)-LOG(J$5))/(LOG(J$6)-LOG(J$5)))</f>
        <v>7.4850609986675434E-2</v>
      </c>
      <c r="X22" s="1">
        <f t="shared" si="6"/>
        <v>0</v>
      </c>
      <c r="Y22" s="1">
        <f t="shared" si="7"/>
        <v>0</v>
      </c>
      <c r="Z22" s="1">
        <f t="shared" si="4"/>
        <v>900000</v>
      </c>
    </row>
    <row r="23" spans="1:26" x14ac:dyDescent="0.2">
      <c r="A23">
        <v>14</v>
      </c>
      <c r="B23" s="1">
        <f t="shared" si="8"/>
        <v>153828125.92953092</v>
      </c>
      <c r="C23" s="1">
        <f t="shared" si="8"/>
        <v>153828125.92953092</v>
      </c>
      <c r="D23" s="5">
        <f t="shared" si="9"/>
        <v>1054125.8281493727</v>
      </c>
      <c r="E23" s="1">
        <f t="shared" si="10"/>
        <v>9298420.1627193987</v>
      </c>
      <c r="F23" s="1">
        <f t="shared" si="11"/>
        <v>0</v>
      </c>
      <c r="G23" s="3">
        <f t="shared" si="5"/>
        <v>0</v>
      </c>
      <c r="H23" s="1">
        <f t="shared" si="12"/>
        <v>9100000</v>
      </c>
      <c r="I23" s="1">
        <f t="shared" si="0"/>
        <v>0.49829269453776276</v>
      </c>
      <c r="J23" s="1">
        <f t="shared" si="1"/>
        <v>0.49829269453776276</v>
      </c>
      <c r="K23" s="18">
        <f t="shared" si="2"/>
        <v>3.4146109244744104E-3</v>
      </c>
      <c r="L23" s="18">
        <f>B23-F$6*I23*(F$5-H23)</f>
        <v>153388631.77294862</v>
      </c>
      <c r="M23" s="18">
        <f>C23-F$6*J23*(F$5-H23)</f>
        <v>153388631.77294862</v>
      </c>
      <c r="N23" s="18">
        <f>D23-(F$6*K23*(F$5-H23))+((1-F$6)*H23)</f>
        <v>1233114.1413139866</v>
      </c>
      <c r="O23" s="1">
        <f>P$5*L23*N23</f>
        <v>144518.40690405472</v>
      </c>
      <c r="P23" s="1">
        <f>P$6*M23*N23</f>
        <v>144518.40690405472</v>
      </c>
      <c r="Q23" s="1">
        <f t="shared" si="3"/>
        <v>-792298.90980314626</v>
      </c>
      <c r="R23" s="1">
        <f t="shared" si="13"/>
        <v>-792298.90980314626</v>
      </c>
      <c r="S23" s="1">
        <f t="shared" si="14"/>
        <v>284597.8196062927</v>
      </c>
      <c r="T23">
        <f>IF(A23&lt;D$4,F$4,0)</f>
        <v>1300000</v>
      </c>
      <c r="U23" s="5">
        <f t="shared" si="15"/>
        <v>1391202.1500693669</v>
      </c>
      <c r="V23" s="5">
        <f>L$6*SUM(U16:U22)</f>
        <v>929842.01627193997</v>
      </c>
      <c r="W23" s="1">
        <f>H$5+((H$6-H$5)*(LOG(V23+J$5)-LOG(J$5))/(LOG(J$6)-LOG(J$5)))</f>
        <v>7.7392886607495215E-2</v>
      </c>
      <c r="X23" s="1">
        <f t="shared" si="6"/>
        <v>100610.77048883092</v>
      </c>
      <c r="Y23" s="1">
        <f t="shared" si="7"/>
        <v>1199389.4607867801</v>
      </c>
      <c r="Z23" s="1">
        <f t="shared" si="4"/>
        <v>900000</v>
      </c>
    </row>
    <row r="24" spans="1:26" x14ac:dyDescent="0.2">
      <c r="A24">
        <v>15</v>
      </c>
      <c r="B24" s="1">
        <f t="shared" si="8"/>
        <v>153035827.01972777</v>
      </c>
      <c r="C24" s="1">
        <f t="shared" si="8"/>
        <v>153035827.01972777</v>
      </c>
      <c r="D24" s="5">
        <f t="shared" si="9"/>
        <v>1227860.7855106844</v>
      </c>
      <c r="E24" s="1">
        <f t="shared" si="10"/>
        <v>10689622.312788766</v>
      </c>
      <c r="F24" s="1">
        <f t="shared" si="11"/>
        <v>100610.77048883092</v>
      </c>
      <c r="G24" s="1">
        <f t="shared" si="5"/>
        <v>1199389.4607867801</v>
      </c>
      <c r="H24" s="1">
        <f t="shared" si="12"/>
        <v>9100000</v>
      </c>
      <c r="I24" s="1">
        <f t="shared" si="0"/>
        <v>0.49800217584754397</v>
      </c>
      <c r="J24" s="1">
        <f t="shared" si="1"/>
        <v>0.49800217584754397</v>
      </c>
      <c r="K24" s="18">
        <f t="shared" si="2"/>
        <v>3.9956483049120913E-3</v>
      </c>
      <c r="L24" s="18">
        <f>B24-F$6*I24*(F$5-H24)</f>
        <v>152596589.10063022</v>
      </c>
      <c r="M24" s="18">
        <f>C24-F$6*J24*(F$5-H24)</f>
        <v>152596589.10063022</v>
      </c>
      <c r="N24" s="18">
        <f>D24-(F$6*K24*(F$5-H24))+((1-F$6)*H24)</f>
        <v>1406336.6237057522</v>
      </c>
      <c r="O24" s="1">
        <f>P$5*L24*N24</f>
        <v>163968.65212774626</v>
      </c>
      <c r="P24" s="1">
        <f>P$6*M24*N24</f>
        <v>163968.65212774626</v>
      </c>
      <c r="Q24" s="1">
        <f t="shared" si="3"/>
        <v>-811371.48072955338</v>
      </c>
      <c r="R24" s="1">
        <f t="shared" si="13"/>
        <v>-811371.48072955338</v>
      </c>
      <c r="S24" s="1">
        <f t="shared" si="14"/>
        <v>322742.96145910682</v>
      </c>
      <c r="T24">
        <f>IF(A24&lt;D$4,F$4,0)</f>
        <v>1300000</v>
      </c>
      <c r="U24" s="5">
        <f t="shared" si="15"/>
        <v>1410862.8622449811</v>
      </c>
      <c r="V24" s="5">
        <f>L$6*SUM(U17:U23)</f>
        <v>938962.20815131557</v>
      </c>
      <c r="W24" s="1">
        <f>H$5+((H$6-H$5)*(LOG(V24+J$5)-LOG(J$5))/(LOG(J$6)-LOG(J$5)))</f>
        <v>7.7548895560224651E-2</v>
      </c>
      <c r="X24" s="1">
        <f t="shared" si="6"/>
        <v>101302.51677498549</v>
      </c>
      <c r="Y24" s="1">
        <f t="shared" si="7"/>
        <v>1205002.5703982254</v>
      </c>
      <c r="Z24" s="1">
        <f t="shared" si="4"/>
        <v>900000</v>
      </c>
    </row>
    <row r="25" spans="1:26" x14ac:dyDescent="0.2">
      <c r="A25">
        <v>16</v>
      </c>
      <c r="B25" s="1">
        <f t="shared" si="8"/>
        <v>152224455.53899822</v>
      </c>
      <c r="C25" s="1">
        <f t="shared" si="8"/>
        <v>152224455.53899822</v>
      </c>
      <c r="D25" s="5">
        <f t="shared" si="9"/>
        <v>1417474.7065659056</v>
      </c>
      <c r="E25" s="1">
        <f t="shared" si="10"/>
        <v>12100485.175033746</v>
      </c>
      <c r="F25" s="1">
        <f t="shared" si="11"/>
        <v>201913.2872638164</v>
      </c>
      <c r="G25" s="1">
        <f t="shared" si="5"/>
        <v>2404392.0311850058</v>
      </c>
      <c r="H25" s="1">
        <f t="shared" si="12"/>
        <v>9100000</v>
      </c>
      <c r="I25" s="1">
        <f t="shared" si="0"/>
        <v>0.49768285308153426</v>
      </c>
      <c r="J25" s="1">
        <f t="shared" si="1"/>
        <v>0.49768285308153426</v>
      </c>
      <c r="K25" s="18">
        <f t="shared" si="2"/>
        <v>4.6342938369314862E-3</v>
      </c>
      <c r="L25" s="18">
        <f>B25-F$6*I25*(F$5-H25)</f>
        <v>151785499.26258031</v>
      </c>
      <c r="M25" s="18">
        <f>C25-F$6*J25*(F$5-H25)</f>
        <v>151785499.26258031</v>
      </c>
      <c r="N25" s="18">
        <f>D25-(F$6*K25*(F$5-H25))+((1-F$6)*H25)</f>
        <v>1595387.2594017324</v>
      </c>
      <c r="O25" s="1">
        <f>P$5*L25*N25</f>
        <v>185021.89156895757</v>
      </c>
      <c r="P25" s="1">
        <f>P$6*M25*N25</f>
        <v>185021.89156895757</v>
      </c>
      <c r="Q25" s="1">
        <f t="shared" si="3"/>
        <v>-832009.60057495208</v>
      </c>
      <c r="R25" s="1">
        <f t="shared" si="13"/>
        <v>-832009.60057495208</v>
      </c>
      <c r="S25" s="1">
        <f t="shared" si="14"/>
        <v>364019.20114990423</v>
      </c>
      <c r="T25">
        <f>IF(A25&lt;D$4,F$4,0)</f>
        <v>1300000</v>
      </c>
      <c r="U25" s="5">
        <f t="shared" si="15"/>
        <v>1433129.0404038855</v>
      </c>
      <c r="V25" s="5">
        <f>L$6*SUM(U18:U24)</f>
        <v>949417.98565849254</v>
      </c>
      <c r="W25" s="1">
        <f>H$5+((H$6-H$5)*(LOG(V25+J$5)-LOG(J$5))/(LOG(J$6)-LOG(J$5)))</f>
        <v>7.7725916602844433E-2</v>
      </c>
      <c r="X25" s="1">
        <f t="shared" si="6"/>
        <v>102137.91592917261</v>
      </c>
      <c r="Y25" s="1">
        <f t="shared" si="7"/>
        <v>1211940.0698096897</v>
      </c>
      <c r="Z25" s="1">
        <f t="shared" si="4"/>
        <v>900000</v>
      </c>
    </row>
    <row r="26" spans="1:26" x14ac:dyDescent="0.2">
      <c r="A26">
        <v>17</v>
      </c>
      <c r="B26" s="1">
        <f t="shared" si="8"/>
        <v>151392445.93842328</v>
      </c>
      <c r="C26" s="1">
        <f t="shared" si="8"/>
        <v>151392445.93842328</v>
      </c>
      <c r="D26" s="5">
        <f t="shared" si="9"/>
        <v>1623355.9130436382</v>
      </c>
      <c r="E26" s="1">
        <f t="shared" si="10"/>
        <v>13533614.215437632</v>
      </c>
      <c r="F26" s="1">
        <f t="shared" si="11"/>
        <v>304051.20319298899</v>
      </c>
      <c r="G26" s="1">
        <f t="shared" si="5"/>
        <v>3616332.1009946954</v>
      </c>
      <c r="H26" s="1">
        <f t="shared" si="12"/>
        <v>9100000</v>
      </c>
      <c r="I26" s="1">
        <f t="shared" si="0"/>
        <v>0.49733358750160395</v>
      </c>
      <c r="J26" s="1">
        <f t="shared" si="1"/>
        <v>0.49733358750160395</v>
      </c>
      <c r="K26" s="18">
        <f t="shared" si="2"/>
        <v>5.332824996792193E-3</v>
      </c>
      <c r="L26" s="18">
        <f>B26-F$6*I26*(F$5-H26)</f>
        <v>150953797.71424687</v>
      </c>
      <c r="M26" s="18">
        <f>C26-F$6*J26*(F$5-H26)</f>
        <v>150953797.71424687</v>
      </c>
      <c r="N26" s="18">
        <f>D26-(F$6*K26*(F$5-H26))+((1-F$6)*H26)</f>
        <v>1800652.3613964678</v>
      </c>
      <c r="O26" s="1">
        <f>P$5*L26*N26</f>
        <v>207682.84865214193</v>
      </c>
      <c r="P26" s="1">
        <f>P$6*M26*N26</f>
        <v>207682.84865214193</v>
      </c>
      <c r="Q26" s="1">
        <f t="shared" si="3"/>
        <v>-854216.51240422716</v>
      </c>
      <c r="R26" s="1">
        <f t="shared" si="13"/>
        <v>-854216.51240422716</v>
      </c>
      <c r="S26" s="1">
        <f t="shared" si="14"/>
        <v>408433.02480845398</v>
      </c>
      <c r="T26">
        <f>IF(A26&lt;D$4,F$4,0)</f>
        <v>1300000</v>
      </c>
      <c r="U26" s="5">
        <f t="shared" si="15"/>
        <v>1458137.9946721715</v>
      </c>
      <c r="V26" s="5">
        <f>L$6*SUM(U19:U25)</f>
        <v>961323.09112499491</v>
      </c>
      <c r="W26" s="1">
        <f>H$5+((H$6-H$5)*(LOG(V26+J$5)-LOG(J$5))/(LOG(J$6)-LOG(J$5)))</f>
        <v>7.7925141600808573E-2</v>
      </c>
      <c r="X26" s="1">
        <f t="shared" si="6"/>
        <v>103147.8489128389</v>
      </c>
      <c r="Y26" s="1">
        <f t="shared" si="7"/>
        <v>1220530.8354486229</v>
      </c>
      <c r="Z26" s="1">
        <f t="shared" si="4"/>
        <v>900000</v>
      </c>
    </row>
    <row r="27" spans="1:26" x14ac:dyDescent="0.2">
      <c r="A27">
        <v>18</v>
      </c>
      <c r="B27" s="1">
        <f t="shared" si="8"/>
        <v>150538229.42601904</v>
      </c>
      <c r="C27" s="1">
        <f t="shared" si="8"/>
        <v>150538229.42601904</v>
      </c>
      <c r="D27" s="5">
        <f t="shared" si="9"/>
        <v>1845840.2736234546</v>
      </c>
      <c r="E27" s="1">
        <f t="shared" si="10"/>
        <v>14991752.210109804</v>
      </c>
      <c r="F27" s="1">
        <f t="shared" si="11"/>
        <v>407199.0521058279</v>
      </c>
      <c r="G27" s="1">
        <f t="shared" si="5"/>
        <v>4836862.9364433186</v>
      </c>
      <c r="H27" s="1">
        <f t="shared" si="12"/>
        <v>9100000</v>
      </c>
      <c r="I27" s="1">
        <f t="shared" si="0"/>
        <v>0.49695327765742042</v>
      </c>
      <c r="J27" s="1">
        <f t="shared" si="1"/>
        <v>0.49695327765742042</v>
      </c>
      <c r="K27" s="18">
        <f t="shared" si="2"/>
        <v>6.0934446851591568E-3</v>
      </c>
      <c r="L27" s="18">
        <f>B27-F$6*I27*(F$5-H27)</f>
        <v>150099916.63512519</v>
      </c>
      <c r="M27" s="18">
        <f>C27-F$6*J27*(F$5-H27)</f>
        <v>150099916.63512519</v>
      </c>
      <c r="N27" s="18">
        <f>D27-(F$6*K27*(F$5-H27))+((1-F$6)*H27)</f>
        <v>2022465.8554111444</v>
      </c>
      <c r="O27" s="1">
        <f>P$5*L27*N27</f>
        <v>231946.78812240215</v>
      </c>
      <c r="P27" s="1">
        <f>P$6*M27*N27</f>
        <v>231946.78812240215</v>
      </c>
      <c r="Q27" s="1">
        <f t="shared" si="3"/>
        <v>-877986.04907704866</v>
      </c>
      <c r="R27" s="1">
        <f t="shared" si="13"/>
        <v>-877986.04907704866</v>
      </c>
      <c r="S27" s="1">
        <f t="shared" si="14"/>
        <v>455972.09815409739</v>
      </c>
      <c r="T27">
        <f>IF(A27&lt;D$4,F$4,0)</f>
        <v>1300000</v>
      </c>
      <c r="U27" s="5">
        <f t="shared" si="15"/>
        <v>1485948.6642286375</v>
      </c>
      <c r="V27" s="5">
        <f>L$6*SUM(U20:U26)</f>
        <v>974769.02215606591</v>
      </c>
      <c r="W27" s="1">
        <f>H$5+((H$6-H$5)*(LOG(V27+J$5)-LOG(J$5))/(LOG(J$6)-LOG(J$5)))</f>
        <v>7.8147235962704745E-2</v>
      </c>
      <c r="X27" s="1">
        <f t="shared" si="6"/>
        <v>104370.04738966929</v>
      </c>
      <c r="Y27" s="1">
        <f t="shared" si="7"/>
        <v>1231186.4326818613</v>
      </c>
      <c r="Z27" s="1">
        <f t="shared" si="4"/>
        <v>900000</v>
      </c>
    </row>
    <row r="28" spans="1:26" x14ac:dyDescent="0.2">
      <c r="A28">
        <v>19</v>
      </c>
      <c r="B28" s="1">
        <f t="shared" si="8"/>
        <v>149660243.37694201</v>
      </c>
      <c r="C28" s="1">
        <f t="shared" si="8"/>
        <v>149660243.37694201</v>
      </c>
      <c r="D28" s="5">
        <f t="shared" si="9"/>
        <v>2085313.5426526936</v>
      </c>
      <c r="E28" s="1">
        <f t="shared" si="10"/>
        <v>16477700.874338441</v>
      </c>
      <c r="F28" s="1">
        <f t="shared" si="11"/>
        <v>511569.09949549718</v>
      </c>
      <c r="G28" s="1">
        <f t="shared" si="5"/>
        <v>6068049.3691251799</v>
      </c>
      <c r="H28" s="1">
        <f t="shared" si="12"/>
        <v>9100000</v>
      </c>
      <c r="I28" s="1">
        <f t="shared" si="0"/>
        <v>0.49654068776944399</v>
      </c>
      <c r="J28" s="1">
        <f t="shared" si="1"/>
        <v>0.49654068776944399</v>
      </c>
      <c r="K28" s="18">
        <f t="shared" si="2"/>
        <v>6.9186244611121207E-3</v>
      </c>
      <c r="L28" s="18">
        <f>B28-F$6*I28*(F$5-H28)</f>
        <v>149222294.49032936</v>
      </c>
      <c r="M28" s="18">
        <f>C28-F$6*J28*(F$5-H28)</f>
        <v>149222294.49032936</v>
      </c>
      <c r="N28" s="18">
        <f>D28-(F$6*K28*(F$5-H28))+((1-F$6)*H28)</f>
        <v>2261211.3158779927</v>
      </c>
      <c r="O28" s="1">
        <f>P$5*L28*N28</f>
        <v>257811.07952537516</v>
      </c>
      <c r="P28" s="1">
        <f>P$6*M28*N28</f>
        <v>257811.07952537516</v>
      </c>
      <c r="Q28" s="1">
        <f t="shared" si="3"/>
        <v>-903313.97362565238</v>
      </c>
      <c r="R28" s="1">
        <f t="shared" si="13"/>
        <v>-903313.97362565238</v>
      </c>
      <c r="S28" s="1">
        <f t="shared" si="14"/>
        <v>506627.94725130458</v>
      </c>
      <c r="T28">
        <f>IF(A28&lt;D$4,F$4,0)</f>
        <v>1300000</v>
      </c>
      <c r="U28" s="5">
        <f t="shared" si="15"/>
        <v>1516498.8291248586</v>
      </c>
      <c r="V28" s="5">
        <f>L$6*SUM(U21:U27)</f>
        <v>989808.2405717764</v>
      </c>
      <c r="W28" s="1">
        <f>H$5+((H$6-H$5)*(LOG(V28+J$5)-LOG(J$5))/(LOG(J$6)-LOG(J$5)))</f>
        <v>7.839208290513415E-2</v>
      </c>
      <c r="X28" s="1">
        <f t="shared" si="6"/>
        <v>105850.69113310661</v>
      </c>
      <c r="Y28" s="1">
        <f t="shared" si="7"/>
        <v>1244422.0304273267</v>
      </c>
      <c r="Z28" s="1">
        <f t="shared" si="4"/>
        <v>900000</v>
      </c>
    </row>
    <row r="29" spans="1:26" x14ac:dyDescent="0.2">
      <c r="A29">
        <v>20</v>
      </c>
      <c r="B29" s="1">
        <f t="shared" si="8"/>
        <v>148756929.40331635</v>
      </c>
      <c r="C29" s="1">
        <f t="shared" si="8"/>
        <v>148756929.40331635</v>
      </c>
      <c r="D29" s="5">
        <f t="shared" si="9"/>
        <v>2342394.0524291596</v>
      </c>
      <c r="E29" s="1">
        <f t="shared" si="10"/>
        <v>17994199.703463301</v>
      </c>
      <c r="F29" s="1">
        <f t="shared" si="11"/>
        <v>617419.79062860378</v>
      </c>
      <c r="G29" s="1">
        <f t="shared" si="5"/>
        <v>7312471.3995525064</v>
      </c>
      <c r="H29" s="1">
        <f t="shared" si="12"/>
        <v>9100000</v>
      </c>
      <c r="I29" s="1">
        <f t="shared" si="0"/>
        <v>0.49609413839115418</v>
      </c>
      <c r="J29" s="1">
        <f t="shared" si="1"/>
        <v>0.49609413839115418</v>
      </c>
      <c r="K29" s="18">
        <f t="shared" si="2"/>
        <v>7.8117232176916768E-3</v>
      </c>
      <c r="L29" s="18">
        <f>B29-F$6*I29*(F$5-H29)</f>
        <v>148319374.37325534</v>
      </c>
      <c r="M29" s="18">
        <f>C29-F$6*J29*(F$5-H29)</f>
        <v>148319374.37325534</v>
      </c>
      <c r="N29" s="18">
        <f>D29-(F$6*K29*(F$5-H29))+((1-F$6)*H29)</f>
        <v>2517504.1125511555</v>
      </c>
      <c r="O29" s="1">
        <f>P$5*L29*N29</f>
        <v>285295.41179376893</v>
      </c>
      <c r="P29" s="1">
        <f>P$6*M29*N29</f>
        <v>285295.41179376893</v>
      </c>
      <c r="Q29" s="1">
        <f t="shared" si="3"/>
        <v>-930217.79170226934</v>
      </c>
      <c r="R29" s="1">
        <f t="shared" si="13"/>
        <v>-930217.79170226934</v>
      </c>
      <c r="S29" s="1">
        <f t="shared" si="14"/>
        <v>560435.58340453869</v>
      </c>
      <c r="T29">
        <f>IF(A29&lt;D$4,F$4,0)</f>
        <v>1300000</v>
      </c>
      <c r="U29" s="5">
        <f t="shared" si="15"/>
        <v>1549547.4374748385</v>
      </c>
      <c r="V29" s="5">
        <f>L$6*SUM(U22:U28)</f>
        <v>1006430.8513282192</v>
      </c>
      <c r="W29" s="1">
        <f>H$5+((H$6-H$5)*(LOG(V29+J$5)-LOG(J$5))/(LOG(J$6)-LOG(J$5)))</f>
        <v>7.8658459559857216E-2</v>
      </c>
      <c r="X29" s="1">
        <f t="shared" si="6"/>
        <v>107646.38084289599</v>
      </c>
      <c r="Y29" s="1">
        <f t="shared" si="7"/>
        <v>1260882.5916953934</v>
      </c>
      <c r="Z29" s="1">
        <f t="shared" si="4"/>
        <v>900000</v>
      </c>
    </row>
    <row r="30" spans="1:26" x14ac:dyDescent="0.2">
      <c r="A30">
        <v>21</v>
      </c>
      <c r="B30" s="1">
        <f t="shared" si="8"/>
        <v>147826711.61161408</v>
      </c>
      <c r="C30" s="1">
        <f t="shared" si="8"/>
        <v>147826711.61161408</v>
      </c>
      <c r="D30" s="5">
        <f t="shared" si="9"/>
        <v>2618231.8162274058</v>
      </c>
      <c r="E30" s="1">
        <f t="shared" si="10"/>
        <v>19543747.14093814</v>
      </c>
      <c r="F30" s="1">
        <f t="shared" si="11"/>
        <v>725066.17147149972</v>
      </c>
      <c r="G30" s="1">
        <f t="shared" si="5"/>
        <v>8573353.9912478998</v>
      </c>
      <c r="H30" s="1">
        <f t="shared" si="12"/>
        <v>9100000</v>
      </c>
      <c r="I30" s="1">
        <f t="shared" si="0"/>
        <v>0.49561099458833752</v>
      </c>
      <c r="J30" s="1">
        <f t="shared" si="1"/>
        <v>0.49561099458833752</v>
      </c>
      <c r="K30" s="18">
        <f t="shared" si="2"/>
        <v>8.7780108233250151E-3</v>
      </c>
      <c r="L30" s="18">
        <f>B30-F$6*I30*(F$5-H30)</f>
        <v>147389582.71438718</v>
      </c>
      <c r="M30" s="18">
        <f>C30-F$6*J30*(F$5-H30)</f>
        <v>147389582.71438718</v>
      </c>
      <c r="N30" s="18">
        <f>D30-(F$6*K30*(F$5-H30))+((1-F$6)*H30)</f>
        <v>2792489.610681233</v>
      </c>
      <c r="O30" s="1">
        <f>P$5*L30*N30</f>
        <v>314474.23475899181</v>
      </c>
      <c r="P30" s="1">
        <f>P$6*M30*N30</f>
        <v>314474.23475899181</v>
      </c>
      <c r="Q30" s="1">
        <f t="shared" si="3"/>
        <v>-958768.52772383066</v>
      </c>
      <c r="R30" s="1">
        <f t="shared" si="13"/>
        <v>-958768.52772383066</v>
      </c>
      <c r="S30" s="1">
        <f t="shared" si="14"/>
        <v>617537.05544766109</v>
      </c>
      <c r="T30">
        <f>IF(A30&lt;D$4,F$4,0)</f>
        <v>1300000</v>
      </c>
      <c r="U30" s="5">
        <f t="shared" si="15"/>
        <v>1584597.8196062928</v>
      </c>
      <c r="V30" s="5">
        <f>L$6*SUM(U23:U29)</f>
        <v>1024532.6978218742</v>
      </c>
      <c r="W30" s="1">
        <f>H$5+((H$6-H$5)*(LOG(V30+J$5)-LOG(J$5))/(LOG(J$6)-LOG(J$5)))</f>
        <v>7.8943630540635704E-2</v>
      </c>
      <c r="X30" s="1">
        <f t="shared" si="6"/>
        <v>109826.54854241412</v>
      </c>
      <c r="Y30" s="1">
        <f t="shared" si="7"/>
        <v>1281375.6015269528</v>
      </c>
      <c r="Z30" s="1">
        <f t="shared" si="4"/>
        <v>900000</v>
      </c>
    </row>
    <row r="31" spans="1:26" x14ac:dyDescent="0.2">
      <c r="A31">
        <v>22</v>
      </c>
      <c r="B31" s="1">
        <f t="shared" si="8"/>
        <v>146867943.08389026</v>
      </c>
      <c r="C31" s="1">
        <f t="shared" si="8"/>
        <v>146867943.08389026</v>
      </c>
      <c r="D31" s="5">
        <f t="shared" si="9"/>
        <v>2913025.9102159599</v>
      </c>
      <c r="E31" s="1">
        <f t="shared" si="10"/>
        <v>21128344.960544433</v>
      </c>
      <c r="F31" s="1">
        <f t="shared" si="11"/>
        <v>834892.72001391381</v>
      </c>
      <c r="G31" s="1">
        <f t="shared" si="5"/>
        <v>9854729.5927748531</v>
      </c>
      <c r="H31" s="1">
        <f t="shared" si="12"/>
        <v>9100000</v>
      </c>
      <c r="I31" s="1">
        <f t="shared" si="0"/>
        <v>0.49509011192758046</v>
      </c>
      <c r="J31" s="1">
        <f t="shared" si="1"/>
        <v>0.49509011192758046</v>
      </c>
      <c r="K31" s="18">
        <f t="shared" si="2"/>
        <v>9.8197761448390267E-3</v>
      </c>
      <c r="L31" s="18">
        <f>B31-F$6*I31*(F$5-H31)</f>
        <v>146431273.60517013</v>
      </c>
      <c r="M31" s="18">
        <f>C31-F$6*J31*(F$5-H31)</f>
        <v>146431273.60517013</v>
      </c>
      <c r="N31" s="18">
        <f>D31-(F$6*K31*(F$5-H31))+((1-F$6)*H31)</f>
        <v>3086364.8676562118</v>
      </c>
      <c r="O31" s="1">
        <f>P$5*L31*N31</f>
        <v>345308.93824965728</v>
      </c>
      <c r="P31" s="1">
        <f>P$6*M31*N31</f>
        <v>345308.93824965728</v>
      </c>
      <c r="Q31" s="1">
        <f t="shared" si="3"/>
        <v>-988926.08375551191</v>
      </c>
      <c r="R31" s="1">
        <f t="shared" si="13"/>
        <v>-988926.08375551191</v>
      </c>
      <c r="S31" s="1">
        <f t="shared" si="14"/>
        <v>677852.16751102381</v>
      </c>
      <c r="T31">
        <f>IF(A31&lt;D$4,F$4,0)</f>
        <v>1300000</v>
      </c>
      <c r="U31" s="5">
        <f t="shared" si="15"/>
        <v>1622742.9614591068</v>
      </c>
      <c r="V31" s="5">
        <f>L$6*SUM(U24:U30)</f>
        <v>1043872.2647755666</v>
      </c>
      <c r="W31" s="1">
        <f>H$5+((H$6-H$5)*(LOG(V31+J$5)-LOG(J$5))/(LOG(J$6)-LOG(J$5)))</f>
        <v>7.924283878767345E-2</v>
      </c>
      <c r="X31" s="1">
        <f t="shared" si="6"/>
        <v>111800.77834439457</v>
      </c>
      <c r="Y31" s="1">
        <f t="shared" si="7"/>
        <v>1299062.0839005865</v>
      </c>
      <c r="Z31" s="1">
        <f t="shared" si="4"/>
        <v>900000</v>
      </c>
    </row>
    <row r="32" spans="1:26" x14ac:dyDescent="0.2">
      <c r="A32">
        <v>23</v>
      </c>
      <c r="B32" s="1">
        <f t="shared" si="8"/>
        <v>145879017.00013474</v>
      </c>
      <c r="C32" s="1">
        <f t="shared" si="8"/>
        <v>145879017.00013474</v>
      </c>
      <c r="D32" s="5">
        <f t="shared" si="9"/>
        <v>3226858.8765770793</v>
      </c>
      <c r="E32" s="1">
        <f t="shared" si="10"/>
        <v>22751087.922003541</v>
      </c>
      <c r="F32" s="1">
        <f t="shared" si="11"/>
        <v>946693.49835830834</v>
      </c>
      <c r="G32" s="1">
        <f t="shared" si="5"/>
        <v>11153791.676675439</v>
      </c>
      <c r="H32" s="1">
        <f t="shared" si="12"/>
        <v>9100000</v>
      </c>
      <c r="I32" s="1">
        <f t="shared" si="0"/>
        <v>0.49453046756885233</v>
      </c>
      <c r="J32" s="1">
        <f t="shared" si="1"/>
        <v>0.49453046756885233</v>
      </c>
      <c r="K32" s="18">
        <f t="shared" si="2"/>
        <v>1.0939064862295381E-2</v>
      </c>
      <c r="L32" s="18">
        <f>B32-F$6*I32*(F$5-H32)</f>
        <v>145442841.12773901</v>
      </c>
      <c r="M32" s="18">
        <f>C32-F$6*J32*(F$5-H32)</f>
        <v>145442841.12773901</v>
      </c>
      <c r="N32" s="18">
        <f>D32-(F$6*K32*(F$5-H32))+((1-F$6)*H32)</f>
        <v>3399210.6213685349</v>
      </c>
      <c r="O32" s="1">
        <f>P$5*L32*N32</f>
        <v>377743.62038770388</v>
      </c>
      <c r="P32" s="1">
        <f>P$6*M32*N32</f>
        <v>377743.62038770388</v>
      </c>
      <c r="Q32" s="1">
        <f t="shared" si="3"/>
        <v>-1020633.2282272119</v>
      </c>
      <c r="R32" s="1">
        <f t="shared" si="13"/>
        <v>-1020633.2282272119</v>
      </c>
      <c r="S32" s="1">
        <f t="shared" si="14"/>
        <v>741266.45645442372</v>
      </c>
      <c r="T32">
        <f>IF(A32&lt;D$4,F$4,0)</f>
        <v>1300000</v>
      </c>
      <c r="U32" s="5">
        <f t="shared" si="15"/>
        <v>1664019.2011499042</v>
      </c>
      <c r="V32" s="5">
        <f>L$6*SUM(U25:U31)</f>
        <v>1065060.274696979</v>
      </c>
      <c r="W32" s="1">
        <f>H$5+((H$6-H$5)*(LOG(V32+J$5)-LOG(J$5))/(LOG(J$6)-LOG(J$5)))</f>
        <v>7.9564405972384594E-2</v>
      </c>
      <c r="X32" s="1">
        <f t="shared" si="6"/>
        <v>114026.06078150871</v>
      </c>
      <c r="Y32" s="1">
        <f t="shared" si="7"/>
        <v>1319102.9796223768</v>
      </c>
      <c r="Z32" s="1">
        <f t="shared" si="4"/>
        <v>900000</v>
      </c>
    </row>
    <row r="33" spans="1:26" x14ac:dyDescent="0.2">
      <c r="A33">
        <v>24</v>
      </c>
      <c r="B33" s="1">
        <f t="shared" si="8"/>
        <v>144858383.77190754</v>
      </c>
      <c r="C33" s="1">
        <f t="shared" si="8"/>
        <v>144858383.77190754</v>
      </c>
      <c r="D33" s="5">
        <f t="shared" si="9"/>
        <v>3559692.3082230492</v>
      </c>
      <c r="E33" s="1">
        <f t="shared" si="10"/>
        <v>24415107.123153444</v>
      </c>
      <c r="F33" s="1">
        <f t="shared" si="11"/>
        <v>1060719.559139817</v>
      </c>
      <c r="G33" s="1">
        <f t="shared" si="5"/>
        <v>12472894.656297816</v>
      </c>
      <c r="H33" s="1">
        <f t="shared" si="12"/>
        <v>9100000</v>
      </c>
      <c r="I33" s="1">
        <f t="shared" si="0"/>
        <v>0.49393116598921888</v>
      </c>
      <c r="J33" s="1">
        <f t="shared" si="1"/>
        <v>0.49393116598921888</v>
      </c>
      <c r="K33" s="18">
        <f t="shared" si="2"/>
        <v>1.2137668021562183E-2</v>
      </c>
      <c r="L33" s="18">
        <f>B33-F$6*I33*(F$5-H33)</f>
        <v>144422736.48350504</v>
      </c>
      <c r="M33" s="18">
        <f>C33-F$6*J33*(F$5-H33)</f>
        <v>144422736.48350504</v>
      </c>
      <c r="N33" s="18">
        <f>D33-(F$6*K33*(F$5-H33))+((1-F$6)*H33)</f>
        <v>3730986.8850280312</v>
      </c>
      <c r="O33" s="1">
        <f>P$5*L33*N33</f>
        <v>411704.87142406532</v>
      </c>
      <c r="P33" s="1">
        <f>P$6*M33*N33</f>
        <v>411704.87142406532</v>
      </c>
      <c r="Q33" s="1">
        <f t="shared" si="3"/>
        <v>-1053815.3872100499</v>
      </c>
      <c r="R33" s="1">
        <f t="shared" si="13"/>
        <v>-1053815.3872100499</v>
      </c>
      <c r="S33" s="1">
        <f t="shared" si="14"/>
        <v>807630.7744200998</v>
      </c>
      <c r="T33">
        <f>IF(A33&lt;D$4,F$4,0)</f>
        <v>1300000</v>
      </c>
      <c r="U33" s="5">
        <f t="shared" si="15"/>
        <v>1708433.0248084539</v>
      </c>
      <c r="V33" s="5">
        <f>L$6*SUM(U26:U32)</f>
        <v>1088149.290771581</v>
      </c>
      <c r="W33" s="1">
        <f>H$5+((H$6-H$5)*(LOG(V33+J$5)-LOG(J$5))/(LOG(J$6)-LOG(J$5)))</f>
        <v>7.9907686584405543E-2</v>
      </c>
      <c r="X33" s="1">
        <f t="shared" si="6"/>
        <v>116516.43387507748</v>
      </c>
      <c r="Y33" s="1">
        <f t="shared" si="7"/>
        <v>1341621.5607970941</v>
      </c>
      <c r="Z33" s="1">
        <f t="shared" si="4"/>
        <v>900000</v>
      </c>
    </row>
    <row r="34" spans="1:26" x14ac:dyDescent="0.2">
      <c r="A34">
        <v>25</v>
      </c>
      <c r="B34" s="1">
        <f t="shared" si="8"/>
        <v>143804568.3846975</v>
      </c>
      <c r="C34" s="1">
        <f t="shared" si="8"/>
        <v>143804568.3846975</v>
      </c>
      <c r="D34" s="5">
        <f t="shared" si="9"/>
        <v>3911350.9844890521</v>
      </c>
      <c r="E34" s="1">
        <f t="shared" si="10"/>
        <v>26123540.1479619</v>
      </c>
      <c r="F34" s="1">
        <f t="shared" si="11"/>
        <v>1177235.9930148944</v>
      </c>
      <c r="G34" s="1">
        <f t="shared" si="5"/>
        <v>13814516.217094909</v>
      </c>
      <c r="H34" s="1">
        <f t="shared" si="12"/>
        <v>9100000</v>
      </c>
      <c r="I34" s="1">
        <f t="shared" si="0"/>
        <v>0.49329146466750018</v>
      </c>
      <c r="J34" s="1">
        <f t="shared" si="1"/>
        <v>0.49329146466750018</v>
      </c>
      <c r="K34" s="18">
        <f t="shared" si="2"/>
        <v>1.3417070664999736E-2</v>
      </c>
      <c r="L34" s="18">
        <f>B34-F$6*I34*(F$5-H34)</f>
        <v>143369485.31286076</v>
      </c>
      <c r="M34" s="18">
        <f>C34-F$6*J34*(F$5-H34)</f>
        <v>143369485.31286076</v>
      </c>
      <c r="N34" s="18">
        <f>D34-(F$6*K34*(F$5-H34))+((1-F$6)*H34)</f>
        <v>4081517.1281625223</v>
      </c>
      <c r="O34" s="1">
        <f>P$5*L34*N34</f>
        <v>447100.4049207567</v>
      </c>
      <c r="P34" s="1">
        <f>P$6*M34*N34</f>
        <v>447100.4049207567</v>
      </c>
      <c r="Q34" s="1">
        <f t="shared" si="3"/>
        <v>-1088379.3089885069</v>
      </c>
      <c r="R34" s="1">
        <f t="shared" si="13"/>
        <v>-1088379.3089885069</v>
      </c>
      <c r="S34" s="1">
        <f t="shared" si="14"/>
        <v>876758.6179770137</v>
      </c>
      <c r="T34">
        <f>IF(A34&lt;D$4,F$4,0)</f>
        <v>1300000</v>
      </c>
      <c r="U34" s="5">
        <f t="shared" si="15"/>
        <v>1755972.0981540973</v>
      </c>
      <c r="V34" s="5">
        <f>L$6*SUM(U27:U33)</f>
        <v>1113178.7937852093</v>
      </c>
      <c r="W34" s="1">
        <f>H$5+((H$6-H$5)*(LOG(V34+J$5)-LOG(J$5))/(LOG(J$6)-LOG(J$5)))</f>
        <v>8.027175836334452E-2</v>
      </c>
      <c r="X34" s="1">
        <f t="shared" si="6"/>
        <v>119279.71211529574</v>
      </c>
      <c r="Y34" s="1">
        <f t="shared" si="7"/>
        <v>1366668.9521133418</v>
      </c>
      <c r="Z34" s="1">
        <f t="shared" si="4"/>
        <v>900000</v>
      </c>
    </row>
    <row r="35" spans="1:26" x14ac:dyDescent="0.2">
      <c r="A35">
        <v>26</v>
      </c>
      <c r="B35" s="1">
        <f t="shared" si="8"/>
        <v>142716189.07570899</v>
      </c>
      <c r="C35" s="1">
        <f t="shared" si="8"/>
        <v>142716189.07570899</v>
      </c>
      <c r="D35" s="5">
        <f t="shared" si="9"/>
        <v>4281481.6552147605</v>
      </c>
      <c r="E35" s="1">
        <f t="shared" si="10"/>
        <v>27879512.246115997</v>
      </c>
      <c r="F35" s="1">
        <f t="shared" si="11"/>
        <v>1296515.7051301901</v>
      </c>
      <c r="G35" s="1">
        <f t="shared" si="5"/>
        <v>15181185.169208251</v>
      </c>
      <c r="H35" s="1">
        <f t="shared" si="12"/>
        <v>9100000</v>
      </c>
      <c r="I35" s="1">
        <f t="shared" si="0"/>
        <v>0.49261084426876844</v>
      </c>
      <c r="J35" s="1">
        <f t="shared" si="1"/>
        <v>0.49261084426876844</v>
      </c>
      <c r="K35" s="18">
        <f t="shared" si="2"/>
        <v>1.4778311462463002E-2</v>
      </c>
      <c r="L35" s="18">
        <f>B35-F$6*I35*(F$5-H35)</f>
        <v>142281706.31106395</v>
      </c>
      <c r="M35" s="18">
        <f>C35-F$6*J35*(F$5-H35)</f>
        <v>142281706.31106395</v>
      </c>
      <c r="N35" s="18">
        <f>D35-(F$6*K35*(F$5-H35))+((1-F$6)*H35)</f>
        <v>4450447.1845048685</v>
      </c>
      <c r="O35" s="1">
        <f>P$5*L35*N35</f>
        <v>483815.1125142292</v>
      </c>
      <c r="P35" s="1">
        <f>P$6*M35*N35</f>
        <v>483815.1125142292</v>
      </c>
      <c r="Q35" s="1">
        <f t="shared" si="3"/>
        <v>-1124209.2100636282</v>
      </c>
      <c r="R35" s="1">
        <f t="shared" si="13"/>
        <v>-1124209.2100636282</v>
      </c>
      <c r="S35" s="1">
        <f t="shared" si="14"/>
        <v>948418.42012725654</v>
      </c>
      <c r="T35">
        <f>IF(A35&lt;D$4,F$4,0)</f>
        <v>1300000</v>
      </c>
      <c r="U35" s="5">
        <f t="shared" si="15"/>
        <v>1806627.9472513045</v>
      </c>
      <c r="V35" s="5">
        <f>L$6*SUM(U28:U34)</f>
        <v>1140181.1371777554</v>
      </c>
      <c r="W35" s="1">
        <f>H$5+((H$6-H$5)*(LOG(V35+J$5)-LOG(J$5))/(LOG(J$6)-LOG(J$5)))</f>
        <v>8.0655538767376037E-2</v>
      </c>
      <c r="X35" s="1">
        <f t="shared" si="6"/>
        <v>122314.0301031604</v>
      </c>
      <c r="Y35" s="1">
        <f t="shared" si="7"/>
        <v>1394184.7990216981</v>
      </c>
      <c r="Z35" s="1">
        <f t="shared" si="4"/>
        <v>900000</v>
      </c>
    </row>
    <row r="36" spans="1:26" x14ac:dyDescent="0.2">
      <c r="A36">
        <v>27</v>
      </c>
      <c r="B36" s="1">
        <f t="shared" si="8"/>
        <v>141591979.86564535</v>
      </c>
      <c r="C36" s="1">
        <f t="shared" si="8"/>
        <v>141591979.86564535</v>
      </c>
      <c r="D36" s="5">
        <f t="shared" si="9"/>
        <v>4669464.491937479</v>
      </c>
      <c r="E36" s="1">
        <f t="shared" si="10"/>
        <v>29686140.193367302</v>
      </c>
      <c r="F36" s="1">
        <f t="shared" si="11"/>
        <v>1418829.7352333504</v>
      </c>
      <c r="G36" s="1">
        <f t="shared" si="5"/>
        <v>16575369.968229949</v>
      </c>
      <c r="H36" s="1">
        <f t="shared" si="12"/>
        <v>9100000</v>
      </c>
      <c r="I36" s="1">
        <f t="shared" si="0"/>
        <v>0.49188916285338968</v>
      </c>
      <c r="J36" s="1">
        <f t="shared" si="1"/>
        <v>0.49188916285338968</v>
      </c>
      <c r="K36" s="18">
        <f t="shared" si="2"/>
        <v>1.6221674293220651E-2</v>
      </c>
      <c r="L36" s="18">
        <f>B36-F$6*I36*(F$5-H36)</f>
        <v>141158133.62400866</v>
      </c>
      <c r="M36" s="18">
        <f>C36-F$6*J36*(F$5-H36)</f>
        <v>141158133.62400866</v>
      </c>
      <c r="N36" s="18">
        <f>D36-(F$6*K36*(F$5-H36))+((1-F$6)*H36)</f>
        <v>4837156.9752108585</v>
      </c>
      <c r="O36" s="1">
        <f>P$5*L36*N36</f>
        <v>521702.36145103909</v>
      </c>
      <c r="P36" s="1">
        <f>P$6*M36*N36</f>
        <v>521702.36145103909</v>
      </c>
      <c r="Q36" s="1">
        <f t="shared" si="3"/>
        <v>-1161158.2731604457</v>
      </c>
      <c r="R36" s="1">
        <f t="shared" si="13"/>
        <v>-1161158.2731604457</v>
      </c>
      <c r="S36" s="1">
        <f t="shared" si="14"/>
        <v>1022316.5463208914</v>
      </c>
      <c r="T36">
        <f>IF(A36&lt;D$4,F$4,0)</f>
        <v>1300000</v>
      </c>
      <c r="U36" s="5">
        <f t="shared" si="15"/>
        <v>1860435.5834045387</v>
      </c>
      <c r="V36" s="5">
        <f>L$6*SUM(U29:U35)</f>
        <v>1169194.0489904</v>
      </c>
      <c r="W36" s="1">
        <f>H$5+((H$6-H$5)*(LOG(V36+J$5)-LOG(J$5))/(LOG(J$6)-LOG(J$5)))</f>
        <v>8.105798090630939E-2</v>
      </c>
      <c r="X36" s="1">
        <f t="shared" si="6"/>
        <v>125603.1866002561</v>
      </c>
      <c r="Y36" s="1">
        <f t="shared" si="7"/>
        <v>1423944.2508745822</v>
      </c>
      <c r="Z36" s="1">
        <f t="shared" si="4"/>
        <v>900000</v>
      </c>
    </row>
    <row r="37" spans="1:26" x14ac:dyDescent="0.2">
      <c r="A37">
        <v>28</v>
      </c>
      <c r="B37" s="1">
        <f t="shared" si="8"/>
        <v>140430821.59248489</v>
      </c>
      <c r="C37" s="1">
        <f t="shared" si="8"/>
        <v>140430821.59248489</v>
      </c>
      <c r="D37" s="5">
        <f t="shared" si="9"/>
        <v>5074243.9828107087</v>
      </c>
      <c r="E37" s="1">
        <f t="shared" si="10"/>
        <v>31546575.77677184</v>
      </c>
      <c r="F37" s="1">
        <f t="shared" si="11"/>
        <v>1544432.9218336064</v>
      </c>
      <c r="G37" s="1">
        <f t="shared" si="5"/>
        <v>17999314.219104532</v>
      </c>
      <c r="H37" s="1">
        <f t="shared" si="12"/>
        <v>9100000</v>
      </c>
      <c r="I37" s="1">
        <f t="shared" si="0"/>
        <v>0.49112695500891551</v>
      </c>
      <c r="J37" s="1">
        <f t="shared" si="1"/>
        <v>0.49112695500891551</v>
      </c>
      <c r="K37" s="18">
        <f t="shared" si="2"/>
        <v>1.7746089982168835E-2</v>
      </c>
      <c r="L37" s="18">
        <f>B37-F$6*I37*(F$5-H37)</f>
        <v>139997647.61816704</v>
      </c>
      <c r="M37" s="18">
        <f>C37-F$6*J37*(F$5-H37)</f>
        <v>139997647.61816704</v>
      </c>
      <c r="N37" s="18">
        <f>D37-(F$6*K37*(F$5-H37))+((1-F$6)*H37)</f>
        <v>5240591.9314464359</v>
      </c>
      <c r="O37" s="1">
        <f>P$5*L37*N37</f>
        <v>560567.34606452286</v>
      </c>
      <c r="P37" s="1">
        <f>P$6*M37*N37</f>
        <v>560567.34606452286</v>
      </c>
      <c r="Q37" s="1">
        <f t="shared" si="3"/>
        <v>-1199032.387576113</v>
      </c>
      <c r="R37" s="1">
        <f t="shared" si="13"/>
        <v>-1199032.387576113</v>
      </c>
      <c r="S37" s="1">
        <f t="shared" si="14"/>
        <v>1098064.7751522262</v>
      </c>
      <c r="T37">
        <f>IF(A37&lt;D$4,F$4,0)</f>
        <v>1300000</v>
      </c>
      <c r="U37" s="5">
        <f t="shared" si="15"/>
        <v>1917537.0554476611</v>
      </c>
      <c r="V37" s="5">
        <f>L$6*SUM(U30:U36)</f>
        <v>1200282.8635833699</v>
      </c>
      <c r="W37" s="1">
        <f>H$5+((H$6-H$5)*(LOG(V37+J$5)-LOG(J$5))/(LOG(J$6)-LOG(J$5)))</f>
        <v>8.1478373395011003E-2</v>
      </c>
      <c r="X37" s="1">
        <f t="shared" si="6"/>
        <v>129110.4528268018</v>
      </c>
      <c r="Y37" s="1">
        <f t="shared" si="7"/>
        <v>1455487.3667794911</v>
      </c>
      <c r="Z37" s="1">
        <f t="shared" si="4"/>
        <v>900000</v>
      </c>
    </row>
    <row r="38" spans="1:26" x14ac:dyDescent="0.2">
      <c r="A38">
        <v>29</v>
      </c>
      <c r="B38" s="1">
        <f t="shared" si="8"/>
        <v>139231789.20490879</v>
      </c>
      <c r="C38" s="1">
        <f t="shared" si="8"/>
        <v>139231789.20490879</v>
      </c>
      <c r="D38" s="5">
        <f t="shared" si="9"/>
        <v>5494456.5904519111</v>
      </c>
      <c r="E38" s="1">
        <f t="shared" si="10"/>
        <v>33464112.8322195</v>
      </c>
      <c r="F38" s="1">
        <f t="shared" si="11"/>
        <v>1673543.3746604081</v>
      </c>
      <c r="G38" s="1">
        <f t="shared" si="5"/>
        <v>19454801.585884023</v>
      </c>
      <c r="H38" s="1">
        <f t="shared" si="12"/>
        <v>9100000</v>
      </c>
      <c r="I38" s="1">
        <f t="shared" si="0"/>
        <v>0.49032523134897965</v>
      </c>
      <c r="J38" s="1">
        <f t="shared" si="1"/>
        <v>0.49032523134897965</v>
      </c>
      <c r="K38" s="18">
        <f t="shared" si="2"/>
        <v>1.9349537302040764E-2</v>
      </c>
      <c r="L38" s="18">
        <f>B38-F$6*I38*(F$5-H38)</f>
        <v>138799322.35085899</v>
      </c>
      <c r="M38" s="18">
        <f>C38-F$6*J38*(F$5-H38)</f>
        <v>138799322.35085899</v>
      </c>
      <c r="N38" s="18">
        <f>D38-(F$6*K38*(F$5-H38))+((1-F$6)*H38)</f>
        <v>5659390.298551511</v>
      </c>
      <c r="O38" s="1">
        <f>P$5*L38*N38</f>
        <v>600183.02136153367</v>
      </c>
      <c r="P38" s="1">
        <f>P$6*M38*N38</f>
        <v>600183.02136153367</v>
      </c>
      <c r="Q38" s="1">
        <f t="shared" si="3"/>
        <v>-1237605.8221152071</v>
      </c>
      <c r="R38" s="1">
        <f t="shared" si="13"/>
        <v>-1237605.8221152071</v>
      </c>
      <c r="S38" s="1">
        <f t="shared" si="14"/>
        <v>1175211.6442304144</v>
      </c>
      <c r="T38">
        <f>IF(A38&lt;D$4,F$4,0)</f>
        <v>1300000</v>
      </c>
      <c r="U38" s="5">
        <f t="shared" si="15"/>
        <v>1977852.1675110238</v>
      </c>
      <c r="V38" s="5">
        <f>L$6*SUM(U31:U37)</f>
        <v>1233576.7871675068</v>
      </c>
      <c r="W38" s="1">
        <f>H$5+((H$6-H$5)*(LOG(V38+J$5)-LOG(J$5))/(LOG(J$6)-LOG(J$5)))</f>
        <v>8.1916773881047636E-2</v>
      </c>
      <c r="X38" s="1">
        <f t="shared" si="6"/>
        <v>132929.86824090724</v>
      </c>
      <c r="Y38" s="1">
        <f t="shared" si="7"/>
        <v>1489813.0932181994</v>
      </c>
      <c r="Z38" s="1">
        <f t="shared" si="4"/>
        <v>900000</v>
      </c>
    </row>
    <row r="39" spans="1:26" x14ac:dyDescent="0.2">
      <c r="A39">
        <v>30</v>
      </c>
      <c r="B39" s="1">
        <f t="shared" si="8"/>
        <v>137994183.38279358</v>
      </c>
      <c r="C39" s="1">
        <f t="shared" si="8"/>
        <v>137994183.38279358</v>
      </c>
      <c r="D39" s="5">
        <f t="shared" si="9"/>
        <v>5928401.7782279011</v>
      </c>
      <c r="E39" s="1">
        <f t="shared" si="10"/>
        <v>35441964.999730527</v>
      </c>
      <c r="F39" s="1">
        <f t="shared" si="11"/>
        <v>1806473.2429013154</v>
      </c>
      <c r="G39" s="1">
        <f t="shared" si="5"/>
        <v>20944614.679102223</v>
      </c>
      <c r="H39" s="1">
        <f t="shared" si="12"/>
        <v>9100000</v>
      </c>
      <c r="I39" s="1">
        <f t="shared" si="0"/>
        <v>0.48948554601975275</v>
      </c>
      <c r="J39" s="1">
        <f t="shared" si="1"/>
        <v>0.48948554601975275</v>
      </c>
      <c r="K39" s="18">
        <f t="shared" si="2"/>
        <v>2.102890796049444E-2</v>
      </c>
      <c r="L39" s="18">
        <f>B39-F$6*I39*(F$5-H39)</f>
        <v>137562457.13120416</v>
      </c>
      <c r="M39" s="18">
        <f>C39-F$6*J39*(F$5-H39)</f>
        <v>137562457.13120416</v>
      </c>
      <c r="N39" s="18">
        <f>D39-(F$6*K39*(F$5-H39))+((1-F$6)*H39)</f>
        <v>6091854.2814067453</v>
      </c>
      <c r="O39" s="1">
        <f>P$5*L39*N39</f>
        <v>640289.15299171605</v>
      </c>
      <c r="P39" s="1">
        <f>P$6*M39*N39</f>
        <v>640289.15299171605</v>
      </c>
      <c r="Q39" s="1">
        <f t="shared" si="3"/>
        <v>-640289.15299171605</v>
      </c>
      <c r="R39" s="1">
        <f t="shared" si="13"/>
        <v>-640289.15299171605</v>
      </c>
      <c r="S39" s="1">
        <f t="shared" si="14"/>
        <v>1280578.3059834321</v>
      </c>
      <c r="T39">
        <f>IF(A39&lt;D$4,F$4,0)</f>
        <v>0</v>
      </c>
      <c r="U39" s="5">
        <f t="shared" si="15"/>
        <v>2041266.4564544237</v>
      </c>
      <c r="V39" s="5">
        <f>L$6*SUM(U32:U38)</f>
        <v>1269087.7077726983</v>
      </c>
      <c r="W39" s="1">
        <f>H$5+((H$6-H$5)*(LOG(V39+J$5)-LOG(J$5))/(LOG(J$6)-LOG(J$5)))</f>
        <v>8.2371615546435031E-2</v>
      </c>
      <c r="X39" s="1">
        <f t="shared" si="6"/>
        <v>137067.94989900585</v>
      </c>
      <c r="Y39" s="1">
        <f t="shared" si="7"/>
        <v>1526951.2512508982</v>
      </c>
      <c r="Z39" s="1">
        <f t="shared" si="4"/>
        <v>900000</v>
      </c>
    </row>
    <row r="40" spans="1:26" x14ac:dyDescent="0.2">
      <c r="A40">
        <v>31</v>
      </c>
      <c r="B40" s="1">
        <f t="shared" si="8"/>
        <v>137353894.22980186</v>
      </c>
      <c r="C40" s="1">
        <f t="shared" si="8"/>
        <v>137353894.22980186</v>
      </c>
      <c r="D40" s="5">
        <f t="shared" si="9"/>
        <v>6401349.3097912334</v>
      </c>
      <c r="E40" s="1">
        <f t="shared" si="10"/>
        <v>37483231.456184953</v>
      </c>
      <c r="F40" s="1">
        <f t="shared" si="11"/>
        <v>1943541.1928003214</v>
      </c>
      <c r="G40" s="1">
        <f t="shared" si="5"/>
        <v>22471565.93035312</v>
      </c>
      <c r="H40" s="1">
        <f t="shared" si="12"/>
        <v>7800000</v>
      </c>
      <c r="I40" s="1">
        <f t="shared" si="0"/>
        <v>0.48861412090587664</v>
      </c>
      <c r="J40" s="1">
        <f t="shared" si="1"/>
        <v>0.48861412090587664</v>
      </c>
      <c r="K40" s="18">
        <f t="shared" si="2"/>
        <v>2.2771758188246859E-2</v>
      </c>
      <c r="L40" s="18">
        <f>B40-F$6*I40*(F$5-H40)</f>
        <v>136300442.18512881</v>
      </c>
      <c r="M40" s="18">
        <f>C40-F$6*J40*(F$5-H40)</f>
        <v>136300442.18512881</v>
      </c>
      <c r="N40" s="18">
        <f>D40-(F$6*K40*(F$5-H40))+((1-F$6)*H40)</f>
        <v>6508253.3991373731</v>
      </c>
      <c r="O40" s="1">
        <f>P$5*L40*N40</f>
        <v>677779.50500862743</v>
      </c>
      <c r="P40" s="1">
        <f>P$6*M40*N40</f>
        <v>677779.50500862743</v>
      </c>
      <c r="Q40" s="1">
        <f t="shared" si="3"/>
        <v>-677779.50500862743</v>
      </c>
      <c r="R40" s="1">
        <f t="shared" si="13"/>
        <v>-677779.50500862743</v>
      </c>
      <c r="S40" s="1">
        <f t="shared" si="14"/>
        <v>1355559.0100172549</v>
      </c>
      <c r="T40">
        <f>IF(A40&lt;D$4,F$4,0)</f>
        <v>0</v>
      </c>
      <c r="U40" s="5">
        <f t="shared" si="15"/>
        <v>2107630.7744200998</v>
      </c>
      <c r="V40" s="5">
        <f>L$6*SUM(U33:U39)</f>
        <v>1306812.4333031503</v>
      </c>
      <c r="W40" s="1">
        <f>H$5+((H$6-H$5)*(LOG(V40+J$5)-LOG(J$5))/(LOG(J$6)-LOG(J$5)))</f>
        <v>8.2841182795683393E-2</v>
      </c>
      <c r="X40" s="1">
        <f t="shared" si="6"/>
        <v>141528.61250233944</v>
      </c>
      <c r="Y40" s="1">
        <f t="shared" si="7"/>
        <v>1566904.4123061143</v>
      </c>
      <c r="Z40" s="1">
        <f t="shared" si="4"/>
        <v>2200000</v>
      </c>
    </row>
    <row r="41" spans="1:26" x14ac:dyDescent="0.2">
      <c r="A41">
        <v>32</v>
      </c>
      <c r="B41" s="1">
        <f t="shared" si="8"/>
        <v>136676114.72479323</v>
      </c>
      <c r="C41" s="1">
        <f t="shared" si="8"/>
        <v>136676114.72479323</v>
      </c>
      <c r="D41" s="5">
        <f t="shared" si="9"/>
        <v>6880149.7018314749</v>
      </c>
      <c r="E41" s="1">
        <f t="shared" si="10"/>
        <v>39590862.230605051</v>
      </c>
      <c r="F41" s="1">
        <f t="shared" si="11"/>
        <v>2085069.8053026609</v>
      </c>
      <c r="G41" s="1">
        <f t="shared" si="5"/>
        <v>24038470.342659235</v>
      </c>
      <c r="H41" s="1">
        <f t="shared" si="12"/>
        <v>6500000</v>
      </c>
      <c r="I41" s="1">
        <f t="shared" si="0"/>
        <v>0.48772420638424174</v>
      </c>
      <c r="J41" s="1">
        <f t="shared" si="1"/>
        <v>0.48772420638424174</v>
      </c>
      <c r="K41" s="18">
        <f t="shared" si="2"/>
        <v>2.4551587231516615E-2</v>
      </c>
      <c r="L41" s="18">
        <f>B41-F$6*I41*(F$5-H41)</f>
        <v>135003220.69689527</v>
      </c>
      <c r="M41" s="18">
        <f>C41-F$6*J41*(F$5-H41)</f>
        <v>135003220.69689527</v>
      </c>
      <c r="N41" s="18">
        <f>D41-(F$6*K41*(F$5-H41))+((1-F$6)*H41)</f>
        <v>6925937.7576273726</v>
      </c>
      <c r="O41" s="1">
        <f>P$5*L41*N41</f>
        <v>714413.12929853925</v>
      </c>
      <c r="P41" s="1">
        <f>P$6*M41*N41</f>
        <v>714413.12929853925</v>
      </c>
      <c r="Q41" s="1">
        <f t="shared" si="3"/>
        <v>-714413.12929853925</v>
      </c>
      <c r="R41" s="1">
        <f t="shared" si="13"/>
        <v>-714413.12929853925</v>
      </c>
      <c r="S41" s="1">
        <f t="shared" si="14"/>
        <v>1428826.2585970785</v>
      </c>
      <c r="T41">
        <f>IF(A41&lt;D$4,F$4,0)</f>
        <v>0</v>
      </c>
      <c r="U41" s="5">
        <f t="shared" si="15"/>
        <v>2176758.6179770138</v>
      </c>
      <c r="V41" s="5">
        <f>L$6*SUM(U34:U40)</f>
        <v>1346732.208264315</v>
      </c>
      <c r="W41" s="1">
        <f>H$5+((H$6-H$5)*(LOG(V41+J$5)-LOG(J$5))/(LOG(J$6)-LOG(J$5)))</f>
        <v>8.3323643602053091E-2</v>
      </c>
      <c r="X41" s="1">
        <f t="shared" si="6"/>
        <v>146313.99328174139</v>
      </c>
      <c r="Y41" s="1">
        <f t="shared" si="7"/>
        <v>1609658.1048723559</v>
      </c>
      <c r="Z41" s="1">
        <f t="shared" si="4"/>
        <v>3500000</v>
      </c>
    </row>
    <row r="42" spans="1:26" x14ac:dyDescent="0.2">
      <c r="A42">
        <v>33</v>
      </c>
      <c r="B42" s="1">
        <f t="shared" si="8"/>
        <v>135961701.59549469</v>
      </c>
      <c r="C42" s="1">
        <f t="shared" si="8"/>
        <v>135961701.59549469</v>
      </c>
      <c r="D42" s="5">
        <f t="shared" si="9"/>
        <v>7360557.5403012969</v>
      </c>
      <c r="E42" s="1">
        <f t="shared" si="10"/>
        <v>41767620.848582067</v>
      </c>
      <c r="F42" s="1">
        <f t="shared" si="11"/>
        <v>2231383.7985844025</v>
      </c>
      <c r="G42" s="1">
        <f t="shared" si="5"/>
        <v>25648128.447531592</v>
      </c>
      <c r="H42" s="1">
        <f t="shared" si="12"/>
        <v>5200000</v>
      </c>
      <c r="I42" s="1">
        <f t="shared" si="0"/>
        <v>0.48682244851972867</v>
      </c>
      <c r="J42" s="1">
        <f t="shared" si="1"/>
        <v>0.48682244851972867</v>
      </c>
      <c r="K42" s="18">
        <f t="shared" si="2"/>
        <v>2.6355102960542578E-2</v>
      </c>
      <c r="L42" s="18">
        <f>B42-F$6*I42*(F$5-H42)</f>
        <v>133671688.79765788</v>
      </c>
      <c r="M42" s="18">
        <f>C42-F$6*J42*(F$5-H42)</f>
        <v>133671688.79765788</v>
      </c>
      <c r="N42" s="18">
        <f>D42-(F$6*K42*(F$5-H42))+((1-F$6)*H42)</f>
        <v>7340583.1359749045</v>
      </c>
      <c r="O42" s="1">
        <f>P$5*L42*N42</f>
        <v>749715.88061229605</v>
      </c>
      <c r="P42" s="1">
        <f>P$6*M42*N42</f>
        <v>749715.88061229605</v>
      </c>
      <c r="Q42" s="1">
        <f t="shared" si="3"/>
        <v>-749715.88061229605</v>
      </c>
      <c r="R42" s="1">
        <f t="shared" si="13"/>
        <v>-749715.88061229605</v>
      </c>
      <c r="S42" s="1">
        <f t="shared" si="14"/>
        <v>1499431.7612245921</v>
      </c>
      <c r="T42">
        <f>IF(A42&lt;D$4,F$4,0)</f>
        <v>0</v>
      </c>
      <c r="U42" s="5">
        <f t="shared" si="15"/>
        <v>2248418.4201272568</v>
      </c>
      <c r="V42" s="5">
        <f>L$6*SUM(U35:U41)</f>
        <v>1388810.8602466066</v>
      </c>
      <c r="W42" s="1">
        <f>H$5+((H$6-H$5)*(LOG(V42+J$5)-LOG(J$5))/(LOG(J$6)-LOG(J$5)))</f>
        <v>8.3817064446635295E-2</v>
      </c>
      <c r="X42" s="1">
        <f t="shared" si="6"/>
        <v>151426.25108585501</v>
      </c>
      <c r="Y42" s="1">
        <f t="shared" si="7"/>
        <v>1655201.6961654495</v>
      </c>
      <c r="Z42" s="1">
        <f t="shared" si="4"/>
        <v>4800000</v>
      </c>
    </row>
    <row r="43" spans="1:26" x14ac:dyDescent="0.2">
      <c r="A43">
        <v>34</v>
      </c>
      <c r="B43" s="1">
        <f t="shared" si="8"/>
        <v>135211985.7148824</v>
      </c>
      <c r="C43" s="1">
        <f t="shared" si="8"/>
        <v>135211985.7148824</v>
      </c>
      <c r="D43" s="5">
        <f t="shared" si="9"/>
        <v>7837672.755204998</v>
      </c>
      <c r="E43" s="1">
        <f t="shared" si="10"/>
        <v>44016039.268709324</v>
      </c>
      <c r="F43" s="1">
        <f t="shared" si="11"/>
        <v>2382810.0496702576</v>
      </c>
      <c r="G43" s="1">
        <f t="shared" si="5"/>
        <v>27303330.143697042</v>
      </c>
      <c r="H43" s="1">
        <f t="shared" si="12"/>
        <v>3900000</v>
      </c>
      <c r="I43" s="1">
        <f t="shared" si="0"/>
        <v>0.48591672097287864</v>
      </c>
      <c r="J43" s="1">
        <f t="shared" si="1"/>
        <v>0.48591672097287864</v>
      </c>
      <c r="K43" s="18">
        <f t="shared" si="2"/>
        <v>2.8166558054242775E-2</v>
      </c>
      <c r="L43" s="18">
        <f>B43-F$6*I43*(F$5-H43)</f>
        <v>132307175.55690654</v>
      </c>
      <c r="M43" s="18">
        <f>C43-F$6*J43*(F$5-H43)</f>
        <v>132307175.55690654</v>
      </c>
      <c r="N43" s="18">
        <f>D43-(F$6*K43*(F$5-H43))+((1-F$6)*H43)</f>
        <v>7747293.0711567346</v>
      </c>
      <c r="O43" s="1">
        <f>P$5*L43*N43</f>
        <v>783177.3108621178</v>
      </c>
      <c r="P43" s="1">
        <f>P$6*M43*N43</f>
        <v>783177.3108621178</v>
      </c>
      <c r="Q43" s="1">
        <f t="shared" si="3"/>
        <v>-783177.3108621178</v>
      </c>
      <c r="R43" s="1">
        <f t="shared" si="13"/>
        <v>-783177.3108621178</v>
      </c>
      <c r="S43" s="1">
        <f t="shared" si="14"/>
        <v>1566354.6217242356</v>
      </c>
      <c r="T43">
        <f>IF(A43&lt;D$4,F$4,0)</f>
        <v>0</v>
      </c>
      <c r="U43" s="5">
        <f t="shared" si="15"/>
        <v>2322316.5463208915</v>
      </c>
      <c r="V43" s="5">
        <f>L$6*SUM(U36:U42)</f>
        <v>1432989.9075342019</v>
      </c>
      <c r="W43" s="1">
        <f>H$5+((H$6-H$5)*(LOG(V43+J$5)-LOG(J$5))/(LOG(J$6)-LOG(J$5)))</f>
        <v>8.4319391798036811E-2</v>
      </c>
      <c r="X43" s="1">
        <f t="shared" si="6"/>
        <v>156870.79687209649</v>
      </c>
      <c r="Y43" s="1">
        <f t="shared" si="7"/>
        <v>1703564.7865324421</v>
      </c>
      <c r="Z43" s="1">
        <f t="shared" si="4"/>
        <v>6100000</v>
      </c>
    </row>
    <row r="44" spans="1:26" x14ac:dyDescent="0.2">
      <c r="A44">
        <v>35</v>
      </c>
      <c r="B44" s="1">
        <f t="shared" si="8"/>
        <v>134428808.40402028</v>
      </c>
      <c r="C44" s="1">
        <f t="shared" si="8"/>
        <v>134428808.40402028</v>
      </c>
      <c r="D44" s="5">
        <f t="shared" si="9"/>
        <v>8305962.6017770069</v>
      </c>
      <c r="E44" s="1">
        <f t="shared" si="10"/>
        <v>46338355.815030217</v>
      </c>
      <c r="F44" s="1">
        <f t="shared" si="11"/>
        <v>2539680.8465423542</v>
      </c>
      <c r="G44" s="1">
        <f t="shared" si="5"/>
        <v>29006894.930229485</v>
      </c>
      <c r="H44" s="1">
        <f t="shared" si="12"/>
        <v>2600000</v>
      </c>
      <c r="I44" s="1">
        <f t="shared" si="0"/>
        <v>0.48501613628409723</v>
      </c>
      <c r="J44" s="1">
        <f t="shared" si="1"/>
        <v>0.48501613628409723</v>
      </c>
      <c r="K44" s="18">
        <f t="shared" si="2"/>
        <v>2.9967727431805553E-2</v>
      </c>
      <c r="L44" s="18">
        <f>B44-F$6*I44*(F$5-H44)</f>
        <v>130911471.383688</v>
      </c>
      <c r="M44" s="18">
        <f>C44-F$6*J44*(F$5-H44)</f>
        <v>130911471.383688</v>
      </c>
      <c r="N44" s="18">
        <f>D44-(F$6*K44*(F$5-H44))+((1-F$6)*H44)</f>
        <v>8140636.6424415531</v>
      </c>
      <c r="O44" s="1">
        <f>P$5*L44*N44</f>
        <v>814259.41386154445</v>
      </c>
      <c r="P44" s="1">
        <f>P$6*M44*N44</f>
        <v>814259.41386154445</v>
      </c>
      <c r="Q44" s="1">
        <f t="shared" si="3"/>
        <v>-814259.41386154445</v>
      </c>
      <c r="R44" s="1">
        <f t="shared" si="13"/>
        <v>-814259.41386154445</v>
      </c>
      <c r="S44" s="1">
        <f t="shared" si="14"/>
        <v>1628518.8277230889</v>
      </c>
      <c r="T44">
        <f>IF(A44&lt;D$4,F$4,0)</f>
        <v>0</v>
      </c>
      <c r="U44" s="5">
        <f t="shared" si="15"/>
        <v>2398064.775152226</v>
      </c>
      <c r="V44" s="5">
        <f>L$6*SUM(U37:U43)</f>
        <v>1479178.0038258368</v>
      </c>
      <c r="W44" s="1">
        <f>H$5+((H$6-H$5)*(LOG(V44+J$5)-LOG(J$5))/(LOG(J$6)-LOG(J$5)))</f>
        <v>8.4828378301643984E-2</v>
      </c>
      <c r="X44" s="1">
        <f t="shared" si="6"/>
        <v>162661.55874693466</v>
      </c>
      <c r="Y44" s="1">
        <f t="shared" si="7"/>
        <v>1754875.4967007264</v>
      </c>
      <c r="Z44" s="1">
        <f t="shared" si="4"/>
        <v>7400000</v>
      </c>
    </row>
    <row r="45" spans="1:26" x14ac:dyDescent="0.2">
      <c r="A45">
        <v>36</v>
      </c>
      <c r="B45" s="1">
        <f t="shared" si="8"/>
        <v>133614548.99015874</v>
      </c>
      <c r="C45" s="1">
        <f t="shared" si="8"/>
        <v>133614548.99015874</v>
      </c>
      <c r="D45" s="5">
        <f t="shared" si="9"/>
        <v>8759269.7852696814</v>
      </c>
      <c r="E45" s="1">
        <f t="shared" si="10"/>
        <v>48736420.590182446</v>
      </c>
      <c r="F45" s="1">
        <f t="shared" si="11"/>
        <v>2702342.4052892891</v>
      </c>
      <c r="G45" s="1">
        <f t="shared" si="5"/>
        <v>30761770.426930211</v>
      </c>
      <c r="H45" s="1">
        <f t="shared" si="12"/>
        <v>1300000</v>
      </c>
      <c r="I45" s="1">
        <f t="shared" si="0"/>
        <v>0.48413108882779177</v>
      </c>
      <c r="J45" s="1">
        <f t="shared" si="1"/>
        <v>0.48413108882779177</v>
      </c>
      <c r="K45" s="18">
        <f t="shared" si="2"/>
        <v>3.1737822344416466E-2</v>
      </c>
      <c r="L45" s="18">
        <f>B45-F$6*I45*(F$5-H45)</f>
        <v>129486847.32681298</v>
      </c>
      <c r="M45" s="18">
        <f>C45-F$6*J45*(F$5-H45)</f>
        <v>129486847.32681298</v>
      </c>
      <c r="N45" s="18">
        <f>D45-(F$6*K45*(F$5-H45))+((1-F$6)*H45)</f>
        <v>8514673.1119611859</v>
      </c>
      <c r="O45" s="1">
        <f>P$5*L45*N45</f>
        <v>842403.86406344571</v>
      </c>
      <c r="P45" s="1">
        <f>P$6*M45*N45</f>
        <v>842403.86406344571</v>
      </c>
      <c r="Q45" s="1">
        <f t="shared" si="3"/>
        <v>-842403.86406344571</v>
      </c>
      <c r="R45" s="1">
        <f t="shared" si="13"/>
        <v>-842403.86406344571</v>
      </c>
      <c r="S45" s="1">
        <f t="shared" si="14"/>
        <v>1684807.7281268914</v>
      </c>
      <c r="T45">
        <f>IF(A45&lt;D$4,F$4,0)</f>
        <v>0</v>
      </c>
      <c r="U45" s="5">
        <f t="shared" si="15"/>
        <v>2475211.6442304142</v>
      </c>
      <c r="V45" s="5">
        <f>L$6*SUM(U38:U44)</f>
        <v>1527230.7757962935</v>
      </c>
      <c r="W45" s="1">
        <f>H$5+((H$6-H$5)*(LOG(V45+J$5)-LOG(J$5))/(LOG(J$6)-LOG(J$5)))</f>
        <v>8.5341424499381396E-2</v>
      </c>
      <c r="X45" s="1">
        <f t="shared" si="6"/>
        <v>168792.72142457988</v>
      </c>
      <c r="Y45" s="1">
        <f t="shared" si="7"/>
        <v>1809059.446086444</v>
      </c>
      <c r="Z45" s="1">
        <f t="shared" si="4"/>
        <v>8700000</v>
      </c>
    </row>
    <row r="46" spans="1:26" x14ac:dyDescent="0.2">
      <c r="A46">
        <v>37</v>
      </c>
      <c r="B46" s="1">
        <f t="shared" si="8"/>
        <v>132772145.12609529</v>
      </c>
      <c r="C46" s="1">
        <f t="shared" si="8"/>
        <v>132772145.12609529</v>
      </c>
      <c r="D46" s="5">
        <f t="shared" si="9"/>
        <v>9163499.2074131407</v>
      </c>
      <c r="E46" s="1">
        <f t="shared" si="10"/>
        <v>51211632.234412864</v>
      </c>
      <c r="F46" s="1">
        <f t="shared" si="11"/>
        <v>2871135.1267138692</v>
      </c>
      <c r="G46" s="1">
        <f t="shared" si="5"/>
        <v>32570829.873016655</v>
      </c>
      <c r="H46" s="1">
        <f t="shared" si="12"/>
        <v>0</v>
      </c>
      <c r="I46" s="1">
        <f t="shared" si="0"/>
        <v>0.4833213699082955</v>
      </c>
      <c r="J46" s="1">
        <f t="shared" si="1"/>
        <v>0.4833213699082955</v>
      </c>
      <c r="K46" s="18">
        <f t="shared" si="2"/>
        <v>3.3357260183408996E-2</v>
      </c>
      <c r="L46" s="18">
        <f>B46-F$6*I46*(F$5-H46)</f>
        <v>128035595.700994</v>
      </c>
      <c r="M46" s="18">
        <f>C46-F$6*J46*(F$5-H46)</f>
        <v>128035595.700994</v>
      </c>
      <c r="N46" s="18">
        <f>D46-(F$6*K46*(F$5-H46))+((1-F$6)*H46)</f>
        <v>8836598.0576157328</v>
      </c>
      <c r="O46" s="1">
        <f>P$5*L46*N46</f>
        <v>864455.2997227055</v>
      </c>
      <c r="P46" s="1">
        <f>P$6*M46*N46</f>
        <v>864455.2997227055</v>
      </c>
      <c r="Q46" s="1">
        <f t="shared" si="3"/>
        <v>-864455.2997227055</v>
      </c>
      <c r="R46" s="1">
        <f t="shared" si="13"/>
        <v>-864455.2997227055</v>
      </c>
      <c r="S46" s="1">
        <f t="shared" si="14"/>
        <v>1728910.599445411</v>
      </c>
      <c r="T46">
        <f>IF(A46&lt;D$4,F$4,0)</f>
        <v>0</v>
      </c>
      <c r="U46" s="5">
        <f t="shared" si="15"/>
        <v>1280578.3059834321</v>
      </c>
      <c r="V46" s="5">
        <f>L$6*SUM(U39:U45)</f>
        <v>1576966.7234682327</v>
      </c>
      <c r="W46" s="1">
        <f>H$5+((H$6-H$5)*(LOG(V46+J$5)-LOG(J$5))/(LOG(J$6)-LOG(J$5)))</f>
        <v>8.5855820668289839E-2</v>
      </c>
      <c r="X46" s="1">
        <f t="shared" si="6"/>
        <v>175254.60682154648</v>
      </c>
      <c r="Y46" s="1">
        <f t="shared" si="7"/>
        <v>1866011.8496328774</v>
      </c>
      <c r="Z46" s="1">
        <f t="shared" si="4"/>
        <v>10000000</v>
      </c>
    </row>
    <row r="47" spans="1:26" x14ac:dyDescent="0.2">
      <c r="A47">
        <v>38</v>
      </c>
      <c r="B47" s="1">
        <f t="shared" si="8"/>
        <v>131907689.82637259</v>
      </c>
      <c r="C47" s="1">
        <f t="shared" si="8"/>
        <v>131907689.82637259</v>
      </c>
      <c r="D47" s="5">
        <f t="shared" si="9"/>
        <v>9536850.7968412954</v>
      </c>
      <c r="E47" s="1">
        <f t="shared" si="10"/>
        <v>52492210.540396295</v>
      </c>
      <c r="F47" s="1">
        <f t="shared" si="11"/>
        <v>3046389.7335354155</v>
      </c>
      <c r="G47" s="1">
        <f t="shared" si="5"/>
        <v>34436841.72264953</v>
      </c>
      <c r="H47" s="1">
        <f t="shared" si="12"/>
        <v>0</v>
      </c>
      <c r="I47" s="1">
        <f t="shared" si="0"/>
        <v>0.48255574724750566</v>
      </c>
      <c r="J47" s="1">
        <f t="shared" si="1"/>
        <v>0.48255574724750566</v>
      </c>
      <c r="K47" s="18">
        <f t="shared" si="2"/>
        <v>3.4888505504988544E-2</v>
      </c>
      <c r="L47" s="18">
        <f>B47-F$6*I47*(F$5-H47)</f>
        <v>127178643.50334704</v>
      </c>
      <c r="M47" s="18">
        <f>C47-F$6*J47*(F$5-H47)</f>
        <v>127178643.50334704</v>
      </c>
      <c r="N47" s="18">
        <f>D47-(F$6*K47*(F$5-H47))+((1-F$6)*H47)</f>
        <v>9194943.442892408</v>
      </c>
      <c r="O47" s="1">
        <f>P$5*L47*N47</f>
        <v>893490.5517703637</v>
      </c>
      <c r="P47" s="1">
        <f>P$6*M47*N47</f>
        <v>893490.5517703637</v>
      </c>
      <c r="Q47" s="1">
        <f t="shared" si="3"/>
        <v>-893490.5517703637</v>
      </c>
      <c r="R47" s="1">
        <f t="shared" si="13"/>
        <v>-893490.5517703637</v>
      </c>
      <c r="S47" s="1">
        <f t="shared" si="14"/>
        <v>1786981.1035407274</v>
      </c>
      <c r="T47">
        <f>IF(A47&lt;D$4,F$4,0)</f>
        <v>0</v>
      </c>
      <c r="U47" s="5">
        <f t="shared" si="15"/>
        <v>1355559.0100172549</v>
      </c>
      <c r="V47" s="5">
        <f>L$6*SUM(U40:U46)</f>
        <v>1500897.9084211336</v>
      </c>
      <c r="W47" s="1">
        <f>H$5+((H$6-H$5)*(LOG(V47+J$5)-LOG(J$5))/(LOG(J$6)-LOG(J$5)))</f>
        <v>8.5062295618299769E-2</v>
      </c>
      <c r="X47" s="1">
        <f t="shared" si="6"/>
        <v>179279.91198794861</v>
      </c>
      <c r="Y47" s="1">
        <f t="shared" si="7"/>
        <v>1928350.8624321511</v>
      </c>
      <c r="Z47" s="1">
        <f t="shared" si="4"/>
        <v>10000000</v>
      </c>
    </row>
    <row r="48" spans="1:26" x14ac:dyDescent="0.2">
      <c r="A48">
        <v>39</v>
      </c>
      <c r="B48" s="1">
        <f t="shared" si="8"/>
        <v>131014199.27460223</v>
      </c>
      <c r="C48" s="1">
        <f t="shared" si="8"/>
        <v>131014199.27460223</v>
      </c>
      <c r="D48" s="5">
        <f t="shared" si="9"/>
        <v>9895005.6417849455</v>
      </c>
      <c r="E48" s="1">
        <f t="shared" si="10"/>
        <v>53847769.550413549</v>
      </c>
      <c r="F48" s="1">
        <f t="shared" si="11"/>
        <v>3225669.6455233642</v>
      </c>
      <c r="G48" s="1">
        <f t="shared" si="5"/>
        <v>36365192.585081682</v>
      </c>
      <c r="H48" s="1">
        <f t="shared" si="12"/>
        <v>0</v>
      </c>
      <c r="I48" s="1">
        <f t="shared" si="0"/>
        <v>0.48180552778966562</v>
      </c>
      <c r="J48" s="1">
        <f t="shared" si="1"/>
        <v>0.48180552778966562</v>
      </c>
      <c r="K48" s="18">
        <f t="shared" si="2"/>
        <v>3.6388944420668701E-2</v>
      </c>
      <c r="L48" s="18">
        <f>B48-F$6*I48*(F$5-H48)</f>
        <v>126292505.10226351</v>
      </c>
      <c r="M48" s="18">
        <f>C48-F$6*J48*(F$5-H48)</f>
        <v>126292505.10226351</v>
      </c>
      <c r="N48" s="18">
        <f>D48-(F$6*K48*(F$5-H48))+((1-F$6)*H48)</f>
        <v>9538393.9864623919</v>
      </c>
      <c r="O48" s="1">
        <f>P$5*L48*N48</f>
        <v>920406.2279971739</v>
      </c>
      <c r="P48" s="1">
        <f>P$6*M48*N48</f>
        <v>920406.2279971739</v>
      </c>
      <c r="Q48" s="1">
        <f t="shared" si="3"/>
        <v>-920406.2279971739</v>
      </c>
      <c r="R48" s="1">
        <f t="shared" si="13"/>
        <v>-920406.2279971739</v>
      </c>
      <c r="S48" s="1">
        <f t="shared" si="14"/>
        <v>1840812.4559943478</v>
      </c>
      <c r="T48">
        <f>IF(A48&lt;D$4,F$4,0)</f>
        <v>0</v>
      </c>
      <c r="U48" s="5">
        <f t="shared" si="15"/>
        <v>1428826.2585970785</v>
      </c>
      <c r="V48" s="5">
        <f>L$6*SUM(U41:U47)</f>
        <v>1425690.7319808491</v>
      </c>
      <c r="W48" s="1">
        <f>H$5+((H$6-H$5)*(LOG(V48+J$5)-LOG(J$5))/(LOG(J$6)-LOG(J$5)))</f>
        <v>8.4237467945164207E-2</v>
      </c>
      <c r="X48" s="1">
        <f t="shared" si="6"/>
        <v>183364.63430619866</v>
      </c>
      <c r="Y48" s="1">
        <f t="shared" si="7"/>
        <v>1993393.9836708151</v>
      </c>
      <c r="Z48" s="1">
        <f t="shared" si="4"/>
        <v>10000000</v>
      </c>
    </row>
    <row r="49" spans="1:26" x14ac:dyDescent="0.2">
      <c r="A49">
        <v>40</v>
      </c>
      <c r="B49" s="1">
        <f t="shared" si="8"/>
        <v>130093793.04660507</v>
      </c>
      <c r="C49" s="1">
        <f t="shared" si="8"/>
        <v>130093793.04660507</v>
      </c>
      <c r="D49" s="5">
        <f t="shared" si="9"/>
        <v>10236386.336554701</v>
      </c>
      <c r="E49" s="1">
        <f t="shared" si="10"/>
        <v>55276595.809010625</v>
      </c>
      <c r="F49" s="1">
        <f t="shared" si="11"/>
        <v>3409034.2798295626</v>
      </c>
      <c r="G49" s="1">
        <f t="shared" si="5"/>
        <v>38358586.568752497</v>
      </c>
      <c r="H49" s="1">
        <f t="shared" si="12"/>
        <v>0</v>
      </c>
      <c r="I49" s="1">
        <f t="shared" si="0"/>
        <v>0.48107344876901897</v>
      </c>
      <c r="J49" s="1">
        <f t="shared" si="1"/>
        <v>0.48107344876901897</v>
      </c>
      <c r="K49" s="18">
        <f t="shared" si="2"/>
        <v>3.78531024619621E-2</v>
      </c>
      <c r="L49" s="18">
        <f>B49-F$6*I49*(F$5-H49)</f>
        <v>125379273.24866869</v>
      </c>
      <c r="M49" s="18">
        <f>C49-F$6*J49*(F$5-H49)</f>
        <v>125379273.24866869</v>
      </c>
      <c r="N49" s="18">
        <f>D49-(F$6*K49*(F$5-H49))+((1-F$6)*H49)</f>
        <v>9865425.9324274715</v>
      </c>
      <c r="O49" s="1">
        <f>P$5*L49*N49</f>
        <v>945079.41144279193</v>
      </c>
      <c r="P49" s="1">
        <f>P$6*M49*N49</f>
        <v>945079.41144279193</v>
      </c>
      <c r="Q49" s="1">
        <f t="shared" si="3"/>
        <v>-945079.41144279193</v>
      </c>
      <c r="R49" s="1">
        <f t="shared" si="13"/>
        <v>-945079.41144279193</v>
      </c>
      <c r="S49" s="1">
        <f t="shared" si="14"/>
        <v>1890158.8228855839</v>
      </c>
      <c r="T49">
        <f>IF(A49&lt;D$4,F$4,0)</f>
        <v>0</v>
      </c>
      <c r="U49" s="5">
        <f t="shared" si="15"/>
        <v>1499431.7612245921</v>
      </c>
      <c r="V49" s="5">
        <f>L$6*SUM(U42:U48)</f>
        <v>1350897.4960428555</v>
      </c>
      <c r="W49" s="1">
        <f>H$5+((H$6-H$5)*(LOG(V49+J$5)-LOG(J$5))/(LOG(J$6)-LOG(J$5)))</f>
        <v>8.3373164007004341E-2</v>
      </c>
      <c r="X49" s="1">
        <f t="shared" si="6"/>
        <v>187457.75769763938</v>
      </c>
      <c r="Y49" s="1">
        <f t="shared" si="7"/>
        <v>2060960.6624296175</v>
      </c>
      <c r="Z49" s="1">
        <f t="shared" si="4"/>
        <v>10000000</v>
      </c>
    </row>
    <row r="50" spans="1:26" x14ac:dyDescent="0.2">
      <c r="A50">
        <v>41</v>
      </c>
      <c r="B50" s="1">
        <f t="shared" si="8"/>
        <v>129148713.63516228</v>
      </c>
      <c r="C50" s="1">
        <f t="shared" si="8"/>
        <v>129148713.63516228</v>
      </c>
      <c r="D50" s="5">
        <f t="shared" si="9"/>
        <v>10560190.53771605</v>
      </c>
      <c r="E50" s="1">
        <f t="shared" si="10"/>
        <v>56776027.570235215</v>
      </c>
      <c r="F50" s="1">
        <f t="shared" si="11"/>
        <v>3596492.0375272022</v>
      </c>
      <c r="G50" s="1">
        <f t="shared" si="5"/>
        <v>40419547.231182113</v>
      </c>
      <c r="H50" s="1">
        <f t="shared" si="12"/>
        <v>0</v>
      </c>
      <c r="I50" s="1">
        <f t="shared" si="0"/>
        <v>0.4803609980929463</v>
      </c>
      <c r="J50" s="1">
        <f t="shared" si="1"/>
        <v>0.4803609980929463</v>
      </c>
      <c r="K50" s="18">
        <f t="shared" si="2"/>
        <v>3.9278003814107405E-2</v>
      </c>
      <c r="L50" s="18">
        <f>B50-F$6*I50*(F$5-H50)</f>
        <v>124441175.85385141</v>
      </c>
      <c r="M50" s="18">
        <f>C50-F$6*J50*(F$5-H50)</f>
        <v>124441175.85385141</v>
      </c>
      <c r="N50" s="18">
        <f>D50-(F$6*K50*(F$5-H50))+((1-F$6)*H50)</f>
        <v>10175266.100337798</v>
      </c>
      <c r="O50" s="1">
        <f>P$5*L50*N50</f>
        <v>967467.96924806596</v>
      </c>
      <c r="P50" s="1">
        <f>P$6*M50*N50</f>
        <v>967467.96924806596</v>
      </c>
      <c r="Q50" s="1">
        <f t="shared" si="3"/>
        <v>-967467.96924806596</v>
      </c>
      <c r="R50" s="1">
        <f t="shared" si="13"/>
        <v>-967467.96924806596</v>
      </c>
      <c r="S50" s="1">
        <f t="shared" si="14"/>
        <v>1934935.9384961319</v>
      </c>
      <c r="T50">
        <f>IF(A50&lt;D$4,F$4,0)</f>
        <v>0</v>
      </c>
      <c r="U50" s="5">
        <f t="shared" si="15"/>
        <v>1566354.6217242356</v>
      </c>
      <c r="V50" s="5">
        <f>L$6*SUM(U43:U49)</f>
        <v>1275998.8301525889</v>
      </c>
      <c r="W50" s="1">
        <f>H$5+((H$6-H$5)*(LOG(V50+J$5)-LOG(J$5))/(LOG(J$6)-LOG(J$5)))</f>
        <v>8.2458667140657874E-2</v>
      </c>
      <c r="X50" s="1">
        <f t="shared" si="6"/>
        <v>191495.12708831657</v>
      </c>
      <c r="Y50" s="1">
        <f t="shared" si="7"/>
        <v>2130821.4192325748</v>
      </c>
      <c r="Z50" s="1">
        <f t="shared" si="4"/>
        <v>10000000</v>
      </c>
    </row>
    <row r="51" spans="1:26" x14ac:dyDescent="0.2">
      <c r="A51">
        <v>42</v>
      </c>
      <c r="B51" s="1">
        <f t="shared" si="8"/>
        <v>128181245.66591421</v>
      </c>
      <c r="C51" s="1">
        <f t="shared" si="8"/>
        <v>128181245.66591421</v>
      </c>
      <c r="D51" s="5">
        <f t="shared" si="9"/>
        <v>10866607.648489092</v>
      </c>
      <c r="E51" s="1">
        <f t="shared" si="10"/>
        <v>58342382.191959448</v>
      </c>
      <c r="F51" s="1">
        <f t="shared" si="11"/>
        <v>3787987.1646155189</v>
      </c>
      <c r="G51" s="1">
        <f t="shared" si="5"/>
        <v>42550368.65041469</v>
      </c>
      <c r="H51" s="1">
        <f t="shared" si="12"/>
        <v>0</v>
      </c>
      <c r="I51" s="1">
        <f t="shared" si="0"/>
        <v>0.47966799332491583</v>
      </c>
      <c r="J51" s="1">
        <f t="shared" si="1"/>
        <v>0.47966799332491583</v>
      </c>
      <c r="K51" s="18">
        <f t="shared" si="2"/>
        <v>4.0664013350168352E-2</v>
      </c>
      <c r="L51" s="18">
        <f>B51-F$6*I51*(F$5-H51)</f>
        <v>123480499.33133003</v>
      </c>
      <c r="M51" s="18">
        <f>C51-F$6*J51*(F$5-H51)</f>
        <v>123480499.33133003</v>
      </c>
      <c r="N51" s="18">
        <f>D51-(F$6*K51*(F$5-H51))+((1-F$6)*H51)</f>
        <v>10468100.317657441</v>
      </c>
      <c r="O51" s="1">
        <f>P$5*L51*N51</f>
        <v>987627.02802169567</v>
      </c>
      <c r="P51" s="1">
        <f>P$6*M51*N51</f>
        <v>987627.02802169567</v>
      </c>
      <c r="Q51" s="1">
        <f t="shared" si="3"/>
        <v>-987627.02802169567</v>
      </c>
      <c r="R51" s="1">
        <f t="shared" si="13"/>
        <v>-987627.02802169567</v>
      </c>
      <c r="S51" s="1">
        <f t="shared" si="14"/>
        <v>1975254.0560433913</v>
      </c>
      <c r="T51">
        <f>IF(A51&lt;D$4,F$4,0)</f>
        <v>0</v>
      </c>
      <c r="U51" s="5">
        <f t="shared" si="15"/>
        <v>1628518.8277230889</v>
      </c>
      <c r="V51" s="5">
        <f>L$6*SUM(U44:U50)</f>
        <v>1200402.6376929234</v>
      </c>
      <c r="W51" s="1">
        <f>H$5+((H$6-H$5)*(LOG(V51+J$5)-LOG(J$5))/(LOG(J$6)-LOG(J$5)))</f>
        <v>8.1479972046138632E-2</v>
      </c>
      <c r="X51" s="1">
        <f t="shared" si="6"/>
        <v>195394.25084423309</v>
      </c>
      <c r="Y51" s="1">
        <f t="shared" si="7"/>
        <v>2202670.5243079928</v>
      </c>
      <c r="Z51" s="1">
        <f t="shared" si="4"/>
        <v>10000000</v>
      </c>
    </row>
    <row r="52" spans="1:26" x14ac:dyDescent="0.2">
      <c r="A52">
        <v>43</v>
      </c>
      <c r="B52" s="1">
        <f t="shared" si="8"/>
        <v>127193618.63789251</v>
      </c>
      <c r="C52" s="1">
        <f t="shared" si="8"/>
        <v>127193618.63789251</v>
      </c>
      <c r="D52" s="5">
        <f t="shared" si="9"/>
        <v>11157053.976405593</v>
      </c>
      <c r="E52" s="1">
        <f t="shared" si="10"/>
        <v>59970901.019682534</v>
      </c>
      <c r="F52" s="1">
        <f t="shared" si="11"/>
        <v>3983381.4154597521</v>
      </c>
      <c r="G52" s="1">
        <f t="shared" si="5"/>
        <v>44753039.174722686</v>
      </c>
      <c r="H52" s="1">
        <f t="shared" si="12"/>
        <v>0</v>
      </c>
      <c r="I52" s="1">
        <f t="shared" si="0"/>
        <v>0.47899210349468668</v>
      </c>
      <c r="J52" s="1">
        <f t="shared" si="1"/>
        <v>0.47899210349468668</v>
      </c>
      <c r="K52" s="18">
        <f t="shared" si="2"/>
        <v>4.2015793010626627E-2</v>
      </c>
      <c r="L52" s="18">
        <f>B52-F$6*I52*(F$5-H52)</f>
        <v>122499496.02364458</v>
      </c>
      <c r="M52" s="18">
        <f>C52-F$6*J52*(F$5-H52)</f>
        <v>122499496.02364458</v>
      </c>
      <c r="N52" s="18">
        <f>D52-(F$6*K52*(F$5-H52))+((1-F$6)*H52)</f>
        <v>10745299.204901451</v>
      </c>
      <c r="O52" s="1">
        <f>P$5*L52*N52</f>
        <v>1005725.654969206</v>
      </c>
      <c r="P52" s="1">
        <f>P$6*M52*N52</f>
        <v>1005725.654969206</v>
      </c>
      <c r="Q52" s="1">
        <f t="shared" si="3"/>
        <v>-1005725.654969206</v>
      </c>
      <c r="R52" s="1">
        <f t="shared" si="13"/>
        <v>-1005725.654969206</v>
      </c>
      <c r="S52" s="1">
        <f t="shared" si="14"/>
        <v>2011451.3099384119</v>
      </c>
      <c r="T52">
        <f>IF(A52&lt;D$4,F$4,0)</f>
        <v>0</v>
      </c>
      <c r="U52" s="5">
        <f t="shared" si="15"/>
        <v>1684807.7281268914</v>
      </c>
      <c r="V52" s="5">
        <f>L$6*SUM(U45:U51)</f>
        <v>1123448.0429500097</v>
      </c>
      <c r="W52" s="1">
        <f>H$5+((H$6-H$5)*(LOG(V52+J$5)-LOG(J$5))/(LOG(J$6)-LOG(J$5)))</f>
        <v>8.0418790089811565E-2</v>
      </c>
      <c r="X52" s="1">
        <f t="shared" si="6"/>
        <v>199053.52564522301</v>
      </c>
      <c r="Y52" s="1">
        <f t="shared" si="7"/>
        <v>2276158.1185851912</v>
      </c>
      <c r="Z52" s="1">
        <f t="shared" si="4"/>
        <v>10000000</v>
      </c>
    </row>
    <row r="53" spans="1:26" x14ac:dyDescent="0.2">
      <c r="A53">
        <v>44</v>
      </c>
      <c r="B53" s="1">
        <f t="shared" si="8"/>
        <v>126187892.98292331</v>
      </c>
      <c r="C53" s="1">
        <f t="shared" si="8"/>
        <v>126187892.98292331</v>
      </c>
      <c r="D53" s="5">
        <f t="shared" si="9"/>
        <v>11439594.686898593</v>
      </c>
      <c r="E53" s="1">
        <f t="shared" si="10"/>
        <v>61655708.747809425</v>
      </c>
      <c r="F53" s="1">
        <f t="shared" si="11"/>
        <v>4182434.9411049751</v>
      </c>
      <c r="G53" s="1">
        <f t="shared" si="5"/>
        <v>47029197.293307878</v>
      </c>
      <c r="H53" s="1">
        <f t="shared" si="12"/>
        <v>0</v>
      </c>
      <c r="I53" s="1">
        <f t="shared" si="0"/>
        <v>0.47831893906527706</v>
      </c>
      <c r="J53" s="1">
        <f t="shared" si="1"/>
        <v>0.47831893906527706</v>
      </c>
      <c r="K53" s="18">
        <f t="shared" si="2"/>
        <v>4.336212186944588E-2</v>
      </c>
      <c r="L53" s="18">
        <f>B53-F$6*I53*(F$5-H53)</f>
        <v>121500367.38008361</v>
      </c>
      <c r="M53" s="18">
        <f>C53-F$6*J53*(F$5-H53)</f>
        <v>121500367.38008361</v>
      </c>
      <c r="N53" s="18">
        <f>D53-(F$6*K53*(F$5-H53))+((1-F$6)*H53)</f>
        <v>11014645.892578023</v>
      </c>
      <c r="O53" s="1">
        <f>P$5*L53*N53</f>
        <v>1022527.141281906</v>
      </c>
      <c r="P53" s="1">
        <f>P$6*M53*N53</f>
        <v>1022527.141281906</v>
      </c>
      <c r="Q53" s="1">
        <f t="shared" si="3"/>
        <v>-1022527.141281906</v>
      </c>
      <c r="R53" s="1">
        <f t="shared" si="13"/>
        <v>-1022527.141281906</v>
      </c>
      <c r="S53" s="1">
        <f t="shared" si="14"/>
        <v>2045054.2825638121</v>
      </c>
      <c r="T53">
        <f>IF(A53&lt;D$4,F$4,0)</f>
        <v>0</v>
      </c>
      <c r="U53" s="5">
        <f t="shared" si="15"/>
        <v>1728910.599445411</v>
      </c>
      <c r="V53" s="5">
        <f>L$6*SUM(U46:U52)</f>
        <v>1044407.6513396575</v>
      </c>
      <c r="W53" s="1">
        <f>H$5+((H$6-H$5)*(LOG(V53+J$5)-LOG(J$5))/(LOG(J$6)-LOG(J$5)))</f>
        <v>7.9251043593771248E-2</v>
      </c>
      <c r="X53" s="1">
        <f t="shared" si="6"/>
        <v>101487.16715273072</v>
      </c>
      <c r="Y53" s="1">
        <f t="shared" si="7"/>
        <v>1179091.1388307014</v>
      </c>
      <c r="Z53" s="1">
        <f t="shared" si="4"/>
        <v>10000000</v>
      </c>
    </row>
    <row r="54" spans="1:26" x14ac:dyDescent="0.2">
      <c r="A54">
        <v>45</v>
      </c>
      <c r="B54" s="1">
        <f t="shared" si="8"/>
        <v>125165365.84164141</v>
      </c>
      <c r="C54" s="1">
        <f t="shared" si="8"/>
        <v>125165365.84164141</v>
      </c>
      <c r="D54" s="5">
        <f t="shared" si="9"/>
        <v>11697667.865921678</v>
      </c>
      <c r="E54" s="1">
        <f t="shared" si="10"/>
        <v>63384619.347254835</v>
      </c>
      <c r="F54" s="1">
        <f t="shared" si="11"/>
        <v>4283922.1082577053</v>
      </c>
      <c r="G54" s="1">
        <f t="shared" si="5"/>
        <v>48208288.432138577</v>
      </c>
      <c r="H54" s="1">
        <f t="shared" si="12"/>
        <v>0</v>
      </c>
      <c r="I54" s="1">
        <f t="shared" si="0"/>
        <v>0.4776786258931352</v>
      </c>
      <c r="J54" s="1">
        <f t="shared" si="1"/>
        <v>0.4776786258931352</v>
      </c>
      <c r="K54" s="18">
        <f t="shared" si="2"/>
        <v>4.4642748213729613E-2</v>
      </c>
      <c r="L54" s="18">
        <f>B54-F$6*I54*(F$5-H54)</f>
        <v>120484115.30788869</v>
      </c>
      <c r="M54" s="18">
        <f>C54-F$6*J54*(F$5-H54)</f>
        <v>120484115.30788869</v>
      </c>
      <c r="N54" s="18">
        <f>D54-(F$6*K54*(F$5-H54))+((1-F$6)*H54)</f>
        <v>11260168.933427127</v>
      </c>
      <c r="O54" s="1">
        <f>P$5*L54*N54</f>
        <v>1036576.6290963783</v>
      </c>
      <c r="P54" s="1">
        <f>P$6*M54*N54</f>
        <v>1036576.6290963783</v>
      </c>
      <c r="Q54" s="1">
        <f t="shared" si="3"/>
        <v>-1036576.6290963783</v>
      </c>
      <c r="R54" s="1">
        <f t="shared" si="13"/>
        <v>-1036576.6290963783</v>
      </c>
      <c r="S54" s="1">
        <f t="shared" si="14"/>
        <v>2073153.2581927567</v>
      </c>
      <c r="T54">
        <f>IF(A54&lt;D$4,F$4,0)</f>
        <v>0</v>
      </c>
      <c r="U54" s="5">
        <f t="shared" si="15"/>
        <v>1786981.1035407274</v>
      </c>
      <c r="V54" s="5">
        <f>L$6*SUM(U47:U53)</f>
        <v>1089240.8806858552</v>
      </c>
      <c r="W54" s="1">
        <f>H$5+((H$6-H$5)*(LOG(V54+J$5)-LOG(J$5))/(LOG(J$6)-LOG(J$5)))</f>
        <v>7.9923736822844149E-2</v>
      </c>
      <c r="X54" s="1">
        <f t="shared" si="6"/>
        <v>108341.34156445423</v>
      </c>
      <c r="Y54" s="1">
        <f t="shared" si="7"/>
        <v>1247217.6684528007</v>
      </c>
      <c r="Z54" s="1">
        <f t="shared" si="4"/>
        <v>10000000</v>
      </c>
    </row>
    <row r="55" spans="1:26" x14ac:dyDescent="0.2">
      <c r="A55">
        <v>46</v>
      </c>
      <c r="B55" s="1">
        <f t="shared" si="8"/>
        <v>124128789.21254504</v>
      </c>
      <c r="C55" s="1">
        <f t="shared" si="8"/>
        <v>124128789.21254504</v>
      </c>
      <c r="D55" s="5">
        <f t="shared" si="9"/>
        <v>11930008.668120088</v>
      </c>
      <c r="E55" s="1">
        <f t="shared" si="10"/>
        <v>65171600.450795561</v>
      </c>
      <c r="F55" s="1">
        <f t="shared" si="11"/>
        <v>4392263.4498221595</v>
      </c>
      <c r="G55" s="1">
        <f t="shared" si="5"/>
        <v>49455506.100591376</v>
      </c>
      <c r="H55" s="1">
        <f t="shared" si="12"/>
        <v>0</v>
      </c>
      <c r="I55" s="1">
        <f t="shared" si="0"/>
        <v>0.47707421633483565</v>
      </c>
      <c r="J55" s="1">
        <f t="shared" si="1"/>
        <v>0.47707421633483565</v>
      </c>
      <c r="K55" s="18">
        <f t="shared" si="2"/>
        <v>4.5851567330328698E-2</v>
      </c>
      <c r="L55" s="18">
        <f>B55-F$6*I55*(F$5-H55)</f>
        <v>119453461.89246365</v>
      </c>
      <c r="M55" s="18">
        <f>C55-F$6*J55*(F$5-H55)</f>
        <v>119453461.89246365</v>
      </c>
      <c r="N55" s="18">
        <f>D55-(F$6*K55*(F$5-H55))+((1-F$6)*H55)</f>
        <v>11480663.308282867</v>
      </c>
      <c r="O55" s="1">
        <f>P$5*L55*N55</f>
        <v>1047833.8760667582</v>
      </c>
      <c r="P55" s="1">
        <f>P$6*M55*N55</f>
        <v>1047833.8760667582</v>
      </c>
      <c r="Q55" s="1">
        <f t="shared" si="3"/>
        <v>-1047833.8760667582</v>
      </c>
      <c r="R55" s="1">
        <f t="shared" si="13"/>
        <v>-1047833.8760667582</v>
      </c>
      <c r="S55" s="1">
        <f t="shared" si="14"/>
        <v>2095667.7521335164</v>
      </c>
      <c r="T55">
        <f>IF(A55&lt;D$4,F$4,0)</f>
        <v>0</v>
      </c>
      <c r="U55" s="5">
        <f t="shared" si="15"/>
        <v>1840812.4559943478</v>
      </c>
      <c r="V55" s="5">
        <f>L$6*SUM(U48:U54)</f>
        <v>1132383.0900382025</v>
      </c>
      <c r="W55" s="1">
        <f>H$5+((H$6-H$5)*(LOG(V55+J$5)-LOG(J$5))/(LOG(J$6)-LOG(J$5)))</f>
        <v>8.0545639414341799E-2</v>
      </c>
      <c r="X55" s="1">
        <f t="shared" si="6"/>
        <v>115085.72461070337</v>
      </c>
      <c r="Y55" s="1">
        <f t="shared" si="7"/>
        <v>1313740.5339863752</v>
      </c>
      <c r="Z55" s="1">
        <f t="shared" si="4"/>
        <v>10000000</v>
      </c>
    </row>
    <row r="56" spans="1:26" x14ac:dyDescent="0.2">
      <c r="A56">
        <v>47</v>
      </c>
      <c r="B56" s="1">
        <f t="shared" si="8"/>
        <v>123080955.33647828</v>
      </c>
      <c r="C56" s="1">
        <f t="shared" si="8"/>
        <v>123080955.33647828</v>
      </c>
      <c r="D56" s="5">
        <f t="shared" si="9"/>
        <v>12135517.597368021</v>
      </c>
      <c r="E56" s="1">
        <f t="shared" si="10"/>
        <v>67012412.906789906</v>
      </c>
      <c r="F56" s="1">
        <f t="shared" si="11"/>
        <v>4507349.1744328626</v>
      </c>
      <c r="G56" s="1">
        <f t="shared" si="5"/>
        <v>50769246.634577751</v>
      </c>
      <c r="H56" s="1">
        <f t="shared" si="12"/>
        <v>0</v>
      </c>
      <c r="I56" s="1">
        <f t="shared" si="0"/>
        <v>0.47650863642229641</v>
      </c>
      <c r="J56" s="1">
        <f t="shared" si="1"/>
        <v>0.47650863642229641</v>
      </c>
      <c r="K56" s="18">
        <f t="shared" si="2"/>
        <v>4.6982727155407196E-2</v>
      </c>
      <c r="L56" s="18">
        <f>B56-F$6*I56*(F$5-H56)</f>
        <v>118411170.69953978</v>
      </c>
      <c r="M56" s="18">
        <f>C56-F$6*J56*(F$5-H56)</f>
        <v>118411170.69953978</v>
      </c>
      <c r="N56" s="18">
        <f>D56-(F$6*K56*(F$5-H56))+((1-F$6)*H56)</f>
        <v>11675086.87124503</v>
      </c>
      <c r="O56" s="1">
        <f>P$5*L56*N56</f>
        <v>1056281.1005829393</v>
      </c>
      <c r="P56" s="1">
        <f>P$6*M56*N56</f>
        <v>1056281.1005829393</v>
      </c>
      <c r="Q56" s="1">
        <f t="shared" si="3"/>
        <v>-1056281.1005829393</v>
      </c>
      <c r="R56" s="1">
        <f t="shared" si="13"/>
        <v>-1056281.1005829393</v>
      </c>
      <c r="S56" s="1">
        <f t="shared" si="14"/>
        <v>2112562.2011658787</v>
      </c>
      <c r="T56">
        <f>IF(A56&lt;D$4,F$4,0)</f>
        <v>0</v>
      </c>
      <c r="U56" s="5">
        <f t="shared" si="15"/>
        <v>1890158.8228855839</v>
      </c>
      <c r="V56" s="5">
        <f>L$6*SUM(U49:U55)</f>
        <v>1173581.7097779294</v>
      </c>
      <c r="W56" s="1">
        <f>H$5+((H$6-H$5)*(LOG(V56+J$5)-LOG(J$5))/(LOG(J$6)-LOG(J$5)))</f>
        <v>8.1117979373238877E-2</v>
      </c>
      <c r="X56" s="1">
        <f t="shared" si="6"/>
        <v>121630.8746785957</v>
      </c>
      <c r="Y56" s="1">
        <f t="shared" si="7"/>
        <v>1377800.8865459964</v>
      </c>
      <c r="Z56" s="1">
        <f t="shared" si="4"/>
        <v>10000000</v>
      </c>
    </row>
    <row r="57" spans="1:26" x14ac:dyDescent="0.2">
      <c r="A57">
        <v>48</v>
      </c>
      <c r="B57" s="1">
        <f t="shared" si="8"/>
        <v>122024674.23589534</v>
      </c>
      <c r="C57" s="1">
        <f t="shared" si="8"/>
        <v>122024674.23589534</v>
      </c>
      <c r="D57" s="5">
        <f t="shared" si="9"/>
        <v>12313143.860037768</v>
      </c>
      <c r="E57" s="1">
        <f t="shared" si="10"/>
        <v>68902571.729675487</v>
      </c>
      <c r="F57" s="1">
        <f t="shared" si="11"/>
        <v>4628980.0491114585</v>
      </c>
      <c r="G57" s="1">
        <f t="shared" si="5"/>
        <v>52147047.521123745</v>
      </c>
      <c r="H57" s="1">
        <f t="shared" si="12"/>
        <v>0</v>
      </c>
      <c r="I57" s="1">
        <f t="shared" si="0"/>
        <v>0.47598489594160293</v>
      </c>
      <c r="J57" s="1">
        <f t="shared" si="1"/>
        <v>0.47598489594160293</v>
      </c>
      <c r="K57" s="18">
        <f t="shared" si="2"/>
        <v>4.8030208116794162E-2</v>
      </c>
      <c r="L57" s="18">
        <f>B57-F$6*I57*(F$5-H57)</f>
        <v>117360022.25566763</v>
      </c>
      <c r="M57" s="18">
        <f>C57-F$6*J57*(F$5-H57)</f>
        <v>117360022.25566763</v>
      </c>
      <c r="N57" s="18">
        <f>D57-(F$6*K57*(F$5-H57))+((1-F$6)*H57)</f>
        <v>11842447.820493186</v>
      </c>
      <c r="O57" s="1">
        <f>P$5*L57*N57</f>
        <v>1061911.6288009344</v>
      </c>
      <c r="P57" s="1">
        <f>P$6*M57*N57</f>
        <v>1061911.6288009344</v>
      </c>
      <c r="Q57" s="1">
        <f t="shared" si="3"/>
        <v>-1061911.6288009344</v>
      </c>
      <c r="R57" s="1">
        <f t="shared" si="13"/>
        <v>-1061911.6288009344</v>
      </c>
      <c r="S57" s="1">
        <f t="shared" si="14"/>
        <v>2123823.2576018688</v>
      </c>
      <c r="T57">
        <f>IF(A57&lt;D$4,F$4,0)</f>
        <v>0</v>
      </c>
      <c r="U57" s="5">
        <f t="shared" si="15"/>
        <v>1934935.9384961319</v>
      </c>
      <c r="V57" s="5">
        <f>L$6*SUM(U50:U56)</f>
        <v>1212654.4159440284</v>
      </c>
      <c r="W57" s="1">
        <f>H$5+((H$6-H$5)*(LOG(V57+J$5)-LOG(J$5))/(LOG(J$6)-LOG(J$5)))</f>
        <v>8.1642669074897034E-2</v>
      </c>
      <c r="X57" s="1">
        <f t="shared" si="6"/>
        <v>127881.3720353673</v>
      </c>
      <c r="Y57" s="1">
        <f t="shared" si="7"/>
        <v>1438473.2496888684</v>
      </c>
      <c r="Z57" s="1">
        <f t="shared" si="4"/>
        <v>10000000</v>
      </c>
    </row>
    <row r="58" spans="1:26" x14ac:dyDescent="0.2">
      <c r="A58">
        <v>49</v>
      </c>
      <c r="B58" s="1">
        <f t="shared" si="8"/>
        <v>120962762.60709441</v>
      </c>
      <c r="C58" s="1">
        <f t="shared" si="8"/>
        <v>120962762.60709441</v>
      </c>
      <c r="D58" s="5">
        <f t="shared" si="9"/>
        <v>12461713.061596245</v>
      </c>
      <c r="E58" s="1">
        <f t="shared" si="10"/>
        <v>70837507.668171614</v>
      </c>
      <c r="F58" s="1">
        <f t="shared" si="11"/>
        <v>4756861.4211468259</v>
      </c>
      <c r="G58" s="1">
        <f t="shared" si="5"/>
        <v>53585520.770812616</v>
      </c>
      <c r="H58" s="1">
        <f t="shared" si="12"/>
        <v>0</v>
      </c>
      <c r="I58" s="1">
        <f t="shared" si="0"/>
        <v>0.47550641072629929</v>
      </c>
      <c r="J58" s="1">
        <f t="shared" si="1"/>
        <v>0.47550641072629929</v>
      </c>
      <c r="K58" s="18">
        <f t="shared" si="2"/>
        <v>4.8987178547401471E-2</v>
      </c>
      <c r="L58" s="18">
        <f>B58-F$6*I58*(F$5-H58)</f>
        <v>116302799.78197667</v>
      </c>
      <c r="M58" s="18">
        <f>C58-F$6*J58*(F$5-H58)</f>
        <v>116302799.78197667</v>
      </c>
      <c r="N58" s="18">
        <f>D58-(F$6*K58*(F$5-H58))+((1-F$6)*H58)</f>
        <v>11981638.711831709</v>
      </c>
      <c r="O58" s="1">
        <f>P$5*L58*N58</f>
        <v>1064714.3399771885</v>
      </c>
      <c r="P58" s="1">
        <f>P$6*M58*N58</f>
        <v>1064714.3399771885</v>
      </c>
      <c r="Q58" s="1">
        <f t="shared" si="3"/>
        <v>-1064714.3399771885</v>
      </c>
      <c r="R58" s="1">
        <f t="shared" si="13"/>
        <v>-1064714.3399771885</v>
      </c>
      <c r="S58" s="1">
        <f t="shared" si="14"/>
        <v>2129428.679954377</v>
      </c>
      <c r="T58">
        <f>IF(A58&lt;D$4,F$4,0)</f>
        <v>0</v>
      </c>
      <c r="U58" s="5">
        <f t="shared" si="15"/>
        <v>1975254.0560433913</v>
      </c>
      <c r="V58" s="5">
        <f>L$6*SUM(U51:U57)</f>
        <v>1249512.5476212183</v>
      </c>
      <c r="W58" s="1">
        <f>H$5+((H$6-H$5)*(LOG(V58+J$5)-LOG(J$5))/(LOG(J$6)-LOG(J$5)))</f>
        <v>8.2122472524131365E-2</v>
      </c>
      <c r="X58" s="1">
        <f t="shared" si="6"/>
        <v>133737.99268472</v>
      </c>
      <c r="Y58" s="1">
        <f t="shared" si="7"/>
        <v>1494780.8350383688</v>
      </c>
      <c r="Z58" s="1">
        <f t="shared" si="4"/>
        <v>10000000</v>
      </c>
    </row>
    <row r="59" spans="1:26" x14ac:dyDescent="0.2">
      <c r="A59">
        <v>50</v>
      </c>
      <c r="B59" s="1">
        <f t="shared" si="8"/>
        <v>119898048.26711722</v>
      </c>
      <c r="C59" s="1">
        <f t="shared" si="8"/>
        <v>119898048.26711722</v>
      </c>
      <c r="D59" s="5">
        <f t="shared" si="9"/>
        <v>12579690.431612208</v>
      </c>
      <c r="E59" s="1">
        <f t="shared" si="10"/>
        <v>72812761.724215001</v>
      </c>
      <c r="F59" s="1">
        <f t="shared" si="11"/>
        <v>4890599.413831546</v>
      </c>
      <c r="G59" s="1">
        <f t="shared" si="5"/>
        <v>55080301.605850987</v>
      </c>
      <c r="H59" s="1">
        <f t="shared" si="12"/>
        <v>0</v>
      </c>
      <c r="I59" s="1">
        <f t="shared" si="0"/>
        <v>0.47507746170333964</v>
      </c>
      <c r="J59" s="1">
        <f t="shared" si="1"/>
        <v>0.47507746170333964</v>
      </c>
      <c r="K59" s="18">
        <f t="shared" si="2"/>
        <v>4.9845076593320672E-2</v>
      </c>
      <c r="L59" s="18">
        <f>B59-F$6*I59*(F$5-H59)</f>
        <v>115242289.14242449</v>
      </c>
      <c r="M59" s="18">
        <f>C59-F$6*J59*(F$5-H59)</f>
        <v>115242289.14242449</v>
      </c>
      <c r="N59" s="18">
        <f>D59-(F$6*K59*(F$5-H59))+((1-F$6)*H59)</f>
        <v>12091208.680997666</v>
      </c>
      <c r="O59" s="1">
        <f>P$5*L59*N59</f>
        <v>1064653.5505019301</v>
      </c>
      <c r="P59" s="1">
        <f>P$6*M59*N59</f>
        <v>1064653.5505019301</v>
      </c>
      <c r="Q59" s="1">
        <f t="shared" si="3"/>
        <v>-1064653.5505019301</v>
      </c>
      <c r="R59" s="1">
        <f t="shared" si="13"/>
        <v>-1064653.5505019301</v>
      </c>
      <c r="S59" s="1">
        <f t="shared" si="14"/>
        <v>2129307.1010038601</v>
      </c>
      <c r="T59">
        <f>IF(A59&lt;D$4,F$4,0)</f>
        <v>0</v>
      </c>
      <c r="U59" s="5">
        <f t="shared" si="15"/>
        <v>2011451.3099384119</v>
      </c>
      <c r="V59" s="5">
        <f>L$6*SUM(U52:U58)</f>
        <v>1284186.0704532487</v>
      </c>
      <c r="W59" s="1">
        <f>H$5+((H$6-H$5)*(LOG(V59+J$5)-LOG(J$5))/(LOG(J$6)-LOG(J$5)))</f>
        <v>8.2561189190688208E-2</v>
      </c>
      <c r="X59" s="1">
        <f t="shared" si="6"/>
        <v>139099.72959181786</v>
      </c>
      <c r="Y59" s="1">
        <f t="shared" si="7"/>
        <v>1545707.9985350736</v>
      </c>
      <c r="Z59" s="1">
        <f t="shared" si="4"/>
        <v>10000000</v>
      </c>
    </row>
    <row r="60" spans="1:26" x14ac:dyDescent="0.2">
      <c r="A60">
        <v>51</v>
      </c>
      <c r="B60" s="1">
        <f t="shared" si="8"/>
        <v>118833394.71661529</v>
      </c>
      <c r="C60" s="1">
        <f t="shared" si="8"/>
        <v>118833394.71661529</v>
      </c>
      <c r="D60" s="5">
        <f t="shared" si="9"/>
        <v>12663943.250052255</v>
      </c>
      <c r="E60" s="1">
        <f t="shared" si="10"/>
        <v>74824213.034153417</v>
      </c>
      <c r="F60" s="1">
        <f t="shared" si="11"/>
        <v>5029699.1434233636</v>
      </c>
      <c r="G60" s="1">
        <f t="shared" si="5"/>
        <v>56626009.604386061</v>
      </c>
      <c r="H60" s="1">
        <f t="shared" si="12"/>
        <v>0</v>
      </c>
      <c r="I60" s="1">
        <f t="shared" si="0"/>
        <v>0.4747055762704242</v>
      </c>
      <c r="J60" s="1">
        <f t="shared" si="1"/>
        <v>0.4747055762704242</v>
      </c>
      <c r="K60" s="18">
        <f t="shared" si="2"/>
        <v>5.0588847459151619E-2</v>
      </c>
      <c r="L60" s="18">
        <f>B60-F$6*I60*(F$5-H60)</f>
        <v>114181280.06916513</v>
      </c>
      <c r="M60" s="18">
        <f>C60-F$6*J60*(F$5-H60)</f>
        <v>114181280.06916513</v>
      </c>
      <c r="N60" s="18">
        <f>D60-(F$6*K60*(F$5-H60))+((1-F$6)*H60)</f>
        <v>12168172.54495257</v>
      </c>
      <c r="O60" s="1">
        <f>P$5*L60*N60</f>
        <v>1061565.9514709315</v>
      </c>
      <c r="P60" s="1">
        <f>P$6*M60*N60</f>
        <v>1061565.9514709315</v>
      </c>
      <c r="Q60" s="1">
        <f t="shared" si="3"/>
        <v>-1061565.9514709315</v>
      </c>
      <c r="R60" s="1">
        <f t="shared" si="13"/>
        <v>-1061565.9514709315</v>
      </c>
      <c r="S60" s="1">
        <f t="shared" si="14"/>
        <v>2123131.9029418631</v>
      </c>
      <c r="T60">
        <f>IF(A60&lt;D$4,F$4,0)</f>
        <v>0</v>
      </c>
      <c r="U60" s="5">
        <f t="shared" si="15"/>
        <v>2045054.2825638121</v>
      </c>
      <c r="V60" s="5">
        <f>L$6*SUM(U53:U59)</f>
        <v>1316850.4286344007</v>
      </c>
      <c r="W60" s="1">
        <f>H$5+((H$6-H$5)*(LOG(V60+J$5)-LOG(J$5))/(LOG(J$6)-LOG(J$5)))</f>
        <v>8.2963862331053559E-2</v>
      </c>
      <c r="X60" s="1">
        <f t="shared" si="6"/>
        <v>143437.10095508836</v>
      </c>
      <c r="Y60" s="1">
        <f t="shared" si="7"/>
        <v>1585473.4984903226</v>
      </c>
      <c r="Z60" s="1">
        <f t="shared" si="4"/>
        <v>10000000</v>
      </c>
    </row>
    <row r="61" spans="1:26" x14ac:dyDescent="0.2">
      <c r="A61">
        <v>52</v>
      </c>
      <c r="B61" s="1">
        <f t="shared" si="8"/>
        <v>117771828.76514436</v>
      </c>
      <c r="C61" s="1">
        <f t="shared" si="8"/>
        <v>117771828.76514436</v>
      </c>
      <c r="D61" s="5">
        <f t="shared" si="9"/>
        <v>12713921.894801361</v>
      </c>
      <c r="E61" s="1">
        <f t="shared" si="10"/>
        <v>76869267.316717222</v>
      </c>
      <c r="F61" s="1">
        <f t="shared" si="11"/>
        <v>5173136.2443784522</v>
      </c>
      <c r="G61" s="1">
        <f t="shared" si="5"/>
        <v>58211483.102876388</v>
      </c>
      <c r="H61" s="1">
        <f t="shared" si="12"/>
        <v>0</v>
      </c>
      <c r="I61" s="1">
        <f t="shared" si="0"/>
        <v>0.4743936883533546</v>
      </c>
      <c r="J61" s="1">
        <f t="shared" si="1"/>
        <v>0.4743936883533546</v>
      </c>
      <c r="K61" s="18">
        <f t="shared" si="2"/>
        <v>5.1212623293290814E-2</v>
      </c>
      <c r="L61" s="18">
        <f>B61-F$6*I61*(F$5-H61)</f>
        <v>113122770.61928149</v>
      </c>
      <c r="M61" s="18">
        <f>C61-F$6*J61*(F$5-H61)</f>
        <v>113122770.61928149</v>
      </c>
      <c r="N61" s="18">
        <f>D61-(F$6*K61*(F$5-H61))+((1-F$6)*H61)</f>
        <v>12212038.186527111</v>
      </c>
      <c r="O61" s="1">
        <f>P$5*L61*N61</f>
        <v>1055516.1938939581</v>
      </c>
      <c r="P61" s="1">
        <f>P$6*M61*N61</f>
        <v>1055516.1938939581</v>
      </c>
      <c r="Q61" s="1">
        <f t="shared" si="3"/>
        <v>-1055516.1938939581</v>
      </c>
      <c r="R61" s="1">
        <f t="shared" si="13"/>
        <v>-1055516.1938939581</v>
      </c>
      <c r="S61" s="1">
        <f t="shared" si="14"/>
        <v>2111032.3877879162</v>
      </c>
      <c r="T61">
        <f>IF(A61&lt;D$4,F$4,0)</f>
        <v>0</v>
      </c>
      <c r="U61" s="5">
        <f t="shared" si="15"/>
        <v>2073153.2581927567</v>
      </c>
      <c r="V61" s="5">
        <f>L$6*SUM(U54:U60)</f>
        <v>1348464.7969462406</v>
      </c>
      <c r="W61" s="1">
        <f>H$5+((H$6-H$5)*(LOG(V61+J$5)-LOG(J$5))/(LOG(J$6)-LOG(J$5)))</f>
        <v>8.3344260499098197E-2</v>
      </c>
      <c r="X61" s="1">
        <f t="shared" si="6"/>
        <v>148934.61860046434</v>
      </c>
      <c r="Y61" s="1">
        <f t="shared" si="7"/>
        <v>1638046.4849402632</v>
      </c>
      <c r="Z61" s="1">
        <f t="shared" si="4"/>
        <v>10000000</v>
      </c>
    </row>
    <row r="62" spans="1:26" x14ac:dyDescent="0.2">
      <c r="A62">
        <v>53</v>
      </c>
      <c r="B62" s="1">
        <f t="shared" si="8"/>
        <v>116716312.57125041</v>
      </c>
      <c r="C62" s="1">
        <f t="shared" si="8"/>
        <v>116716312.57125041</v>
      </c>
      <c r="D62" s="5">
        <f t="shared" si="9"/>
        <v>12729286.530455761</v>
      </c>
      <c r="E62" s="1">
        <f t="shared" si="10"/>
        <v>78942420.574909985</v>
      </c>
      <c r="F62" s="1">
        <f t="shared" si="11"/>
        <v>5322070.8629789166</v>
      </c>
      <c r="G62" s="1">
        <f t="shared" si="5"/>
        <v>59849529.587816648</v>
      </c>
      <c r="H62" s="1">
        <f t="shared" si="12"/>
        <v>0</v>
      </c>
      <c r="I62" s="1">
        <f t="shared" si="0"/>
        <v>0.47414448392128283</v>
      </c>
      <c r="J62" s="1">
        <f t="shared" si="1"/>
        <v>0.47414448392128283</v>
      </c>
      <c r="K62" s="18">
        <f t="shared" si="2"/>
        <v>5.1711032157434306E-2</v>
      </c>
      <c r="L62" s="18">
        <f>B62-F$6*I62*(F$5-H62)</f>
        <v>112069696.62882183</v>
      </c>
      <c r="M62" s="18">
        <f>C62-F$6*J62*(F$5-H62)</f>
        <v>112069696.62882183</v>
      </c>
      <c r="N62" s="18">
        <f>D62-(F$6*K62*(F$5-H62))+((1-F$6)*H62)</f>
        <v>12222518.415312905</v>
      </c>
      <c r="O62" s="1">
        <f>P$5*L62*N62</f>
        <v>1046587.6610974215</v>
      </c>
      <c r="P62" s="1">
        <f>P$6*M62*N62</f>
        <v>1046587.6610974215</v>
      </c>
      <c r="Q62" s="1">
        <f t="shared" si="3"/>
        <v>-1046587.6610974215</v>
      </c>
      <c r="R62" s="1">
        <f t="shared" si="13"/>
        <v>-1046587.6610974215</v>
      </c>
      <c r="S62" s="1">
        <f t="shared" si="14"/>
        <v>2093175.3221948431</v>
      </c>
      <c r="T62">
        <f>IF(A62&lt;D$4,F$4,0)</f>
        <v>0</v>
      </c>
      <c r="U62" s="5">
        <f t="shared" si="15"/>
        <v>2095667.7521335164</v>
      </c>
      <c r="V62" s="5">
        <f>L$6*SUM(U55:U61)</f>
        <v>1377082.0124114437</v>
      </c>
      <c r="W62" s="1">
        <f>H$5+((H$6-H$5)*(LOG(V62+J$5)-LOG(J$5))/(LOG(J$6)-LOG(J$5)))</f>
        <v>8.3681038229113824E-2</v>
      </c>
      <c r="X62" s="1">
        <f t="shared" si="6"/>
        <v>154041.09750269193</v>
      </c>
      <c r="Y62" s="1">
        <f t="shared" si="7"/>
        <v>1686771.3584916559</v>
      </c>
      <c r="Z62" s="1">
        <f t="shared" si="4"/>
        <v>10000000</v>
      </c>
    </row>
    <row r="63" spans="1:26" x14ac:dyDescent="0.2">
      <c r="A63">
        <v>54</v>
      </c>
      <c r="B63" s="1">
        <f t="shared" si="8"/>
        <v>115669724.91015299</v>
      </c>
      <c r="C63" s="1">
        <f t="shared" si="8"/>
        <v>115669724.91015299</v>
      </c>
      <c r="D63" s="5">
        <f t="shared" si="9"/>
        <v>12709899.651484724</v>
      </c>
      <c r="E63" s="1">
        <f t="shared" si="10"/>
        <v>81038088.327043504</v>
      </c>
      <c r="F63" s="1">
        <f t="shared" si="11"/>
        <v>5476111.9604816083</v>
      </c>
      <c r="G63" s="1">
        <f t="shared" si="5"/>
        <v>61536300.946308307</v>
      </c>
      <c r="H63" s="1">
        <f t="shared" si="12"/>
        <v>0</v>
      </c>
      <c r="I63" s="1">
        <f t="shared" si="0"/>
        <v>0.47396039022641639</v>
      </c>
      <c r="J63" s="1">
        <f t="shared" si="1"/>
        <v>0.47396039022641639</v>
      </c>
      <c r="K63" s="18">
        <f t="shared" si="2"/>
        <v>5.207921954716721E-2</v>
      </c>
      <c r="L63" s="18">
        <f>B63-F$6*I63*(F$5-H63)</f>
        <v>111024913.0859341</v>
      </c>
      <c r="M63" s="18">
        <f>C63-F$6*J63*(F$5-H63)</f>
        <v>111024913.0859341</v>
      </c>
      <c r="N63" s="18">
        <f>D63-(F$6*K63*(F$5-H63))+((1-F$6)*H63)</f>
        <v>12199523.299922485</v>
      </c>
      <c r="O63" s="1">
        <f>P$5*L63*N63</f>
        <v>1034880.0535327948</v>
      </c>
      <c r="P63" s="1">
        <f>P$6*M63*N63</f>
        <v>1034880.0535327948</v>
      </c>
      <c r="Q63" s="1">
        <f t="shared" si="3"/>
        <v>-1034880.0535327948</v>
      </c>
      <c r="R63" s="1">
        <f t="shared" si="13"/>
        <v>-1034880.0535327948</v>
      </c>
      <c r="S63" s="1">
        <f t="shared" si="14"/>
        <v>2069760.1070655896</v>
      </c>
      <c r="T63">
        <f>IF(A63&lt;D$4,F$4,0)</f>
        <v>0</v>
      </c>
      <c r="U63" s="5">
        <f t="shared" si="15"/>
        <v>2112562.2011658787</v>
      </c>
      <c r="V63" s="5">
        <f>L$6*SUM(U56:U62)</f>
        <v>1402567.5420253605</v>
      </c>
      <c r="W63" s="1">
        <f>H$5+((H$6-H$5)*(LOG(V63+J$5)-LOG(J$5))/(LOG(J$6)-LOG(J$5)))</f>
        <v>8.3975162662683553E-2</v>
      </c>
      <c r="X63" s="1">
        <f t="shared" si="6"/>
        <v>158726.39461012339</v>
      </c>
      <c r="Y63" s="1">
        <f t="shared" si="7"/>
        <v>1731432.4282754604</v>
      </c>
      <c r="Z63" s="1">
        <f t="shared" si="4"/>
        <v>10000000</v>
      </c>
    </row>
    <row r="64" spans="1:26" x14ac:dyDescent="0.2">
      <c r="A64">
        <v>55</v>
      </c>
      <c r="B64" s="1">
        <f t="shared" si="8"/>
        <v>114634844.85662019</v>
      </c>
      <c r="C64" s="1">
        <f t="shared" si="8"/>
        <v>114634844.85662019</v>
      </c>
      <c r="D64" s="5">
        <f t="shared" si="9"/>
        <v>12655836.500948446</v>
      </c>
      <c r="E64" s="1">
        <f t="shared" si="10"/>
        <v>83150650.528209388</v>
      </c>
      <c r="F64" s="1">
        <f t="shared" si="11"/>
        <v>5634838.355091732</v>
      </c>
      <c r="G64" s="1">
        <f t="shared" si="5"/>
        <v>63267733.374583766</v>
      </c>
      <c r="H64" s="1">
        <f t="shared" si="12"/>
        <v>0</v>
      </c>
      <c r="I64" s="1">
        <f t="shared" si="0"/>
        <v>0.47384352800840118</v>
      </c>
      <c r="J64" s="1">
        <f t="shared" si="1"/>
        <v>0.47384352800840118</v>
      </c>
      <c r="K64" s="18">
        <f t="shared" si="2"/>
        <v>5.2312943983197524E-2</v>
      </c>
      <c r="L64" s="18">
        <f>B64-F$6*I64*(F$5-H64)</f>
        <v>109991178.28213786</v>
      </c>
      <c r="M64" s="18">
        <f>C64-F$6*J64*(F$5-H64)</f>
        <v>109991178.28213786</v>
      </c>
      <c r="N64" s="18">
        <f>D64-(F$6*K64*(F$5-H64))+((1-F$6)*H64)</f>
        <v>12143169.64991311</v>
      </c>
      <c r="O64" s="1">
        <f>P$5*L64*N64</f>
        <v>1020508.5099891797</v>
      </c>
      <c r="P64" s="1">
        <f>P$6*M64*N64</f>
        <v>1020508.5099891797</v>
      </c>
      <c r="Q64" s="1">
        <f t="shared" si="3"/>
        <v>-1020508.5099891797</v>
      </c>
      <c r="R64" s="1">
        <f t="shared" si="13"/>
        <v>-1020508.5099891797</v>
      </c>
      <c r="S64" s="1">
        <f t="shared" si="14"/>
        <v>2041017.0199783593</v>
      </c>
      <c r="T64">
        <f>IF(A64&lt;D$4,F$4,0)</f>
        <v>0</v>
      </c>
      <c r="U64" s="5">
        <f t="shared" si="15"/>
        <v>2123823.2576018688</v>
      </c>
      <c r="V64" s="5">
        <f>L$6*SUM(U57:U63)</f>
        <v>1424807.8798533902</v>
      </c>
      <c r="W64" s="1">
        <f>H$5+((H$6-H$5)*(LOG(V64+J$5)-LOG(J$5))/(LOG(J$6)-LOG(J$5)))</f>
        <v>8.4227530842961293E-2</v>
      </c>
      <c r="X64" s="1">
        <f t="shared" si="6"/>
        <v>162974.87643883721</v>
      </c>
      <c r="Y64" s="1">
        <f t="shared" si="7"/>
        <v>1771961.0620572947</v>
      </c>
      <c r="Z64" s="1">
        <f t="shared" si="4"/>
        <v>10000000</v>
      </c>
    </row>
    <row r="65" spans="1:26" x14ac:dyDescent="0.2">
      <c r="A65">
        <v>56</v>
      </c>
      <c r="B65" s="1">
        <f t="shared" si="8"/>
        <v>113614336.34663102</v>
      </c>
      <c r="C65" s="1">
        <f t="shared" si="8"/>
        <v>113614336.34663102</v>
      </c>
      <c r="D65" s="5">
        <f t="shared" si="9"/>
        <v>12567424.840972427</v>
      </c>
      <c r="E65" s="1">
        <f t="shared" si="10"/>
        <v>85274473.78581126</v>
      </c>
      <c r="F65" s="1">
        <f t="shared" si="11"/>
        <v>5797813.2315305695</v>
      </c>
      <c r="G65" s="1">
        <f t="shared" si="5"/>
        <v>65039694.43664106</v>
      </c>
      <c r="H65" s="1">
        <f t="shared" si="12"/>
        <v>0</v>
      </c>
      <c r="I65" s="1">
        <f t="shared" si="0"/>
        <v>0.47379560182546709</v>
      </c>
      <c r="J65" s="1">
        <f t="shared" si="1"/>
        <v>0.47379560182546709</v>
      </c>
      <c r="K65" s="18">
        <f t="shared" si="2"/>
        <v>5.240879634906586E-2</v>
      </c>
      <c r="L65" s="18">
        <f>B65-F$6*I65*(F$5-H65)</f>
        <v>108971139.44874144</v>
      </c>
      <c r="M65" s="18">
        <f>C65-F$6*J65*(F$5-H65)</f>
        <v>108971139.44874144</v>
      </c>
      <c r="N65" s="18">
        <f>D65-(F$6*K65*(F$5-H65))+((1-F$6)*H65)</f>
        <v>12053818.636751581</v>
      </c>
      <c r="O65" s="1">
        <f>P$5*L65*N65</f>
        <v>1003605.0974597303</v>
      </c>
      <c r="P65" s="1">
        <f>P$6*M65*N65</f>
        <v>1003605.0974597303</v>
      </c>
      <c r="Q65" s="1">
        <f t="shared" si="3"/>
        <v>-1003605.0974597303</v>
      </c>
      <c r="R65" s="1">
        <f t="shared" si="13"/>
        <v>-1003605.0974597303</v>
      </c>
      <c r="S65" s="1">
        <f t="shared" si="14"/>
        <v>2007210.1949194607</v>
      </c>
      <c r="T65">
        <f>IF(A65&lt;D$4,F$4,0)</f>
        <v>0</v>
      </c>
      <c r="U65" s="5">
        <f t="shared" si="15"/>
        <v>2129428.679954377</v>
      </c>
      <c r="V65" s="5">
        <f>L$6*SUM(U58:U64)</f>
        <v>1443696.6117639637</v>
      </c>
      <c r="W65" s="1">
        <f>H$5+((H$6-H$5)*(LOG(V65+J$5)-LOG(J$5))/(LOG(J$6)-LOG(J$5)))</f>
        <v>8.4438814089811298E-2</v>
      </c>
      <c r="X65" s="1">
        <f t="shared" si="6"/>
        <v>166788.11001839364</v>
      </c>
      <c r="Y65" s="1">
        <f t="shared" si="7"/>
        <v>1808465.9460249976</v>
      </c>
      <c r="Z65" s="1">
        <f t="shared" si="4"/>
        <v>10000000</v>
      </c>
    </row>
    <row r="66" spans="1:26" x14ac:dyDescent="0.2">
      <c r="A66">
        <v>57</v>
      </c>
      <c r="B66" s="1">
        <f t="shared" si="8"/>
        <v>112610731.24917129</v>
      </c>
      <c r="C66" s="1">
        <f t="shared" si="8"/>
        <v>112610731.24917129</v>
      </c>
      <c r="D66" s="5">
        <f t="shared" si="9"/>
        <v>12445327.934888028</v>
      </c>
      <c r="E66" s="1">
        <f t="shared" si="10"/>
        <v>87403902.46576564</v>
      </c>
      <c r="F66" s="1">
        <f t="shared" si="11"/>
        <v>5964601.3415489634</v>
      </c>
      <c r="G66" s="1">
        <f t="shared" si="5"/>
        <v>66848160.382666059</v>
      </c>
      <c r="H66" s="1">
        <f t="shared" si="12"/>
        <v>0</v>
      </c>
      <c r="I66" s="1">
        <f t="shared" si="0"/>
        <v>0.47381769680105057</v>
      </c>
      <c r="J66" s="1">
        <f t="shared" si="1"/>
        <v>0.47381769680105057</v>
      </c>
      <c r="K66" s="18">
        <f t="shared" si="2"/>
        <v>5.2364606397898826E-2</v>
      </c>
      <c r="L66" s="18">
        <f>B66-F$6*I66*(F$5-H66)</f>
        <v>107967317.820521</v>
      </c>
      <c r="M66" s="18">
        <f>C66-F$6*J66*(F$5-H66)</f>
        <v>107967317.820521</v>
      </c>
      <c r="N66" s="18">
        <f>D66-(F$6*K66*(F$5-H66))+((1-F$6)*H66)</f>
        <v>11932154.792188618</v>
      </c>
      <c r="O66" s="1">
        <f>P$5*L66*N66</f>
        <v>984323.61608487251</v>
      </c>
      <c r="P66" s="1">
        <f>P$6*M66*N66</f>
        <v>984323.61608487251</v>
      </c>
      <c r="Q66" s="1">
        <f t="shared" si="3"/>
        <v>-984323.61608487251</v>
      </c>
      <c r="R66" s="1">
        <f t="shared" si="13"/>
        <v>-984323.61608487251</v>
      </c>
      <c r="S66" s="1">
        <f t="shared" si="14"/>
        <v>1968647.232169745</v>
      </c>
      <c r="T66">
        <f>IF(A66&lt;D$4,F$4,0)</f>
        <v>0</v>
      </c>
      <c r="U66" s="5">
        <f t="shared" si="15"/>
        <v>2129307.1010038601</v>
      </c>
      <c r="V66" s="5">
        <f>L$6*SUM(U59:U65)</f>
        <v>1459114.0741550622</v>
      </c>
      <c r="W66" s="1">
        <f>H$5+((H$6-H$5)*(LOG(V66+J$5)-LOG(J$5))/(LOG(J$6)-LOG(J$5)))</f>
        <v>8.460924381958311E-2</v>
      </c>
      <c r="X66" s="1">
        <f t="shared" si="6"/>
        <v>170187.37431379894</v>
      </c>
      <c r="Y66" s="1">
        <f t="shared" si="7"/>
        <v>1841263.935624613</v>
      </c>
      <c r="Z66" s="1">
        <f t="shared" si="4"/>
        <v>10000000</v>
      </c>
    </row>
    <row r="67" spans="1:26" x14ac:dyDescent="0.2">
      <c r="A67">
        <v>58</v>
      </c>
      <c r="B67" s="1">
        <f t="shared" si="8"/>
        <v>111626407.63308641</v>
      </c>
      <c r="C67" s="1">
        <f t="shared" si="8"/>
        <v>111626407.63308641</v>
      </c>
      <c r="D67" s="5">
        <f t="shared" si="9"/>
        <v>12290843.264115911</v>
      </c>
      <c r="E67" s="1">
        <f t="shared" si="10"/>
        <v>89533209.566769496</v>
      </c>
      <c r="F67" s="1">
        <f t="shared" si="11"/>
        <v>6134788.7158627622</v>
      </c>
      <c r="G67" s="1">
        <f t="shared" si="5"/>
        <v>68689424.318290666</v>
      </c>
      <c r="H67" s="1">
        <f t="shared" si="12"/>
        <v>0</v>
      </c>
      <c r="I67" s="1">
        <f t="shared" si="0"/>
        <v>0.47390962817507692</v>
      </c>
      <c r="J67" s="1">
        <f t="shared" si="1"/>
        <v>0.47390962817507692</v>
      </c>
      <c r="K67" s="18">
        <f t="shared" si="2"/>
        <v>5.2180743649846227E-2</v>
      </c>
      <c r="L67" s="18">
        <f>B67-F$6*I67*(F$5-H67)</f>
        <v>106982093.27697065</v>
      </c>
      <c r="M67" s="18">
        <f>C67-F$6*J67*(F$5-H67)</f>
        <v>106982093.27697065</v>
      </c>
      <c r="N67" s="18">
        <f>D67-(F$6*K67*(F$5-H67))+((1-F$6)*H67)</f>
        <v>11779471.976347419</v>
      </c>
      <c r="O67" s="1">
        <f>P$5*L67*N67</f>
        <v>962861.07100172783</v>
      </c>
      <c r="P67" s="1">
        <f>P$6*M67*N67</f>
        <v>962861.07100172783</v>
      </c>
      <c r="Q67" s="1">
        <f t="shared" si="3"/>
        <v>-962861.07100172783</v>
      </c>
      <c r="R67" s="1">
        <f t="shared" si="13"/>
        <v>-962861.07100172783</v>
      </c>
      <c r="S67" s="1">
        <f t="shared" si="14"/>
        <v>1925722.1420034557</v>
      </c>
      <c r="T67">
        <f>IF(A67&lt;D$4,F$4,0)</f>
        <v>0</v>
      </c>
      <c r="U67" s="5">
        <f t="shared" si="15"/>
        <v>2123131.9029418631</v>
      </c>
      <c r="V67" s="5">
        <f>L$6*SUM(U60:U66)</f>
        <v>1470899.6532616068</v>
      </c>
      <c r="W67" s="1">
        <f>H$5+((H$6-H$5)*(LOG(V67+J$5)-LOG(J$5))/(LOG(J$6)-LOG(J$5)))</f>
        <v>8.4738323629465526E-2</v>
      </c>
      <c r="X67" s="1">
        <f t="shared" si="6"/>
        <v>173294.47163571673</v>
      </c>
      <c r="Y67" s="1">
        <f t="shared" si="7"/>
        <v>1871759.8109280954</v>
      </c>
      <c r="Z67" s="1">
        <f t="shared" si="4"/>
        <v>10000000</v>
      </c>
    </row>
    <row r="68" spans="1:26" x14ac:dyDescent="0.2">
      <c r="A68">
        <v>59</v>
      </c>
      <c r="B68" s="1">
        <f t="shared" si="8"/>
        <v>110663546.56208469</v>
      </c>
      <c r="C68" s="1">
        <f t="shared" si="8"/>
        <v>110663546.56208469</v>
      </c>
      <c r="D68" s="5">
        <f t="shared" si="9"/>
        <v>12105533.018331451</v>
      </c>
      <c r="E68" s="1">
        <f t="shared" si="10"/>
        <v>91656341.469711363</v>
      </c>
      <c r="F68" s="1">
        <f t="shared" si="11"/>
        <v>6308083.1874984792</v>
      </c>
      <c r="G68" s="1">
        <f t="shared" si="5"/>
        <v>70561184.129218757</v>
      </c>
      <c r="H68" s="1">
        <f t="shared" si="12"/>
        <v>0</v>
      </c>
      <c r="I68" s="1">
        <f t="shared" si="0"/>
        <v>0.4740706061136854</v>
      </c>
      <c r="J68" s="1">
        <f t="shared" si="1"/>
        <v>0.4740706061136854</v>
      </c>
      <c r="K68" s="18">
        <f t="shared" si="2"/>
        <v>5.1858787772629228E-2</v>
      </c>
      <c r="L68" s="18">
        <f>B68-F$6*I68*(F$5-H68)</f>
        <v>106017654.62217057</v>
      </c>
      <c r="M68" s="18">
        <f>C68-F$6*J68*(F$5-H68)</f>
        <v>106017654.62217057</v>
      </c>
      <c r="N68" s="18">
        <f>D68-(F$6*K68*(F$5-H68))+((1-F$6)*H68)</f>
        <v>11597316.898159685</v>
      </c>
      <c r="O68" s="1">
        <f>P$5*L68*N68</f>
        <v>939425.68570672057</v>
      </c>
      <c r="P68" s="1">
        <f>P$6*M68*N68</f>
        <v>939425.68570672057</v>
      </c>
      <c r="Q68" s="1">
        <f t="shared" si="3"/>
        <v>-939425.68570672057</v>
      </c>
      <c r="R68" s="1">
        <f t="shared" si="13"/>
        <v>-939425.68570672057</v>
      </c>
      <c r="S68" s="1">
        <f t="shared" si="14"/>
        <v>1878851.3714134411</v>
      </c>
      <c r="T68">
        <f>IF(A68&lt;D$4,F$4,0)</f>
        <v>0</v>
      </c>
      <c r="U68" s="5">
        <f t="shared" si="15"/>
        <v>2111032.3877879162</v>
      </c>
      <c r="V68" s="5">
        <f>L$6*SUM(U61:U67)</f>
        <v>1478707.4152994119</v>
      </c>
      <c r="W68" s="1">
        <f>H$5+((H$6-H$5)*(LOG(V68+J$5)-LOG(J$5))/(LOG(J$6)-LOG(J$5)))</f>
        <v>8.4823272517259227E-2</v>
      </c>
      <c r="X68" s="1">
        <f t="shared" si="6"/>
        <v>175851.64378972808</v>
      </c>
      <c r="Y68" s="1">
        <f t="shared" si="7"/>
        <v>1897301.6144030287</v>
      </c>
      <c r="Z68" s="1">
        <f t="shared" si="4"/>
        <v>10000000</v>
      </c>
    </row>
    <row r="69" spans="1:26" x14ac:dyDescent="0.2">
      <c r="A69">
        <v>60</v>
      </c>
      <c r="B69" s="1">
        <f t="shared" si="8"/>
        <v>109724120.87637797</v>
      </c>
      <c r="C69" s="1">
        <f t="shared" si="8"/>
        <v>109724120.87637797</v>
      </c>
      <c r="D69" s="5">
        <f t="shared" si="9"/>
        <v>11891209.06755005</v>
      </c>
      <c r="E69" s="1">
        <f t="shared" si="10"/>
        <v>93767373.857499287</v>
      </c>
      <c r="F69" s="1">
        <f t="shared" si="11"/>
        <v>6483934.8312882073</v>
      </c>
      <c r="G69" s="1">
        <f t="shared" si="5"/>
        <v>72458485.743621781</v>
      </c>
      <c r="H69" s="1">
        <f t="shared" si="12"/>
        <v>0</v>
      </c>
      <c r="I69" s="1">
        <f t="shared" si="0"/>
        <v>0.47429921912284079</v>
      </c>
      <c r="J69" s="1">
        <f t="shared" si="1"/>
        <v>0.47429921912284079</v>
      </c>
      <c r="K69" s="18">
        <f t="shared" si="2"/>
        <v>5.1401561754318342E-2</v>
      </c>
      <c r="L69" s="18">
        <f>B69-F$6*I69*(F$5-H69)</f>
        <v>105075988.52897413</v>
      </c>
      <c r="M69" s="18">
        <f>C69-F$6*J69*(F$5-H69)</f>
        <v>105075988.52897413</v>
      </c>
      <c r="N69" s="18">
        <f>D69-(F$6*K69*(F$5-H69))+((1-F$6)*H69)</f>
        <v>11387473.76235773</v>
      </c>
      <c r="O69" s="1">
        <f>P$5*L69*N69</f>
        <v>914234.46090120322</v>
      </c>
      <c r="P69" s="1">
        <f>P$6*M69*N69</f>
        <v>914234.46090120322</v>
      </c>
      <c r="Q69" s="1">
        <f t="shared" si="3"/>
        <v>-914234.46090120322</v>
      </c>
      <c r="R69" s="1">
        <f t="shared" si="13"/>
        <v>-914234.46090120322</v>
      </c>
      <c r="S69" s="1">
        <f t="shared" si="14"/>
        <v>1828468.9218024064</v>
      </c>
      <c r="T69">
        <f>IF(A69&lt;D$4,F$4,0)</f>
        <v>0</v>
      </c>
      <c r="U69" s="5">
        <f t="shared" si="15"/>
        <v>2093175.3221948431</v>
      </c>
      <c r="V69" s="5">
        <f>L$6*SUM(U62:U68)</f>
        <v>1482495.3282589279</v>
      </c>
      <c r="W69" s="1">
        <f>H$5+((H$6-H$5)*(LOG(V69+J$5)-LOG(J$5))/(LOG(J$6)-LOG(J$5)))</f>
        <v>8.4864324848895334E-2</v>
      </c>
      <c r="X69" s="1">
        <f t="shared" si="6"/>
        <v>177847.42889241301</v>
      </c>
      <c r="Y69" s="1">
        <f t="shared" si="7"/>
        <v>1917820.3232411032</v>
      </c>
      <c r="Z69" s="1">
        <f t="shared" si="4"/>
        <v>10000000</v>
      </c>
    </row>
    <row r="70" spans="1:26" x14ac:dyDescent="0.2">
      <c r="A70">
        <v>61</v>
      </c>
      <c r="B70" s="1">
        <f t="shared" si="8"/>
        <v>108809886.41547677</v>
      </c>
      <c r="C70" s="1">
        <f t="shared" si="8"/>
        <v>108809886.41547677</v>
      </c>
      <c r="D70" s="5">
        <f t="shared" si="9"/>
        <v>11649917.882286867</v>
      </c>
      <c r="E70" s="1">
        <f t="shared" si="10"/>
        <v>95860549.179694131</v>
      </c>
      <c r="F70" s="1">
        <f t="shared" si="11"/>
        <v>6661782.2601806205</v>
      </c>
      <c r="G70" s="1">
        <f t="shared" si="5"/>
        <v>74376306.066862881</v>
      </c>
      <c r="H70" s="1">
        <f t="shared" si="12"/>
        <v>0</v>
      </c>
      <c r="I70" s="1">
        <f t="shared" si="0"/>
        <v>0.47459341911692543</v>
      </c>
      <c r="J70" s="1">
        <f t="shared" si="1"/>
        <v>0.47459341911692543</v>
      </c>
      <c r="K70" s="18">
        <f t="shared" si="2"/>
        <v>5.081316176614914E-2</v>
      </c>
      <c r="L70" s="18">
        <f>B70-F$6*I70*(F$5-H70)</f>
        <v>104158870.9081309</v>
      </c>
      <c r="M70" s="18">
        <f>C70-F$6*J70*(F$5-H70)</f>
        <v>104158870.9081309</v>
      </c>
      <c r="N70" s="18">
        <f>D70-(F$6*K70*(F$5-H70))+((1-F$6)*H70)</f>
        <v>11151948.896978606</v>
      </c>
      <c r="O70" s="1">
        <f>P$5*L70*N70</f>
        <v>887511.00667364558</v>
      </c>
      <c r="P70" s="1">
        <f>P$6*M70*N70</f>
        <v>887511.00667364558</v>
      </c>
      <c r="Q70" s="1">
        <f t="shared" si="3"/>
        <v>-887511.00667364558</v>
      </c>
      <c r="R70" s="1">
        <f t="shared" si="13"/>
        <v>-887511.00667364558</v>
      </c>
      <c r="S70" s="1">
        <f t="shared" si="14"/>
        <v>1775022.0133472912</v>
      </c>
      <c r="T70">
        <f>IF(A70&lt;D$4,F$4,0)</f>
        <v>0</v>
      </c>
      <c r="U70" s="5">
        <f t="shared" si="15"/>
        <v>2069760.1070655896</v>
      </c>
      <c r="V70" s="5">
        <f>L$6*SUM(U63:U69)</f>
        <v>1482246.0852650609</v>
      </c>
      <c r="W70" s="1">
        <f>H$5+((H$6-H$5)*(LOG(V70+J$5)-LOG(J$5))/(LOG(J$6)-LOG(J$5)))</f>
        <v>8.4861626827651374E-2</v>
      </c>
      <c r="X70" s="1">
        <f t="shared" si="6"/>
        <v>179275.46516554058</v>
      </c>
      <c r="Y70" s="1">
        <f t="shared" si="7"/>
        <v>1933286.7360003381</v>
      </c>
      <c r="Z70" s="1">
        <f t="shared" si="4"/>
        <v>10000000</v>
      </c>
    </row>
    <row r="71" spans="1:26" x14ac:dyDescent="0.2">
      <c r="A71">
        <v>62</v>
      </c>
      <c r="B71" s="1">
        <f t="shared" si="8"/>
        <v>107922375.40880312</v>
      </c>
      <c r="C71" s="1">
        <f t="shared" si="8"/>
        <v>107922375.40880312</v>
      </c>
      <c r="D71" s="5">
        <f t="shared" si="9"/>
        <v>11383922.875655798</v>
      </c>
      <c r="E71" s="1">
        <f t="shared" si="10"/>
        <v>97930309.286759719</v>
      </c>
      <c r="F71" s="1">
        <f t="shared" si="11"/>
        <v>6841057.7253461611</v>
      </c>
      <c r="G71" s="1">
        <f t="shared" si="5"/>
        <v>76309592.802863225</v>
      </c>
      <c r="H71" s="1">
        <f t="shared" si="12"/>
        <v>0</v>
      </c>
      <c r="I71" s="1">
        <f t="shared" si="0"/>
        <v>0.47495051418769652</v>
      </c>
      <c r="J71" s="1">
        <f t="shared" si="1"/>
        <v>0.47495051418769652</v>
      </c>
      <c r="K71" s="18">
        <f t="shared" si="2"/>
        <v>5.0098971624606914E-2</v>
      </c>
      <c r="L71" s="18">
        <f>B71-F$6*I71*(F$5-H71)</f>
        <v>103267860.3697637</v>
      </c>
      <c r="M71" s="18">
        <f>C71-F$6*J71*(F$5-H71)</f>
        <v>103267860.3697637</v>
      </c>
      <c r="N71" s="18">
        <f>D71-(F$6*K71*(F$5-H71))+((1-F$6)*H71)</f>
        <v>10892952.953734651</v>
      </c>
      <c r="O71" s="1">
        <f>P$5*L71*N71</f>
        <v>859483.45403474558</v>
      </c>
      <c r="P71" s="1">
        <f>P$6*M71*N71</f>
        <v>859483.45403474558</v>
      </c>
      <c r="Q71" s="1">
        <f t="shared" si="3"/>
        <v>-859483.45403474558</v>
      </c>
      <c r="R71" s="1">
        <f t="shared" si="13"/>
        <v>-859483.45403474558</v>
      </c>
      <c r="S71" s="1">
        <f t="shared" si="14"/>
        <v>1718966.9080694912</v>
      </c>
      <c r="T71">
        <f>IF(A71&lt;D$4,F$4,0)</f>
        <v>0</v>
      </c>
      <c r="U71" s="5">
        <f t="shared" si="15"/>
        <v>2041017.0199783593</v>
      </c>
      <c r="V71" s="5">
        <f>L$6*SUM(U64:U70)</f>
        <v>1477965.8758550319</v>
      </c>
      <c r="W71" s="1">
        <f>H$5+((H$6-H$5)*(LOG(V71+J$5)-LOG(J$5))/(LOG(J$6)-LOG(J$5)))</f>
        <v>8.4815223697323708E-2</v>
      </c>
      <c r="X71" s="1">
        <f t="shared" si="6"/>
        <v>180132.54468708124</v>
      </c>
      <c r="Y71" s="1">
        <f t="shared" si="7"/>
        <v>1943690.7129147875</v>
      </c>
      <c r="Z71" s="1">
        <f t="shared" si="4"/>
        <v>10000000</v>
      </c>
    </row>
    <row r="72" spans="1:26" x14ac:dyDescent="0.2">
      <c r="A72">
        <v>63</v>
      </c>
      <c r="B72" s="1">
        <f t="shared" si="8"/>
        <v>107062891.95476837</v>
      </c>
      <c r="C72" s="1">
        <f t="shared" si="8"/>
        <v>107062891.95476837</v>
      </c>
      <c r="D72" s="5">
        <f t="shared" si="9"/>
        <v>11095679.588805828</v>
      </c>
      <c r="E72" s="1">
        <f t="shared" si="10"/>
        <v>99971326.306738079</v>
      </c>
      <c r="F72" s="1">
        <f t="shared" si="11"/>
        <v>7021190.2700332422</v>
      </c>
      <c r="G72" s="1">
        <f t="shared" si="5"/>
        <v>78253283.51577802</v>
      </c>
      <c r="H72" s="1">
        <f t="shared" si="12"/>
        <v>0</v>
      </c>
      <c r="I72" s="1">
        <f t="shared" si="0"/>
        <v>0.47536717989383043</v>
      </c>
      <c r="J72" s="1">
        <f t="shared" si="1"/>
        <v>0.47536717989383043</v>
      </c>
      <c r="K72" s="18">
        <f t="shared" si="2"/>
        <v>4.9265640212339187E-2</v>
      </c>
      <c r="L72" s="18">
        <f>B72-F$6*I72*(F$5-H72)</f>
        <v>102404293.59180884</v>
      </c>
      <c r="M72" s="18">
        <f>C72-F$6*J72*(F$5-H72)</f>
        <v>102404293.59180884</v>
      </c>
      <c r="N72" s="18">
        <f>D72-(F$6*K72*(F$5-H72))+((1-F$6)*H72)</f>
        <v>10612876.314724904</v>
      </c>
      <c r="O72" s="1">
        <f>P$5*L72*N72</f>
        <v>830382.1072636334</v>
      </c>
      <c r="P72" s="1">
        <f>P$6*M72*N72</f>
        <v>830382.1072636334</v>
      </c>
      <c r="Q72" s="1">
        <f t="shared" si="3"/>
        <v>-830382.1072636334</v>
      </c>
      <c r="R72" s="1">
        <f t="shared" si="13"/>
        <v>-830382.1072636334</v>
      </c>
      <c r="S72" s="1">
        <f t="shared" si="14"/>
        <v>1660764.2145272668</v>
      </c>
      <c r="T72">
        <f>IF(A72&lt;D$4,F$4,0)</f>
        <v>0</v>
      </c>
      <c r="U72" s="5">
        <f t="shared" si="15"/>
        <v>2007210.1949194607</v>
      </c>
      <c r="V72" s="5">
        <f>L$6*SUM(U65:U71)</f>
        <v>1469685.2520926809</v>
      </c>
      <c r="W72" s="1">
        <f>H$5+((H$6-H$5)*(LOG(V72+J$5)-LOG(J$5))/(LOG(J$6)-LOG(J$5)))</f>
        <v>8.4725070641715569E-2</v>
      </c>
      <c r="X72" s="1">
        <f t="shared" si="6"/>
        <v>180415.99533562973</v>
      </c>
      <c r="Y72" s="1">
        <f t="shared" si="7"/>
        <v>1949012.6846187473</v>
      </c>
      <c r="Z72" s="1">
        <f t="shared" si="4"/>
        <v>10000000</v>
      </c>
    </row>
    <row r="73" spans="1:26" x14ac:dyDescent="0.2">
      <c r="A73">
        <v>64</v>
      </c>
      <c r="B73" s="1">
        <f t="shared" si="8"/>
        <v>106232509.84750473</v>
      </c>
      <c r="C73" s="1">
        <f t="shared" si="8"/>
        <v>106232509.84750473</v>
      </c>
      <c r="D73" s="5">
        <f t="shared" si="9"/>
        <v>10787796.571163349</v>
      </c>
      <c r="E73" s="1">
        <f t="shared" si="10"/>
        <v>101978536.50165755</v>
      </c>
      <c r="F73" s="1">
        <f t="shared" si="11"/>
        <v>7201606.2653688723</v>
      </c>
      <c r="G73" s="1">
        <f t="shared" si="5"/>
        <v>80202296.200396761</v>
      </c>
      <c r="H73" s="1">
        <f t="shared" si="12"/>
        <v>0</v>
      </c>
      <c r="I73" s="1">
        <f t="shared" si="0"/>
        <v>0.47583950618947263</v>
      </c>
      <c r="J73" s="1">
        <f t="shared" si="1"/>
        <v>0.47583950618947263</v>
      </c>
      <c r="K73" s="18">
        <f t="shared" si="2"/>
        <v>4.8320987621054752E-2</v>
      </c>
      <c r="L73" s="18">
        <f>B73-F$6*I73*(F$5-H73)</f>
        <v>101569282.68684791</v>
      </c>
      <c r="M73" s="18">
        <f>C73-F$6*J73*(F$5-H73)</f>
        <v>101569282.68684791</v>
      </c>
      <c r="N73" s="18">
        <f>D73-(F$6*K73*(F$5-H73))+((1-F$6)*H73)</f>
        <v>10314250.892477013</v>
      </c>
      <c r="O73" s="1">
        <f>P$5*L73*N73</f>
        <v>800436.32686512161</v>
      </c>
      <c r="P73" s="1">
        <f>P$6*M73*N73</f>
        <v>800436.32686512161</v>
      </c>
      <c r="Q73" s="1">
        <f t="shared" si="3"/>
        <v>-800436.32686512161</v>
      </c>
      <c r="R73" s="1">
        <f t="shared" si="13"/>
        <v>-800436.32686512161</v>
      </c>
      <c r="S73" s="1">
        <f t="shared" si="14"/>
        <v>1600872.6537302432</v>
      </c>
      <c r="T73">
        <f>IF(A73&lt;D$4,F$4,0)</f>
        <v>0</v>
      </c>
      <c r="U73" s="5">
        <f t="shared" si="15"/>
        <v>1968647.232169745</v>
      </c>
      <c r="V73" s="5">
        <f>L$6*SUM(U66:U72)</f>
        <v>1457463.4035891893</v>
      </c>
      <c r="W73" s="1">
        <f>H$5+((H$6-H$5)*(LOG(V73+J$5)-LOG(J$5))/(LOG(J$6)-LOG(J$5)))</f>
        <v>8.4591082470530141E-2</v>
      </c>
      <c r="X73" s="1">
        <f t="shared" si="6"/>
        <v>180120.39258610297</v>
      </c>
      <c r="Y73" s="1">
        <f t="shared" si="7"/>
        <v>1949186.7084177572</v>
      </c>
      <c r="Z73" s="1">
        <f t="shared" si="4"/>
        <v>10000000</v>
      </c>
    </row>
    <row r="74" spans="1:26" x14ac:dyDescent="0.2">
      <c r="A74">
        <v>65</v>
      </c>
      <c r="B74" s="1">
        <f t="shared" si="8"/>
        <v>105432073.52063961</v>
      </c>
      <c r="C74" s="1">
        <f t="shared" si="8"/>
        <v>105432073.52063961</v>
      </c>
      <c r="D74" s="5">
        <f t="shared" si="9"/>
        <v>10462947.082890136</v>
      </c>
      <c r="E74" s="1">
        <f t="shared" si="10"/>
        <v>103947183.73382729</v>
      </c>
      <c r="F74" s="1">
        <f t="shared" si="11"/>
        <v>7381726.657954975</v>
      </c>
      <c r="G74" s="1">
        <f t="shared" si="5"/>
        <v>82151482.90881452</v>
      </c>
      <c r="H74" s="1">
        <f t="shared" si="12"/>
        <v>0</v>
      </c>
      <c r="I74" s="1">
        <f t="shared" ref="I74:I137" si="16">B74/(B74+C74+D74)</f>
        <v>0.47636315805732266</v>
      </c>
      <c r="J74" s="1">
        <f t="shared" ref="J74:J137" si="17">C74/(B74+C74+D74)</f>
        <v>0.47636315805732266</v>
      </c>
      <c r="K74" s="18">
        <f t="shared" ref="K74:K137" si="18">D74/(B74+C74+D74)</f>
        <v>4.7273683885354738E-2</v>
      </c>
      <c r="L74" s="18">
        <f>B74-F$6*I74*(F$5-H74)</f>
        <v>100763714.57167785</v>
      </c>
      <c r="M74" s="18">
        <f>C74-F$6*J74*(F$5-H74)</f>
        <v>100763714.57167785</v>
      </c>
      <c r="N74" s="18">
        <f>D74-(F$6*K74*(F$5-H74))+((1-F$6)*H74)</f>
        <v>9999664.9808136597</v>
      </c>
      <c r="O74" s="1">
        <f>P$5*L74*N74</f>
        <v>769868.1142566551</v>
      </c>
      <c r="P74" s="1">
        <f>P$6*M74*N74</f>
        <v>769868.1142566551</v>
      </c>
      <c r="Q74" s="1">
        <f t="shared" ref="Q74:Q137" si="19">-O74-T74*I74</f>
        <v>-769868.1142566551</v>
      </c>
      <c r="R74" s="1">
        <f t="shared" si="13"/>
        <v>-769868.1142566551</v>
      </c>
      <c r="S74" s="1">
        <f t="shared" si="14"/>
        <v>1539736.2285133102</v>
      </c>
      <c r="T74">
        <f>IF(A74&lt;D$4,F$4,0)</f>
        <v>0</v>
      </c>
      <c r="U74" s="5">
        <f t="shared" si="15"/>
        <v>1925722.1420034557</v>
      </c>
      <c r="V74" s="5">
        <f>L$6*SUM(U67:U73)</f>
        <v>1441397.4167057779</v>
      </c>
      <c r="W74" s="1">
        <f>H$5+((H$6-H$5)*(LOG(V74+J$5)-LOG(J$5))/(LOG(J$6)-LOG(J$5)))</f>
        <v>8.4413243259485321E-2</v>
      </c>
      <c r="X74" s="1">
        <f t="shared" si="6"/>
        <v>179220.44979500546</v>
      </c>
      <c r="Y74" s="1">
        <f t="shared" si="7"/>
        <v>1943911.4531468577</v>
      </c>
      <c r="Z74" s="1">
        <f t="shared" ref="Z74:Z137" si="20">F$5-H74</f>
        <v>10000000</v>
      </c>
    </row>
    <row r="75" spans="1:26" x14ac:dyDescent="0.2">
      <c r="A75">
        <v>66</v>
      </c>
      <c r="B75" s="1">
        <f t="shared" si="8"/>
        <v>104662205.40638296</v>
      </c>
      <c r="C75" s="1">
        <f t="shared" si="8"/>
        <v>104662205.40638296</v>
      </c>
      <c r="D75" s="5">
        <f t="shared" si="9"/>
        <v>10123831.939990005</v>
      </c>
      <c r="E75" s="1">
        <f t="shared" si="10"/>
        <v>105872905.87583075</v>
      </c>
      <c r="F75" s="1">
        <f t="shared" si="11"/>
        <v>7560947.1077499809</v>
      </c>
      <c r="G75" s="1">
        <f t="shared" si="11"/>
        <v>84095394.36196138</v>
      </c>
      <c r="H75" s="1">
        <f t="shared" si="12"/>
        <v>0</v>
      </c>
      <c r="I75" s="1">
        <f t="shared" si="16"/>
        <v>0.47693344040262797</v>
      </c>
      <c r="J75" s="1">
        <f t="shared" si="17"/>
        <v>0.47693344040262797</v>
      </c>
      <c r="K75" s="18">
        <f t="shared" si="18"/>
        <v>4.6133119194743992E-2</v>
      </c>
      <c r="L75" s="18">
        <f>B75-F$6*I75*(F$5-H75)</f>
        <v>99988257.690437213</v>
      </c>
      <c r="M75" s="18">
        <f>C75-F$6*J75*(F$5-H75)</f>
        <v>99988257.690437213</v>
      </c>
      <c r="N75" s="18">
        <f>D75-(F$6*K75*(F$5-H75))+((1-F$6)*H75)</f>
        <v>9671727.3718815129</v>
      </c>
      <c r="O75" s="1">
        <f>P$5*L75*N75</f>
        <v>738889.9516895964</v>
      </c>
      <c r="P75" s="1">
        <f>P$6*M75*N75</f>
        <v>738889.9516895964</v>
      </c>
      <c r="Q75" s="1">
        <f t="shared" si="19"/>
        <v>-738889.9516895964</v>
      </c>
      <c r="R75" s="1">
        <f t="shared" si="13"/>
        <v>-738889.9516895964</v>
      </c>
      <c r="S75" s="1">
        <f t="shared" si="14"/>
        <v>1477779.9033791928</v>
      </c>
      <c r="T75">
        <f>IF(A75&lt;D$4,F$4,0)</f>
        <v>0</v>
      </c>
      <c r="U75" s="5">
        <f t="shared" si="15"/>
        <v>1878851.3714134411</v>
      </c>
      <c r="V75" s="5">
        <f>L$6*SUM(U68:U74)</f>
        <v>1421656.4406119371</v>
      </c>
      <c r="W75" s="1">
        <f>H$5+((H$6-H$5)*(LOG(V75+J$5)-LOG(J$5))/(LOG(J$6)-LOG(J$5)))</f>
        <v>8.4192009310866872E-2</v>
      </c>
      <c r="X75" s="1">
        <f t="shared" si="6"/>
        <v>177732.05844818178</v>
      </c>
      <c r="Y75" s="1">
        <f t="shared" si="7"/>
        <v>1933300.3293397345</v>
      </c>
      <c r="Z75" s="1">
        <f t="shared" si="20"/>
        <v>10000000</v>
      </c>
    </row>
    <row r="76" spans="1:26" x14ac:dyDescent="0.2">
      <c r="A76">
        <v>67</v>
      </c>
      <c r="B76" s="1">
        <f t="shared" si="8"/>
        <v>103923315.45469336</v>
      </c>
      <c r="C76" s="1">
        <f t="shared" si="8"/>
        <v>103923315.45469336</v>
      </c>
      <c r="D76" s="5">
        <f t="shared" si="9"/>
        <v>9773142.92156679</v>
      </c>
      <c r="E76" s="1">
        <f t="shared" si="10"/>
        <v>107751757.24724419</v>
      </c>
      <c r="F76" s="1">
        <f t="shared" si="11"/>
        <v>7738679.1661981624</v>
      </c>
      <c r="G76" s="1">
        <f t="shared" si="11"/>
        <v>86028694.691301107</v>
      </c>
      <c r="H76" s="1">
        <f t="shared" si="12"/>
        <v>0</v>
      </c>
      <c r="I76" s="1">
        <f t="shared" si="16"/>
        <v>0.4775453701896627</v>
      </c>
      <c r="J76" s="1">
        <f t="shared" si="17"/>
        <v>0.4775453701896627</v>
      </c>
      <c r="K76" s="18">
        <f t="shared" si="18"/>
        <v>4.4909259620674651E-2</v>
      </c>
      <c r="L76" s="18">
        <f>B76-F$6*I76*(F$5-H76)</f>
        <v>99243370.826834664</v>
      </c>
      <c r="M76" s="18">
        <f>C76-F$6*J76*(F$5-H76)</f>
        <v>99243370.826834664</v>
      </c>
      <c r="N76" s="18">
        <f>D76-(F$6*K76*(F$5-H76))+((1-F$6)*H76)</f>
        <v>9333032.1772841793</v>
      </c>
      <c r="O76" s="1">
        <f>P$5*L76*N76</f>
        <v>707702.91359183518</v>
      </c>
      <c r="P76" s="1">
        <f>P$6*M76*N76</f>
        <v>707702.91359183518</v>
      </c>
      <c r="Q76" s="1">
        <f t="shared" si="19"/>
        <v>-707702.91359183518</v>
      </c>
      <c r="R76" s="1">
        <f t="shared" si="13"/>
        <v>-707702.91359183518</v>
      </c>
      <c r="S76" s="1">
        <f t="shared" si="14"/>
        <v>1415405.8271836704</v>
      </c>
      <c r="T76">
        <f>IF(A76&lt;D$4,F$4,0)</f>
        <v>0</v>
      </c>
      <c r="U76" s="5">
        <f t="shared" si="15"/>
        <v>1828468.9218024064</v>
      </c>
      <c r="V76" s="5">
        <f>L$6*SUM(U69:U75)</f>
        <v>1398438.3389744896</v>
      </c>
      <c r="W76" s="1">
        <f>H$5+((H$6-H$5)*(LOG(V76+J$5)-LOG(J$5))/(LOG(J$6)-LOG(J$5)))</f>
        <v>8.3927870227824539E-2</v>
      </c>
      <c r="X76" s="1">
        <f t="shared" si="6"/>
        <v>175675.74680525361</v>
      </c>
      <c r="Y76" s="1">
        <f t="shared" si="7"/>
        <v>1917499.5753895894</v>
      </c>
      <c r="Z76" s="1">
        <f t="shared" si="20"/>
        <v>10000000</v>
      </c>
    </row>
    <row r="77" spans="1:26" x14ac:dyDescent="0.2">
      <c r="A77">
        <v>68</v>
      </c>
      <c r="B77" s="1">
        <f t="shared" si="8"/>
        <v>103215612.54110153</v>
      </c>
      <c r="C77" s="1">
        <f t="shared" si="8"/>
        <v>103215612.54110153</v>
      </c>
      <c r="D77" s="5">
        <f t="shared" si="9"/>
        <v>9413526.7354031689</v>
      </c>
      <c r="E77" s="1">
        <f t="shared" si="10"/>
        <v>109580226.1690466</v>
      </c>
      <c r="F77" s="1">
        <f t="shared" si="11"/>
        <v>7914354.9130034158</v>
      </c>
      <c r="G77" s="1">
        <f t="shared" si="11"/>
        <v>87946194.266690701</v>
      </c>
      <c r="H77" s="1">
        <f t="shared" si="12"/>
        <v>0</v>
      </c>
      <c r="I77" s="1">
        <f t="shared" si="16"/>
        <v>0.47819375579870982</v>
      </c>
      <c r="J77" s="1">
        <f t="shared" si="17"/>
        <v>0.47819375579870982</v>
      </c>
      <c r="K77" s="18">
        <f t="shared" si="18"/>
        <v>4.3612488402580273E-2</v>
      </c>
      <c r="L77" s="18">
        <f>B77-F$6*I77*(F$5-H77)</f>
        <v>98529313.734274179</v>
      </c>
      <c r="M77" s="18">
        <f>C77-F$6*J77*(F$5-H77)</f>
        <v>98529313.734274179</v>
      </c>
      <c r="N77" s="18">
        <f>D77-(F$6*K77*(F$5-H77))+((1-F$6)*H77)</f>
        <v>8986124.349057883</v>
      </c>
      <c r="O77" s="1">
        <f>P$5*L77*N77</f>
        <v>676495.0070625951</v>
      </c>
      <c r="P77" s="1">
        <f>P$6*M77*N77</f>
        <v>676495.0070625951</v>
      </c>
      <c r="Q77" s="1">
        <f t="shared" si="19"/>
        <v>-676495.0070625951</v>
      </c>
      <c r="R77" s="1">
        <f t="shared" si="13"/>
        <v>-676495.0070625951</v>
      </c>
      <c r="S77" s="1">
        <f t="shared" si="14"/>
        <v>1352990.0141251902</v>
      </c>
      <c r="T77">
        <f>IF(A77&lt;D$4,F$4,0)</f>
        <v>0</v>
      </c>
      <c r="U77" s="5">
        <f t="shared" si="15"/>
        <v>1775022.0133472912</v>
      </c>
      <c r="V77" s="5">
        <f>L$6*SUM(U70:U76)</f>
        <v>1371967.6989352461</v>
      </c>
      <c r="W77" s="1">
        <f>H$5+((H$6-H$5)*(LOG(V77+J$5)-LOG(J$5))/(LOG(J$6)-LOG(J$5)))</f>
        <v>8.3621364084613653E-2</v>
      </c>
      <c r="X77" s="1">
        <f t="shared" si="6"/>
        <v>173076.16348074059</v>
      </c>
      <c r="Y77" s="1">
        <f t="shared" si="7"/>
        <v>1896683.9435848491</v>
      </c>
      <c r="Z77" s="1">
        <f t="shared" si="20"/>
        <v>10000000</v>
      </c>
    </row>
    <row r="78" spans="1:26" x14ac:dyDescent="0.2">
      <c r="A78">
        <v>69</v>
      </c>
      <c r="B78" s="1">
        <f t="shared" si="8"/>
        <v>102539117.53403893</v>
      </c>
      <c r="C78" s="1">
        <f t="shared" si="8"/>
        <v>102539117.53403893</v>
      </c>
      <c r="D78" s="5">
        <f t="shared" si="9"/>
        <v>9047549.8414588682</v>
      </c>
      <c r="E78" s="1">
        <f t="shared" si="10"/>
        <v>111355248.18239389</v>
      </c>
      <c r="F78" s="1">
        <f t="shared" si="11"/>
        <v>8087431.0764841568</v>
      </c>
      <c r="G78" s="1">
        <f t="shared" si="11"/>
        <v>89842878.210275546</v>
      </c>
      <c r="H78" s="1">
        <f t="shared" si="12"/>
        <v>0</v>
      </c>
      <c r="I78" s="1">
        <f t="shared" si="16"/>
        <v>0.47887328271725604</v>
      </c>
      <c r="J78" s="1">
        <f t="shared" si="17"/>
        <v>0.47887328271725604</v>
      </c>
      <c r="K78" s="18">
        <f t="shared" si="18"/>
        <v>4.2253434565488003E-2</v>
      </c>
      <c r="L78" s="18">
        <f>B78-F$6*I78*(F$5-H78)</f>
        <v>97846159.363409817</v>
      </c>
      <c r="M78" s="18">
        <f>C78-F$6*J78*(F$5-H78)</f>
        <v>97846159.363409817</v>
      </c>
      <c r="N78" s="18">
        <f>D78-(F$6*K78*(F$5-H78))+((1-F$6)*H78)</f>
        <v>8633466.1827170849</v>
      </c>
      <c r="O78" s="1">
        <f>P$5*L78*N78</f>
        <v>645439.72186181636</v>
      </c>
      <c r="P78" s="1">
        <f>P$6*M78*N78</f>
        <v>645439.72186181636</v>
      </c>
      <c r="Q78" s="1">
        <f t="shared" si="19"/>
        <v>-645439.72186181636</v>
      </c>
      <c r="R78" s="1">
        <f t="shared" si="13"/>
        <v>-645439.72186181636</v>
      </c>
      <c r="S78" s="1">
        <f t="shared" si="14"/>
        <v>1290879.4437236327</v>
      </c>
      <c r="T78">
        <f>IF(A78&lt;D$4,F$4,0)</f>
        <v>0</v>
      </c>
      <c r="U78" s="5">
        <f t="shared" si="15"/>
        <v>1718966.9080694912</v>
      </c>
      <c r="V78" s="5">
        <f>L$6*SUM(U71:U77)</f>
        <v>1342493.8895634161</v>
      </c>
      <c r="W78" s="1">
        <f>H$5+((H$6-H$5)*(LOG(V78+J$5)-LOG(J$5))/(LOG(J$6)-LOG(J$5)))</f>
        <v>8.3273098645174001E-2</v>
      </c>
      <c r="X78" s="1">
        <f t="shared" si="6"/>
        <v>169961.811641137</v>
      </c>
      <c r="Y78" s="1">
        <f t="shared" si="7"/>
        <v>1871055.2083372225</v>
      </c>
      <c r="Z78" s="1">
        <f t="shared" si="20"/>
        <v>10000000</v>
      </c>
    </row>
    <row r="79" spans="1:26" x14ac:dyDescent="0.2">
      <c r="A79">
        <v>70</v>
      </c>
      <c r="B79" s="1">
        <f t="shared" si="8"/>
        <v>101893677.81217712</v>
      </c>
      <c r="C79" s="1">
        <f t="shared" si="8"/>
        <v>101893677.81217712</v>
      </c>
      <c r="D79" s="5">
        <f t="shared" si="9"/>
        <v>8677665.0706552342</v>
      </c>
      <c r="E79" s="1">
        <f t="shared" si="10"/>
        <v>113074215.09046338</v>
      </c>
      <c r="F79" s="1">
        <f t="shared" si="11"/>
        <v>8257392.8881252939</v>
      </c>
      <c r="G79" s="1">
        <f t="shared" si="11"/>
        <v>91713933.418612763</v>
      </c>
      <c r="H79" s="1">
        <f t="shared" si="12"/>
        <v>0</v>
      </c>
      <c r="I79" s="1">
        <f t="shared" si="16"/>
        <v>0.47957860300422844</v>
      </c>
      <c r="J79" s="1">
        <f t="shared" si="17"/>
        <v>0.47957860300422844</v>
      </c>
      <c r="K79" s="18">
        <f t="shared" si="18"/>
        <v>4.0842793991543197E-2</v>
      </c>
      <c r="L79" s="18">
        <f>B79-F$6*I79*(F$5-H79)</f>
        <v>97193807.502735689</v>
      </c>
      <c r="M79" s="18">
        <f>C79-F$6*J79*(F$5-H79)</f>
        <v>97193807.502735689</v>
      </c>
      <c r="N79" s="18">
        <f>D79-(F$6*K79*(F$5-H79))+((1-F$6)*H79)</f>
        <v>8277405.689538111</v>
      </c>
      <c r="O79" s="1">
        <f>P$5*L79*N79</f>
        <v>614694.81602308701</v>
      </c>
      <c r="P79" s="1">
        <f>P$6*M79*N79</f>
        <v>614694.81602308701</v>
      </c>
      <c r="Q79" s="1">
        <f t="shared" si="19"/>
        <v>-614694.81602308701</v>
      </c>
      <c r="R79" s="1">
        <f t="shared" si="13"/>
        <v>-614694.81602308701</v>
      </c>
      <c r="S79" s="1">
        <f t="shared" si="14"/>
        <v>1229389.632046174</v>
      </c>
      <c r="T79">
        <f>IF(A79&lt;D$4,F$4,0)</f>
        <v>0</v>
      </c>
      <c r="U79" s="5">
        <f t="shared" si="15"/>
        <v>1660764.2145272668</v>
      </c>
      <c r="V79" s="5">
        <f>L$6*SUM(U72:U78)</f>
        <v>1310288.8783725293</v>
      </c>
      <c r="W79" s="1">
        <f>H$5+((H$6-H$5)*(LOG(V79+J$5)-LOG(J$5))/(LOG(J$6)-LOG(J$5)))</f>
        <v>8.2883775765696804E-2</v>
      </c>
      <c r="X79" s="1">
        <f t="shared" si="6"/>
        <v>166365.15971032516</v>
      </c>
      <c r="Y79" s="1">
        <f t="shared" si="7"/>
        <v>1840845.0352091354</v>
      </c>
      <c r="Z79" s="1">
        <f t="shared" si="20"/>
        <v>10000000</v>
      </c>
    </row>
    <row r="80" spans="1:26" x14ac:dyDescent="0.2">
      <c r="A80">
        <v>71</v>
      </c>
      <c r="B80" s="1">
        <f t="shared" si="8"/>
        <v>101278982.99615404</v>
      </c>
      <c r="C80" s="1">
        <f t="shared" si="8"/>
        <v>101278982.99615404</v>
      </c>
      <c r="D80" s="5">
        <f t="shared" si="9"/>
        <v>8306182.048971165</v>
      </c>
      <c r="E80" s="1">
        <f t="shared" si="10"/>
        <v>114734979.30499065</v>
      </c>
      <c r="F80" s="1">
        <f t="shared" si="11"/>
        <v>8423758.0478356183</v>
      </c>
      <c r="G80" s="1">
        <f t="shared" si="11"/>
        <v>93554778.453821898</v>
      </c>
      <c r="H80" s="1">
        <f t="shared" si="12"/>
        <v>0</v>
      </c>
      <c r="I80" s="1">
        <f t="shared" si="16"/>
        <v>0.48030442318875105</v>
      </c>
      <c r="J80" s="1">
        <f t="shared" si="17"/>
        <v>0.48030442318875105</v>
      </c>
      <c r="K80" s="18">
        <f t="shared" si="18"/>
        <v>3.9391153622497871E-2</v>
      </c>
      <c r="L80" s="18">
        <f>B80-F$6*I80*(F$5-H80)</f>
        <v>96571999.648904279</v>
      </c>
      <c r="M80" s="18">
        <f>C80-F$6*J80*(F$5-H80)</f>
        <v>96571999.648904279</v>
      </c>
      <c r="N80" s="18">
        <f>D80-(F$6*K80*(F$5-H80))+((1-F$6)*H80)</f>
        <v>7920148.7434706856</v>
      </c>
      <c r="O80" s="1">
        <f>P$5*L80*N80</f>
        <v>584401.43770913861</v>
      </c>
      <c r="P80" s="1">
        <f>P$6*M80*N80</f>
        <v>584401.43770913861</v>
      </c>
      <c r="Q80" s="1">
        <f t="shared" si="19"/>
        <v>-584401.43770913861</v>
      </c>
      <c r="R80" s="1">
        <f t="shared" si="13"/>
        <v>-584401.43770913861</v>
      </c>
      <c r="S80" s="1">
        <f t="shared" si="14"/>
        <v>1168802.8754182772</v>
      </c>
      <c r="T80">
        <f>IF(A80&lt;D$4,F$4,0)</f>
        <v>0</v>
      </c>
      <c r="U80" s="5">
        <f t="shared" si="15"/>
        <v>1600872.6537302432</v>
      </c>
      <c r="V80" s="5">
        <f>L$6*SUM(U73:U79)</f>
        <v>1275644.2803333097</v>
      </c>
      <c r="W80" s="1">
        <f>H$5+((H$6-H$5)*(LOG(V80+J$5)-LOG(J$5))/(LOG(J$6)-LOG(J$5)))</f>
        <v>8.2454212674234681E-2</v>
      </c>
      <c r="X80" s="1">
        <f t="shared" si="6"/>
        <v>162323.25756186762</v>
      </c>
      <c r="Y80" s="1">
        <f t="shared" si="7"/>
        <v>1806323.9746078774</v>
      </c>
      <c r="Z80" s="1">
        <f t="shared" si="20"/>
        <v>10000000</v>
      </c>
    </row>
    <row r="81" spans="1:26" x14ac:dyDescent="0.2">
      <c r="A81">
        <v>72</v>
      </c>
      <c r="B81" s="1">
        <f t="shared" si="8"/>
        <v>100694581.5584449</v>
      </c>
      <c r="C81" s="1">
        <f t="shared" si="8"/>
        <v>100694581.5584449</v>
      </c>
      <c r="D81" s="5">
        <f t="shared" si="9"/>
        <v>7935248.6958761327</v>
      </c>
      <c r="E81" s="1">
        <f t="shared" si="10"/>
        <v>116335851.95872089</v>
      </c>
      <c r="F81" s="1">
        <f t="shared" si="11"/>
        <v>8586081.3053974863</v>
      </c>
      <c r="G81" s="1">
        <f t="shared" si="11"/>
        <v>95361102.428429782</v>
      </c>
      <c r="H81" s="1">
        <f t="shared" si="12"/>
        <v>0</v>
      </c>
      <c r="I81" s="1">
        <f t="shared" si="16"/>
        <v>0.48104557268988302</v>
      </c>
      <c r="J81" s="1">
        <f t="shared" si="17"/>
        <v>0.48104557268988302</v>
      </c>
      <c r="K81" s="18">
        <f t="shared" si="18"/>
        <v>3.7908854620233981E-2</v>
      </c>
      <c r="L81" s="18">
        <f>B81-F$6*I81*(F$5-H81)</f>
        <v>95980334.946084052</v>
      </c>
      <c r="M81" s="18">
        <f>C81-F$6*J81*(F$5-H81)</f>
        <v>95980334.946084052</v>
      </c>
      <c r="N81" s="18">
        <f>D81-(F$6*K81*(F$5-H81))+((1-F$6)*H81)</f>
        <v>7563741.9205978401</v>
      </c>
      <c r="O81" s="1">
        <f>P$5*L81*N81</f>
        <v>554684.04873526725</v>
      </c>
      <c r="P81" s="1">
        <f>P$6*M81*N81</f>
        <v>554684.04873526725</v>
      </c>
      <c r="Q81" s="1">
        <f t="shared" si="19"/>
        <v>-554684.04873526725</v>
      </c>
      <c r="R81" s="1">
        <f t="shared" si="13"/>
        <v>-554684.04873526725</v>
      </c>
      <c r="S81" s="1">
        <f t="shared" si="14"/>
        <v>1109368.0974705345</v>
      </c>
      <c r="T81">
        <f>IF(A81&lt;D$4,F$4,0)</f>
        <v>0</v>
      </c>
      <c r="U81" s="5">
        <f t="shared" si="15"/>
        <v>1539736.2285133102</v>
      </c>
      <c r="V81" s="5">
        <f>L$6*SUM(U74:U80)</f>
        <v>1238866.8224893594</v>
      </c>
      <c r="W81" s="1">
        <f>H$5+((H$6-H$5)*(LOG(V81+J$5)-LOG(J$5))/(LOG(J$6)-LOG(J$5)))</f>
        <v>8.1985348436159206E-2</v>
      </c>
      <c r="X81" s="1">
        <f t="shared" ref="X81:X144" si="21">U74*W81</f>
        <v>157881.00080338016</v>
      </c>
      <c r="Y81" s="1">
        <f t="shared" ref="Y81:Y144" si="22">U74*(1-W81)</f>
        <v>1767841.1412000754</v>
      </c>
      <c r="Z81" s="1">
        <f t="shared" si="20"/>
        <v>10000000</v>
      </c>
    </row>
    <row r="82" spans="1:26" x14ac:dyDescent="0.2">
      <c r="A82">
        <v>73</v>
      </c>
      <c r="B82" s="1">
        <f t="shared" si="8"/>
        <v>100139897.50970964</v>
      </c>
      <c r="C82" s="1">
        <f t="shared" si="8"/>
        <v>100139897.50970964</v>
      </c>
      <c r="D82" s="5">
        <f t="shared" si="9"/>
        <v>7566836.8899674751</v>
      </c>
      <c r="E82" s="1">
        <f t="shared" si="10"/>
        <v>117875588.18723421</v>
      </c>
      <c r="F82" s="1">
        <f t="shared" si="11"/>
        <v>8743962.3062008657</v>
      </c>
      <c r="G82" s="1">
        <f t="shared" si="11"/>
        <v>97128943.569629863</v>
      </c>
      <c r="H82" s="1">
        <f t="shared" si="12"/>
        <v>0</v>
      </c>
      <c r="I82" s="1">
        <f t="shared" si="16"/>
        <v>0.48179706637424291</v>
      </c>
      <c r="J82" s="1">
        <f t="shared" si="17"/>
        <v>0.48179706637424291</v>
      </c>
      <c r="K82" s="18">
        <f t="shared" si="18"/>
        <v>3.6405867251514228E-2</v>
      </c>
      <c r="L82" s="18">
        <f>B82-F$6*I82*(F$5-H82)</f>
        <v>95418286.259242058</v>
      </c>
      <c r="M82" s="18">
        <f>C82-F$6*J82*(F$5-H82)</f>
        <v>95418286.259242058</v>
      </c>
      <c r="N82" s="18">
        <f>D82-(F$6*K82*(F$5-H82))+((1-F$6)*H82)</f>
        <v>7210059.3909026356</v>
      </c>
      <c r="O82" s="1">
        <f>P$5*L82*N82</f>
        <v>525650.60429957532</v>
      </c>
      <c r="P82" s="1">
        <f>P$6*M82*N82</f>
        <v>525650.60429957532</v>
      </c>
      <c r="Q82" s="1">
        <f t="shared" si="19"/>
        <v>-525650.60429957532</v>
      </c>
      <c r="R82" s="1">
        <f t="shared" si="13"/>
        <v>-525650.60429957532</v>
      </c>
      <c r="S82" s="1">
        <f t="shared" si="14"/>
        <v>1051301.2085991506</v>
      </c>
      <c r="T82">
        <f>IF(A82&lt;D$4,F$4,0)</f>
        <v>0</v>
      </c>
      <c r="U82" s="5">
        <f t="shared" si="15"/>
        <v>1477779.9033791928</v>
      </c>
      <c r="V82" s="5">
        <f>L$6*SUM(U75:U81)</f>
        <v>1200268.2311403451</v>
      </c>
      <c r="W82" s="1">
        <f>H$5+((H$6-H$5)*(LOG(V82+J$5)-LOG(J$5))/(LOG(J$6)-LOG(J$5)))</f>
        <v>8.1478178081762484E-2</v>
      </c>
      <c r="X82" s="1">
        <f t="shared" si="21"/>
        <v>153085.38662918803</v>
      </c>
      <c r="Y82" s="1">
        <f t="shared" si="22"/>
        <v>1725765.9847842532</v>
      </c>
      <c r="Z82" s="1">
        <f t="shared" si="20"/>
        <v>10000000</v>
      </c>
    </row>
    <row r="83" spans="1:26" x14ac:dyDescent="0.2">
      <c r="A83">
        <v>74</v>
      </c>
      <c r="B83" s="1">
        <f t="shared" si="8"/>
        <v>99614246.905410066</v>
      </c>
      <c r="C83" s="1">
        <f t="shared" si="8"/>
        <v>99614246.905410066</v>
      </c>
      <c r="D83" s="5">
        <f t="shared" si="9"/>
        <v>7202732.2713829549</v>
      </c>
      <c r="E83" s="1">
        <f t="shared" si="10"/>
        <v>119353368.09061339</v>
      </c>
      <c r="F83" s="1">
        <f t="shared" si="11"/>
        <v>8897047.6928300541</v>
      </c>
      <c r="G83" s="1">
        <f t="shared" si="11"/>
        <v>98854709.554414123</v>
      </c>
      <c r="H83" s="1">
        <f t="shared" si="12"/>
        <v>0</v>
      </c>
      <c r="I83" s="1">
        <f t="shared" si="16"/>
        <v>0.48255416002684898</v>
      </c>
      <c r="J83" s="1">
        <f t="shared" si="17"/>
        <v>0.48255416002684898</v>
      </c>
      <c r="K83" s="18">
        <f t="shared" si="18"/>
        <v>3.4891679946302073E-2</v>
      </c>
      <c r="L83" s="18">
        <f>B83-F$6*I83*(F$5-H83)</f>
        <v>94885216.13714695</v>
      </c>
      <c r="M83" s="18">
        <f>C83-F$6*J83*(F$5-H83)</f>
        <v>94885216.13714695</v>
      </c>
      <c r="N83" s="18">
        <f>D83-(F$6*K83*(F$5-H83))+((1-F$6)*H83)</f>
        <v>6860793.8079091944</v>
      </c>
      <c r="O83" s="1">
        <f>P$5*L83*N83</f>
        <v>497392.95792776841</v>
      </c>
      <c r="P83" s="1">
        <f>P$6*M83*N83</f>
        <v>497392.95792776841</v>
      </c>
      <c r="Q83" s="1">
        <f t="shared" si="19"/>
        <v>-497392.95792776841</v>
      </c>
      <c r="R83" s="1">
        <f t="shared" si="13"/>
        <v>-497392.95792776841</v>
      </c>
      <c r="S83" s="1">
        <f t="shared" si="14"/>
        <v>994785.91585553682</v>
      </c>
      <c r="T83">
        <f>IF(A83&lt;D$4,F$4,0)</f>
        <v>0</v>
      </c>
      <c r="U83" s="5">
        <f t="shared" si="15"/>
        <v>1415405.8271836704</v>
      </c>
      <c r="V83" s="5">
        <f>L$6*SUM(U76:U82)</f>
        <v>1160161.0843369202</v>
      </c>
      <c r="W83" s="1">
        <f>H$5+((H$6-H$5)*(LOG(V83+J$5)-LOG(J$5))/(LOG(J$6)-LOG(J$5)))</f>
        <v>8.0933754793317908E-2</v>
      </c>
      <c r="X83" s="1">
        <f t="shared" si="21"/>
        <v>147984.85536435834</v>
      </c>
      <c r="Y83" s="1">
        <f t="shared" si="22"/>
        <v>1680484.0664380481</v>
      </c>
      <c r="Z83" s="1">
        <f t="shared" si="20"/>
        <v>10000000</v>
      </c>
    </row>
    <row r="84" spans="1:26" x14ac:dyDescent="0.2">
      <c r="A84">
        <v>75</v>
      </c>
      <c r="B84" s="1">
        <f t="shared" si="8"/>
        <v>99116853.947482303</v>
      </c>
      <c r="C84" s="1">
        <f t="shared" si="8"/>
        <v>99116853.947482303</v>
      </c>
      <c r="D84" s="5">
        <f t="shared" si="9"/>
        <v>6844528.1731133014</v>
      </c>
      <c r="E84" s="1">
        <f t="shared" si="10"/>
        <v>120768773.91779706</v>
      </c>
      <c r="F84" s="1">
        <f t="shared" si="11"/>
        <v>9045032.5481944121</v>
      </c>
      <c r="G84" s="1">
        <f t="shared" si="11"/>
        <v>100535193.62085217</v>
      </c>
      <c r="H84" s="1">
        <f t="shared" si="12"/>
        <v>0</v>
      </c>
      <c r="I84" s="1">
        <f t="shared" si="16"/>
        <v>0.48331239749194743</v>
      </c>
      <c r="J84" s="1">
        <f t="shared" si="17"/>
        <v>0.48331239749194743</v>
      </c>
      <c r="K84" s="18">
        <f t="shared" si="18"/>
        <v>3.3375205016105108E-2</v>
      </c>
      <c r="L84" s="18">
        <f>B84-F$6*I84*(F$5-H84)</f>
        <v>94380392.452061221</v>
      </c>
      <c r="M84" s="18">
        <f>C84-F$6*J84*(F$5-H84)</f>
        <v>94380392.452061221</v>
      </c>
      <c r="N84" s="18">
        <f>D84-(F$6*K84*(F$5-H84))+((1-F$6)*H84)</f>
        <v>6517451.1639554715</v>
      </c>
      <c r="O84" s="1">
        <f>P$5*L84*N84</f>
        <v>469987.46839949623</v>
      </c>
      <c r="P84" s="1">
        <f>P$6*M84*N84</f>
        <v>469987.46839949623</v>
      </c>
      <c r="Q84" s="1">
        <f t="shared" si="19"/>
        <v>-469987.46839949623</v>
      </c>
      <c r="R84" s="1">
        <f t="shared" si="13"/>
        <v>-469987.46839949623</v>
      </c>
      <c r="S84" s="1">
        <f t="shared" si="14"/>
        <v>939974.93679899245</v>
      </c>
      <c r="T84">
        <f>IF(A84&lt;D$4,F$4,0)</f>
        <v>0</v>
      </c>
      <c r="U84" s="5">
        <f t="shared" si="15"/>
        <v>1352990.0141251902</v>
      </c>
      <c r="V84" s="5">
        <f>L$6*SUM(U77:U83)</f>
        <v>1118854.7748750467</v>
      </c>
      <c r="W84" s="1">
        <f>H$5+((H$6-H$5)*(LOG(V84+J$5)-LOG(J$5))/(LOG(J$6)-LOG(J$5)))</f>
        <v>8.0353190553563394E-2</v>
      </c>
      <c r="X84" s="1">
        <f t="shared" si="21"/>
        <v>142628.68207526463</v>
      </c>
      <c r="Y84" s="1">
        <f t="shared" si="22"/>
        <v>1632393.3312720265</v>
      </c>
      <c r="Z84" s="1">
        <f t="shared" si="20"/>
        <v>10000000</v>
      </c>
    </row>
    <row r="85" spans="1:26" x14ac:dyDescent="0.2">
      <c r="A85">
        <v>76</v>
      </c>
      <c r="B85" s="1">
        <f t="shared" ref="B85:C148" si="23">B84+Q84</f>
        <v>98646866.479082808</v>
      </c>
      <c r="C85" s="1">
        <f t="shared" si="23"/>
        <v>98646866.479082808</v>
      </c>
      <c r="D85" s="5">
        <f t="shared" ref="D85:D148" si="24">D84+S84-S78</f>
        <v>6493623.666188661</v>
      </c>
      <c r="E85" s="1">
        <f t="shared" ref="E85:E148" si="25">E84+U84</f>
        <v>122121763.93192224</v>
      </c>
      <c r="F85" s="1">
        <f t="shared" ref="F85:G148" si="26">F84+X84</f>
        <v>9187661.2302696761</v>
      </c>
      <c r="G85" s="1">
        <f t="shared" si="26"/>
        <v>102167586.95212419</v>
      </c>
      <c r="H85" s="1">
        <f t="shared" ref="H85:H148" si="27">SUM(T78:T84)</f>
        <v>0</v>
      </c>
      <c r="I85" s="1">
        <f t="shared" si="16"/>
        <v>0.4840676483228582</v>
      </c>
      <c r="J85" s="1">
        <f t="shared" si="17"/>
        <v>0.4840676483228582</v>
      </c>
      <c r="K85" s="18">
        <f t="shared" si="18"/>
        <v>3.1864703354283652E-2</v>
      </c>
      <c r="L85" s="18">
        <f>B85-F$6*I85*(F$5-H85)</f>
        <v>93903003.525518805</v>
      </c>
      <c r="M85" s="18">
        <f>C85-F$6*J85*(F$5-H85)</f>
        <v>93903003.525518805</v>
      </c>
      <c r="N85" s="18">
        <f>D85-(F$6*K85*(F$5-H85))+((1-F$6)*H85)</f>
        <v>6181349.5733166812</v>
      </c>
      <c r="O85" s="1">
        <f>P$5*L85*N85</f>
        <v>443495.79062929435</v>
      </c>
      <c r="P85" s="1">
        <f>P$6*M85*N85</f>
        <v>443495.79062929435</v>
      </c>
      <c r="Q85" s="1">
        <f t="shared" si="19"/>
        <v>-443495.79062929435</v>
      </c>
      <c r="R85" s="1">
        <f t="shared" ref="R85:R148" si="28">-P85-T85*J85</f>
        <v>-443495.79062929435</v>
      </c>
      <c r="S85" s="1">
        <f t="shared" ref="S85:S148" si="29">O85+P85-T85*K85</f>
        <v>886991.5812585887</v>
      </c>
      <c r="T85">
        <f>IF(A85&lt;D$4,F$4,0)</f>
        <v>0</v>
      </c>
      <c r="U85" s="5">
        <f t="shared" ref="U85:U148" si="30">S78+T78</f>
        <v>1290879.4437236327</v>
      </c>
      <c r="V85" s="5">
        <f>L$6*SUM(U78:U84)</f>
        <v>1076651.5749528364</v>
      </c>
      <c r="W85" s="1">
        <f>H$5+((H$6-H$5)*(LOG(V85+J$5)-LOG(J$5))/(LOG(J$6)-LOG(J$5)))</f>
        <v>7.9737653733543259E-2</v>
      </c>
      <c r="X85" s="1">
        <f t="shared" si="21"/>
        <v>137066.38809506458</v>
      </c>
      <c r="Y85" s="1">
        <f t="shared" si="22"/>
        <v>1581900.5199744266</v>
      </c>
      <c r="Z85" s="1">
        <f t="shared" si="20"/>
        <v>10000000</v>
      </c>
    </row>
    <row r="86" spans="1:26" x14ac:dyDescent="0.2">
      <c r="A86">
        <v>77</v>
      </c>
      <c r="B86" s="1">
        <f t="shared" si="23"/>
        <v>98203370.68845351</v>
      </c>
      <c r="C86" s="1">
        <f t="shared" si="23"/>
        <v>98203370.68845351</v>
      </c>
      <c r="D86" s="5">
        <f t="shared" si="24"/>
        <v>6151225.6154010752</v>
      </c>
      <c r="E86" s="1">
        <f t="shared" si="25"/>
        <v>123412643.37564588</v>
      </c>
      <c r="F86" s="1">
        <f t="shared" si="26"/>
        <v>9324727.6183647402</v>
      </c>
      <c r="G86" s="1">
        <f t="shared" si="26"/>
        <v>103749487.47209862</v>
      </c>
      <c r="H86" s="1">
        <f t="shared" si="27"/>
        <v>0</v>
      </c>
      <c r="I86" s="1">
        <f t="shared" si="16"/>
        <v>0.48481613508780264</v>
      </c>
      <c r="J86" s="1">
        <f t="shared" si="17"/>
        <v>0.48481613508780264</v>
      </c>
      <c r="K86" s="18">
        <f t="shared" si="18"/>
        <v>3.0367729824394715E-2</v>
      </c>
      <c r="L86" s="18">
        <f>B86-F$6*I86*(F$5-H86)</f>
        <v>93452172.564593047</v>
      </c>
      <c r="M86" s="18">
        <f>C86-F$6*J86*(F$5-H86)</f>
        <v>93452172.564593047</v>
      </c>
      <c r="N86" s="18">
        <f>D86-(F$6*K86*(F$5-H86))+((1-F$6)*H86)</f>
        <v>5853621.8631220069</v>
      </c>
      <c r="O86" s="1">
        <f>P$5*L86*N86</f>
        <v>417965.83166286099</v>
      </c>
      <c r="P86" s="1">
        <f>P$6*M86*N86</f>
        <v>417965.83166286099</v>
      </c>
      <c r="Q86" s="1">
        <f t="shared" si="19"/>
        <v>-417965.83166286099</v>
      </c>
      <c r="R86" s="1">
        <f t="shared" si="28"/>
        <v>-417965.83166286099</v>
      </c>
      <c r="S86" s="1">
        <f t="shared" si="29"/>
        <v>835931.66332572198</v>
      </c>
      <c r="T86">
        <f>IF(A86&lt;D$4,F$4,0)</f>
        <v>0</v>
      </c>
      <c r="U86" s="5">
        <f t="shared" si="30"/>
        <v>1229389.632046174</v>
      </c>
      <c r="V86" s="5">
        <f>L$6*SUM(U79:U85)</f>
        <v>1033842.8285182506</v>
      </c>
      <c r="W86" s="1">
        <f>H$5+((H$6-H$5)*(LOG(V86+J$5)-LOG(J$5))/(LOG(J$6)-LOG(J$5)))</f>
        <v>7.9088362279174207E-2</v>
      </c>
      <c r="X86" s="1">
        <f t="shared" si="21"/>
        <v>131347.12185882067</v>
      </c>
      <c r="Y86" s="1">
        <f t="shared" si="22"/>
        <v>1529417.092668446</v>
      </c>
      <c r="Z86" s="1">
        <f t="shared" si="20"/>
        <v>10000000</v>
      </c>
    </row>
    <row r="87" spans="1:26" x14ac:dyDescent="0.2">
      <c r="A87">
        <v>78</v>
      </c>
      <c r="B87" s="1">
        <f t="shared" si="23"/>
        <v>97785404.856790647</v>
      </c>
      <c r="C87" s="1">
        <f t="shared" si="23"/>
        <v>97785404.856790647</v>
      </c>
      <c r="D87" s="5">
        <f t="shared" si="24"/>
        <v>5818354.4033085201</v>
      </c>
      <c r="E87" s="1">
        <f t="shared" si="25"/>
        <v>124642033.00769205</v>
      </c>
      <c r="F87" s="1">
        <f t="shared" si="26"/>
        <v>9456074.7402235605</v>
      </c>
      <c r="G87" s="1">
        <f t="shared" si="26"/>
        <v>105278904.56476706</v>
      </c>
      <c r="H87" s="1">
        <f t="shared" si="27"/>
        <v>0</v>
      </c>
      <c r="I87" s="1">
        <f t="shared" si="16"/>
        <v>0.48555445018895993</v>
      </c>
      <c r="J87" s="1">
        <f t="shared" si="17"/>
        <v>0.48555445018895993</v>
      </c>
      <c r="K87" s="18">
        <f t="shared" si="18"/>
        <v>2.8891099622080189E-2</v>
      </c>
      <c r="L87" s="18">
        <f>B87-F$6*I87*(F$5-H87)</f>
        <v>93026971.244938836</v>
      </c>
      <c r="M87" s="18">
        <f>C87-F$6*J87*(F$5-H87)</f>
        <v>93026971.244938836</v>
      </c>
      <c r="N87" s="18">
        <f>D87-(F$6*K87*(F$5-H87))+((1-F$6)*H87)</f>
        <v>5535221.6270121345</v>
      </c>
      <c r="O87" s="1">
        <f>P$5*L87*N87</f>
        <v>393432.84163387946</v>
      </c>
      <c r="P87" s="1">
        <f>P$6*M87*N87</f>
        <v>393432.84163387946</v>
      </c>
      <c r="Q87" s="1">
        <f t="shared" si="19"/>
        <v>-393432.84163387946</v>
      </c>
      <c r="R87" s="1">
        <f t="shared" si="28"/>
        <v>-393432.84163387946</v>
      </c>
      <c r="S87" s="1">
        <f t="shared" si="29"/>
        <v>786865.68326775893</v>
      </c>
      <c r="T87">
        <f>IF(A87&lt;D$4,F$4,0)</f>
        <v>0</v>
      </c>
      <c r="U87" s="5">
        <f t="shared" si="30"/>
        <v>1168802.8754182772</v>
      </c>
      <c r="V87" s="5">
        <f>L$6*SUM(U80:U86)</f>
        <v>990705.37027014128</v>
      </c>
      <c r="W87" s="1">
        <f>H$5+((H$6-H$5)*(LOG(V87+J$5)-LOG(J$5))/(LOG(J$6)-LOG(J$5)))</f>
        <v>7.8406572053796808E-2</v>
      </c>
      <c r="X87" s="1">
        <f t="shared" si="21"/>
        <v>125518.93707365321</v>
      </c>
      <c r="Y87" s="1">
        <f t="shared" si="22"/>
        <v>1475353.7166565901</v>
      </c>
      <c r="Z87" s="1">
        <f t="shared" si="20"/>
        <v>10000000</v>
      </c>
    </row>
    <row r="88" spans="1:26" x14ac:dyDescent="0.2">
      <c r="A88">
        <v>79</v>
      </c>
      <c r="B88" s="1">
        <f t="shared" si="23"/>
        <v>97391972.015156761</v>
      </c>
      <c r="C88" s="1">
        <f t="shared" si="23"/>
        <v>97391972.015156761</v>
      </c>
      <c r="D88" s="5">
        <f t="shared" si="24"/>
        <v>5495851.9891057443</v>
      </c>
      <c r="E88" s="1">
        <f t="shared" si="25"/>
        <v>125810835.88311033</v>
      </c>
      <c r="F88" s="1">
        <f t="shared" si="26"/>
        <v>9581593.677297214</v>
      </c>
      <c r="G88" s="1">
        <f t="shared" si="26"/>
        <v>106754258.28142366</v>
      </c>
      <c r="H88" s="1">
        <f t="shared" si="27"/>
        <v>0</v>
      </c>
      <c r="I88" s="1">
        <f t="shared" si="16"/>
        <v>0.48627956464322331</v>
      </c>
      <c r="J88" s="1">
        <f t="shared" si="17"/>
        <v>0.48627956464322331</v>
      </c>
      <c r="K88" s="18">
        <f t="shared" si="18"/>
        <v>2.7440870713553469E-2</v>
      </c>
      <c r="L88" s="18">
        <f>B88-F$6*I88*(F$5-H88)</f>
        <v>92626432.281653166</v>
      </c>
      <c r="M88" s="18">
        <f>C88-F$6*J88*(F$5-H88)</f>
        <v>92626432.281653166</v>
      </c>
      <c r="N88" s="18">
        <f>D88-(F$6*K88*(F$5-H88))+((1-F$6)*H88)</f>
        <v>5226931.4561129203</v>
      </c>
      <c r="O88" s="1">
        <f>P$5*L88*N88</f>
        <v>369920.54749425902</v>
      </c>
      <c r="P88" s="1">
        <f>P$6*M88*N88</f>
        <v>369920.54749425902</v>
      </c>
      <c r="Q88" s="1">
        <f t="shared" si="19"/>
        <v>-369920.54749425902</v>
      </c>
      <c r="R88" s="1">
        <f t="shared" si="28"/>
        <v>-369920.54749425902</v>
      </c>
      <c r="S88" s="1">
        <f t="shared" si="29"/>
        <v>739841.09498851805</v>
      </c>
      <c r="T88">
        <f>IF(A88&lt;D$4,F$4,0)</f>
        <v>0</v>
      </c>
      <c r="U88" s="5">
        <f t="shared" si="30"/>
        <v>1109368.0974705345</v>
      </c>
      <c r="V88" s="5">
        <f>L$6*SUM(U81:U87)</f>
        <v>947498.39243894489</v>
      </c>
      <c r="W88" s="1">
        <f>H$5+((H$6-H$5)*(LOG(V88+J$5)-LOG(J$5))/(LOG(J$6)-LOG(J$5)))</f>
        <v>7.7693562057561477E-2</v>
      </c>
      <c r="X88" s="1">
        <f t="shared" si="21"/>
        <v>119627.59222227453</v>
      </c>
      <c r="Y88" s="1">
        <f t="shared" si="22"/>
        <v>1420108.6362910357</v>
      </c>
      <c r="Z88" s="1">
        <f t="shared" si="20"/>
        <v>10000000</v>
      </c>
    </row>
    <row r="89" spans="1:26" x14ac:dyDescent="0.2">
      <c r="A89">
        <v>80</v>
      </c>
      <c r="B89" s="1">
        <f t="shared" si="23"/>
        <v>97022051.467662498</v>
      </c>
      <c r="C89" s="1">
        <f t="shared" si="23"/>
        <v>97022051.467662498</v>
      </c>
      <c r="D89" s="5">
        <f t="shared" si="24"/>
        <v>5184391.8754951116</v>
      </c>
      <c r="E89" s="1">
        <f t="shared" si="25"/>
        <v>126920203.98058087</v>
      </c>
      <c r="F89" s="1">
        <f t="shared" si="26"/>
        <v>9701221.2695194893</v>
      </c>
      <c r="G89" s="1">
        <f t="shared" si="26"/>
        <v>108174366.9177147</v>
      </c>
      <c r="H89" s="1">
        <f t="shared" si="27"/>
        <v>0</v>
      </c>
      <c r="I89" s="1">
        <f t="shared" si="16"/>
        <v>0.48698882938302074</v>
      </c>
      <c r="J89" s="1">
        <f t="shared" si="17"/>
        <v>0.48698882938302074</v>
      </c>
      <c r="K89" s="18">
        <f t="shared" si="18"/>
        <v>2.6022341233958603E-2</v>
      </c>
      <c r="L89" s="18">
        <f>B89-F$6*I89*(F$5-H89)</f>
        <v>92249560.939708889</v>
      </c>
      <c r="M89" s="18">
        <f>C89-F$6*J89*(F$5-H89)</f>
        <v>92249560.939708889</v>
      </c>
      <c r="N89" s="18">
        <f>D89-(F$6*K89*(F$5-H89))+((1-F$6)*H89)</f>
        <v>4929372.9314023172</v>
      </c>
      <c r="O89" s="1">
        <f>P$5*L89*N89</f>
        <v>347442.30488229636</v>
      </c>
      <c r="P89" s="1">
        <f>P$6*M89*N89</f>
        <v>347442.30488229636</v>
      </c>
      <c r="Q89" s="1">
        <f t="shared" si="19"/>
        <v>-347442.30488229636</v>
      </c>
      <c r="R89" s="1">
        <f t="shared" si="28"/>
        <v>-347442.30488229636</v>
      </c>
      <c r="S89" s="1">
        <f t="shared" si="29"/>
        <v>694884.60976459272</v>
      </c>
      <c r="T89">
        <f>IF(A89&lt;D$4,F$4,0)</f>
        <v>0</v>
      </c>
      <c r="U89" s="5">
        <f t="shared" si="30"/>
        <v>1051301.2085991506</v>
      </c>
      <c r="V89" s="5">
        <f>L$6*SUM(U82:U88)</f>
        <v>904461.57933466719</v>
      </c>
      <c r="W89" s="1">
        <f>H$5+((H$6-H$5)*(LOG(V89+J$5)-LOG(J$5))/(LOG(J$6)-LOG(J$5)))</f>
        <v>7.6950629834230677E-2</v>
      </c>
      <c r="X89" s="1">
        <f t="shared" si="21"/>
        <v>113716.09432139744</v>
      </c>
      <c r="Y89" s="1">
        <f t="shared" si="22"/>
        <v>1364063.8090577954</v>
      </c>
      <c r="Z89" s="1">
        <f t="shared" si="20"/>
        <v>10000000</v>
      </c>
    </row>
    <row r="90" spans="1:26" x14ac:dyDescent="0.2">
      <c r="A90">
        <v>81</v>
      </c>
      <c r="B90" s="1">
        <f t="shared" si="23"/>
        <v>96674609.162780195</v>
      </c>
      <c r="C90" s="1">
        <f t="shared" si="23"/>
        <v>96674609.162780195</v>
      </c>
      <c r="D90" s="5">
        <f t="shared" si="24"/>
        <v>4884490.5694041671</v>
      </c>
      <c r="E90" s="1">
        <f t="shared" si="25"/>
        <v>127971505.18918002</v>
      </c>
      <c r="F90" s="1">
        <f t="shared" si="26"/>
        <v>9814937.3638408873</v>
      </c>
      <c r="G90" s="1">
        <f t="shared" si="26"/>
        <v>109538430.7267725</v>
      </c>
      <c r="H90" s="1">
        <f t="shared" si="27"/>
        <v>0</v>
      </c>
      <c r="I90" s="1">
        <f t="shared" si="16"/>
        <v>0.48767996977751088</v>
      </c>
      <c r="J90" s="1">
        <f t="shared" si="17"/>
        <v>0.48767996977751088</v>
      </c>
      <c r="K90" s="18">
        <f t="shared" si="18"/>
        <v>2.4640060444978341E-2</v>
      </c>
      <c r="L90" s="18">
        <f>B90-F$6*I90*(F$5-H90)</f>
        <v>91895345.458960593</v>
      </c>
      <c r="M90" s="18">
        <f>C90-F$6*J90*(F$5-H90)</f>
        <v>91895345.458960593</v>
      </c>
      <c r="N90" s="18">
        <f>D90-(F$6*K90*(F$5-H90))+((1-F$6)*H90)</f>
        <v>4643017.9770433791</v>
      </c>
      <c r="O90" s="1">
        <f>P$5*L90*N90</f>
        <v>326002.24707561563</v>
      </c>
      <c r="P90" s="1">
        <f>P$6*M90*N90</f>
        <v>326002.24707561563</v>
      </c>
      <c r="Q90" s="1">
        <f t="shared" si="19"/>
        <v>-326002.24707561563</v>
      </c>
      <c r="R90" s="1">
        <f t="shared" si="28"/>
        <v>-326002.24707561563</v>
      </c>
      <c r="S90" s="1">
        <f t="shared" si="29"/>
        <v>652004.49415123125</v>
      </c>
      <c r="T90">
        <f>IF(A90&lt;D$4,F$4,0)</f>
        <v>0</v>
      </c>
      <c r="U90" s="5">
        <f t="shared" si="30"/>
        <v>994785.91585553682</v>
      </c>
      <c r="V90" s="5">
        <f>L$6*SUM(U83:U89)</f>
        <v>861813.7098566629</v>
      </c>
      <c r="W90" s="1">
        <f>H$5+((H$6-H$5)*(LOG(V90+J$5)-LOG(J$5))/(LOG(J$6)-LOG(J$5)))</f>
        <v>7.6179085996594079E-2</v>
      </c>
      <c r="X90" s="1">
        <f t="shared" si="21"/>
        <v>107824.32222910521</v>
      </c>
      <c r="Y90" s="1">
        <f t="shared" si="22"/>
        <v>1307581.5049545651</v>
      </c>
      <c r="Z90" s="1">
        <f t="shared" si="20"/>
        <v>10000000</v>
      </c>
    </row>
    <row r="91" spans="1:26" x14ac:dyDescent="0.2">
      <c r="A91">
        <v>82</v>
      </c>
      <c r="B91" s="1">
        <f t="shared" si="23"/>
        <v>96348606.915704578</v>
      </c>
      <c r="C91" s="1">
        <f t="shared" si="23"/>
        <v>96348606.915704578</v>
      </c>
      <c r="D91" s="5">
        <f t="shared" si="24"/>
        <v>4596520.1267564055</v>
      </c>
      <c r="E91" s="1">
        <f t="shared" si="25"/>
        <v>128966291.10503556</v>
      </c>
      <c r="F91" s="1">
        <f t="shared" si="26"/>
        <v>9922761.6860699933</v>
      </c>
      <c r="G91" s="1">
        <f t="shared" si="26"/>
        <v>110846012.23172706</v>
      </c>
      <c r="H91" s="1">
        <f t="shared" si="27"/>
        <v>0</v>
      </c>
      <c r="I91" s="1">
        <f t="shared" si="16"/>
        <v>0.48835107422182233</v>
      </c>
      <c r="J91" s="1">
        <f t="shared" si="17"/>
        <v>0.48835107422182233</v>
      </c>
      <c r="K91" s="18">
        <f t="shared" si="18"/>
        <v>2.3297851556355349E-2</v>
      </c>
      <c r="L91" s="18">
        <f>B91-F$6*I91*(F$5-H91)</f>
        <v>91562766.388330713</v>
      </c>
      <c r="M91" s="18">
        <f>C91-F$6*J91*(F$5-H91)</f>
        <v>91562766.388330713</v>
      </c>
      <c r="N91" s="18">
        <f>D91-(F$6*K91*(F$5-H91))+((1-F$6)*H91)</f>
        <v>4368201.1815041229</v>
      </c>
      <c r="O91" s="1">
        <f>P$5*L91*N91</f>
        <v>305596.41222439805</v>
      </c>
      <c r="P91" s="1">
        <f>P$6*M91*N91</f>
        <v>305596.41222439805</v>
      </c>
      <c r="Q91" s="1">
        <f t="shared" si="19"/>
        <v>-305596.41222439805</v>
      </c>
      <c r="R91" s="1">
        <f t="shared" si="28"/>
        <v>-305596.41222439805</v>
      </c>
      <c r="S91" s="1">
        <f t="shared" si="29"/>
        <v>611192.82444879611</v>
      </c>
      <c r="T91">
        <f>IF(A91&lt;D$4,F$4,0)</f>
        <v>0</v>
      </c>
      <c r="U91" s="5">
        <f t="shared" si="30"/>
        <v>939974.93679899245</v>
      </c>
      <c r="V91" s="5">
        <f>L$6*SUM(U84:U90)</f>
        <v>819751.71872384974</v>
      </c>
      <c r="W91" s="1">
        <f>H$5+((H$6-H$5)*(LOG(V91+J$5)-LOG(J$5))/(LOG(J$6)-LOG(J$5)))</f>
        <v>7.538024789022052E-2</v>
      </c>
      <c r="X91" s="1">
        <f t="shared" si="21"/>
        <v>101988.72265774981</v>
      </c>
      <c r="Y91" s="1">
        <f t="shared" si="22"/>
        <v>1251001.2914674403</v>
      </c>
      <c r="Z91" s="1">
        <f t="shared" si="20"/>
        <v>10000000</v>
      </c>
    </row>
    <row r="92" spans="1:26" x14ac:dyDescent="0.2">
      <c r="A92">
        <v>83</v>
      </c>
      <c r="B92" s="1">
        <f t="shared" si="23"/>
        <v>96043010.503480181</v>
      </c>
      <c r="C92" s="1">
        <f t="shared" si="23"/>
        <v>96043010.503480181</v>
      </c>
      <c r="D92" s="5">
        <f t="shared" si="24"/>
        <v>4320721.369946613</v>
      </c>
      <c r="E92" s="1">
        <f t="shared" si="25"/>
        <v>129906266.04183455</v>
      </c>
      <c r="F92" s="1">
        <f t="shared" si="26"/>
        <v>10024750.408727743</v>
      </c>
      <c r="G92" s="1">
        <f t="shared" si="26"/>
        <v>112097013.52319451</v>
      </c>
      <c r="H92" s="1">
        <f t="shared" si="27"/>
        <v>0</v>
      </c>
      <c r="I92" s="1">
        <f t="shared" si="16"/>
        <v>0.48900057778654288</v>
      </c>
      <c r="J92" s="1">
        <f t="shared" si="17"/>
        <v>0.48900057778654288</v>
      </c>
      <c r="K92" s="18">
        <f t="shared" si="18"/>
        <v>2.1998844426914303E-2</v>
      </c>
      <c r="L92" s="18">
        <f>B92-F$6*I92*(F$5-H92)</f>
        <v>91250804.841172054</v>
      </c>
      <c r="M92" s="18">
        <f>C92-F$6*J92*(F$5-H92)</f>
        <v>91250804.841172054</v>
      </c>
      <c r="N92" s="18">
        <f>D92-(F$6*K92*(F$5-H92))+((1-F$6)*H92)</f>
        <v>4105132.6945628528</v>
      </c>
      <c r="O92" s="1">
        <f>P$5*L92*N92</f>
        <v>286213.83126426471</v>
      </c>
      <c r="P92" s="1">
        <f>P$6*M92*N92</f>
        <v>286213.83126426471</v>
      </c>
      <c r="Q92" s="1">
        <f t="shared" si="19"/>
        <v>-286213.83126426471</v>
      </c>
      <c r="R92" s="1">
        <f t="shared" si="28"/>
        <v>-286213.83126426471</v>
      </c>
      <c r="S92" s="1">
        <f t="shared" si="29"/>
        <v>572427.66252852941</v>
      </c>
      <c r="T92">
        <f>IF(A92&lt;D$4,F$4,0)</f>
        <v>0</v>
      </c>
      <c r="U92" s="5">
        <f t="shared" si="30"/>
        <v>886991.5812585887</v>
      </c>
      <c r="V92" s="5">
        <f>L$6*SUM(U85:U91)</f>
        <v>778450.21099122986</v>
      </c>
      <c r="W92" s="1">
        <f>H$5+((H$6-H$5)*(LOG(V92+J$5)-LOG(J$5))/(LOG(J$6)-LOG(J$5)))</f>
        <v>7.4555432723852441E-2</v>
      </c>
      <c r="X92" s="1">
        <f t="shared" si="21"/>
        <v>96242.075521141363</v>
      </c>
      <c r="Y92" s="1">
        <f t="shared" si="22"/>
        <v>1194637.3682024914</v>
      </c>
      <c r="Z92" s="1">
        <f t="shared" si="20"/>
        <v>10000000</v>
      </c>
    </row>
    <row r="93" spans="1:26" x14ac:dyDescent="0.2">
      <c r="A93">
        <v>84</v>
      </c>
      <c r="B93" s="1">
        <f t="shared" si="23"/>
        <v>95756796.672215924</v>
      </c>
      <c r="C93" s="1">
        <f t="shared" si="23"/>
        <v>95756796.672215924</v>
      </c>
      <c r="D93" s="5">
        <f t="shared" si="24"/>
        <v>4057217.3691494209</v>
      </c>
      <c r="E93" s="1">
        <f t="shared" si="25"/>
        <v>130793257.62309314</v>
      </c>
      <c r="F93" s="1">
        <f t="shared" si="26"/>
        <v>10120992.484248884</v>
      </c>
      <c r="G93" s="1">
        <f t="shared" si="26"/>
        <v>113291650.891397</v>
      </c>
      <c r="H93" s="1">
        <f t="shared" si="27"/>
        <v>0</v>
      </c>
      <c r="I93" s="1">
        <f t="shared" si="16"/>
        <v>0.48962724203487779</v>
      </c>
      <c r="J93" s="1">
        <f t="shared" si="17"/>
        <v>0.48962724203487779</v>
      </c>
      <c r="K93" s="18">
        <f t="shared" si="18"/>
        <v>2.0745515930244443E-2</v>
      </c>
      <c r="L93" s="18">
        <f>B93-F$6*I93*(F$5-H93)</f>
        <v>90958449.700274125</v>
      </c>
      <c r="M93" s="18">
        <f>C93-F$6*J93*(F$5-H93)</f>
        <v>90958449.700274125</v>
      </c>
      <c r="N93" s="18">
        <f>D93-(F$6*K93*(F$5-H93))+((1-F$6)*H93)</f>
        <v>3853911.3130330252</v>
      </c>
      <c r="O93" s="1">
        <f>P$5*L93*N93</f>
        <v>267837.55983789108</v>
      </c>
      <c r="P93" s="1">
        <f>P$6*M93*N93</f>
        <v>267837.55983789108</v>
      </c>
      <c r="Q93" s="1">
        <f t="shared" si="19"/>
        <v>-267837.55983789108</v>
      </c>
      <c r="R93" s="1">
        <f t="shared" si="28"/>
        <v>-267837.55983789108</v>
      </c>
      <c r="S93" s="1">
        <f t="shared" si="29"/>
        <v>535675.11967578216</v>
      </c>
      <c r="T93">
        <f>IF(A93&lt;D$4,F$4,0)</f>
        <v>0</v>
      </c>
      <c r="U93" s="5">
        <f t="shared" si="30"/>
        <v>835931.66332572198</v>
      </c>
      <c r="V93" s="5">
        <f>L$6*SUM(U86:U92)</f>
        <v>738061.42474472558</v>
      </c>
      <c r="W93" s="1">
        <f>H$5+((H$6-H$5)*(LOG(V93+J$5)-LOG(J$5))/(LOG(J$6)-LOG(J$5)))</f>
        <v>7.3705950841476922E-2</v>
      </c>
      <c r="X93" s="1">
        <f t="shared" si="21"/>
        <v>90613.331784616705</v>
      </c>
      <c r="Y93" s="1">
        <f t="shared" si="22"/>
        <v>1138776.3002615573</v>
      </c>
      <c r="Z93" s="1">
        <f t="shared" si="20"/>
        <v>10000000</v>
      </c>
    </row>
    <row r="94" spans="1:26" x14ac:dyDescent="0.2">
      <c r="A94">
        <v>85</v>
      </c>
      <c r="B94" s="1">
        <f t="shared" si="23"/>
        <v>95488959.112378031</v>
      </c>
      <c r="C94" s="1">
        <f t="shared" si="23"/>
        <v>95488959.112378031</v>
      </c>
      <c r="D94" s="5">
        <f t="shared" si="24"/>
        <v>3806026.8055574438</v>
      </c>
      <c r="E94" s="1">
        <f t="shared" si="25"/>
        <v>131629189.28641887</v>
      </c>
      <c r="F94" s="1">
        <f t="shared" si="26"/>
        <v>10211605.816033501</v>
      </c>
      <c r="G94" s="1">
        <f t="shared" si="26"/>
        <v>114430427.19165856</v>
      </c>
      <c r="H94" s="1">
        <f t="shared" si="27"/>
        <v>0</v>
      </c>
      <c r="I94" s="1">
        <f t="shared" si="16"/>
        <v>0.49023013214727446</v>
      </c>
      <c r="J94" s="1">
        <f t="shared" si="17"/>
        <v>0.49023013214727446</v>
      </c>
      <c r="K94" s="18">
        <f t="shared" si="18"/>
        <v>1.9539735705451113E-2</v>
      </c>
      <c r="L94" s="18">
        <f>B94-F$6*I94*(F$5-H94)</f>
        <v>90684703.817334741</v>
      </c>
      <c r="M94" s="18">
        <f>C94-F$6*J94*(F$5-H94)</f>
        <v>90684703.817334741</v>
      </c>
      <c r="N94" s="18">
        <f>D94-(F$6*K94*(F$5-H94))+((1-F$6)*H94)</f>
        <v>3614537.3956440231</v>
      </c>
      <c r="O94" s="1">
        <f>P$5*L94*N94</f>
        <v>250445.63963986759</v>
      </c>
      <c r="P94" s="1">
        <f>P$6*M94*N94</f>
        <v>250445.63963986759</v>
      </c>
      <c r="Q94" s="1">
        <f t="shared" si="19"/>
        <v>-250445.63963986759</v>
      </c>
      <c r="R94" s="1">
        <f t="shared" si="28"/>
        <v>-250445.63963986759</v>
      </c>
      <c r="S94" s="1">
        <f t="shared" si="29"/>
        <v>500891.27927973517</v>
      </c>
      <c r="T94">
        <f>IF(A94&lt;D$4,F$4,0)</f>
        <v>0</v>
      </c>
      <c r="U94" s="5">
        <f t="shared" si="30"/>
        <v>786865.68326775893</v>
      </c>
      <c r="V94" s="5">
        <f>L$6*SUM(U87:U93)</f>
        <v>698715.62787268031</v>
      </c>
      <c r="W94" s="1">
        <f>H$5+((H$6-H$5)*(LOG(V94+J$5)-LOG(J$5))/(LOG(J$6)-LOG(J$5)))</f>
        <v>7.2833100058875527E-2</v>
      </c>
      <c r="X94" s="1">
        <f t="shared" si="21"/>
        <v>85127.536774440814</v>
      </c>
      <c r="Y94" s="1">
        <f t="shared" si="22"/>
        <v>1083675.3386438363</v>
      </c>
      <c r="Z94" s="1">
        <f t="shared" si="20"/>
        <v>10000000</v>
      </c>
    </row>
    <row r="95" spans="1:26" x14ac:dyDescent="0.2">
      <c r="A95">
        <v>86</v>
      </c>
      <c r="B95" s="1">
        <f t="shared" si="23"/>
        <v>95238513.472738162</v>
      </c>
      <c r="C95" s="1">
        <f t="shared" si="23"/>
        <v>95238513.472738162</v>
      </c>
      <c r="D95" s="5">
        <f t="shared" si="24"/>
        <v>3567076.9898486608</v>
      </c>
      <c r="E95" s="1">
        <f t="shared" si="25"/>
        <v>132416054.96968663</v>
      </c>
      <c r="F95" s="1">
        <f t="shared" si="26"/>
        <v>10296733.352807943</v>
      </c>
      <c r="G95" s="1">
        <f t="shared" si="26"/>
        <v>115514102.53030239</v>
      </c>
      <c r="H95" s="1">
        <f t="shared" si="27"/>
        <v>0</v>
      </c>
      <c r="I95" s="1">
        <f t="shared" si="16"/>
        <v>0.49080859217696821</v>
      </c>
      <c r="J95" s="1">
        <f t="shared" si="17"/>
        <v>0.49080859217696821</v>
      </c>
      <c r="K95" s="18">
        <f t="shared" si="18"/>
        <v>1.8382815646063481E-2</v>
      </c>
      <c r="L95" s="18">
        <f>B95-F$6*I95*(F$5-H95)</f>
        <v>90428589.269403875</v>
      </c>
      <c r="M95" s="18">
        <f>C95-F$6*J95*(F$5-H95)</f>
        <v>90428589.269403875</v>
      </c>
      <c r="N95" s="18">
        <f>D95-(F$6*K95*(F$5-H95))+((1-F$6)*H95)</f>
        <v>3386925.3965172386</v>
      </c>
      <c r="O95" s="1">
        <f>P$5*L95*N95</f>
        <v>234011.98469420098</v>
      </c>
      <c r="P95" s="1">
        <f>P$6*M95*N95</f>
        <v>234011.98469420098</v>
      </c>
      <c r="Q95" s="1">
        <f t="shared" si="19"/>
        <v>-234011.98469420098</v>
      </c>
      <c r="R95" s="1">
        <f t="shared" si="28"/>
        <v>-234011.98469420098</v>
      </c>
      <c r="S95" s="1">
        <f t="shared" si="29"/>
        <v>468023.96938840195</v>
      </c>
      <c r="T95">
        <f>IF(A95&lt;D$4,F$4,0)</f>
        <v>0</v>
      </c>
      <c r="U95" s="5">
        <f t="shared" si="30"/>
        <v>739841.09498851805</v>
      </c>
      <c r="V95" s="5">
        <f>L$6*SUM(U88:U94)</f>
        <v>660521.90865762858</v>
      </c>
      <c r="W95" s="1">
        <f>H$5+((H$6-H$5)*(LOG(V95+J$5)-LOG(J$5))/(LOG(J$6)-LOG(J$5)))</f>
        <v>7.1938161855769664E-2</v>
      </c>
      <c r="X95" s="1">
        <f t="shared" si="21"/>
        <v>79805.901753462575</v>
      </c>
      <c r="Y95" s="1">
        <f t="shared" si="22"/>
        <v>1029562.195717072</v>
      </c>
      <c r="Z95" s="1">
        <f t="shared" si="20"/>
        <v>10000000</v>
      </c>
    </row>
    <row r="96" spans="1:26" x14ac:dyDescent="0.2">
      <c r="A96">
        <v>87</v>
      </c>
      <c r="B96" s="1">
        <f t="shared" si="23"/>
        <v>95004501.488043964</v>
      </c>
      <c r="C96" s="1">
        <f t="shared" si="23"/>
        <v>95004501.488043964</v>
      </c>
      <c r="D96" s="5">
        <f t="shared" si="24"/>
        <v>3340216.3494724701</v>
      </c>
      <c r="E96" s="1">
        <f t="shared" si="25"/>
        <v>133155896.06467515</v>
      </c>
      <c r="F96" s="1">
        <f t="shared" si="26"/>
        <v>10376539.254561406</v>
      </c>
      <c r="G96" s="1">
        <f t="shared" si="26"/>
        <v>116543664.72601946</v>
      </c>
      <c r="H96" s="1">
        <f t="shared" si="27"/>
        <v>0</v>
      </c>
      <c r="I96" s="1">
        <f t="shared" si="16"/>
        <v>0.49136221919818507</v>
      </c>
      <c r="J96" s="1">
        <f t="shared" si="17"/>
        <v>0.49136221919818507</v>
      </c>
      <c r="K96" s="18">
        <f t="shared" si="18"/>
        <v>1.7275561603629915E-2</v>
      </c>
      <c r="L96" s="18">
        <f>B96-F$6*I96*(F$5-H96)</f>
        <v>90189151.739901751</v>
      </c>
      <c r="M96" s="18">
        <f>C96-F$6*J96*(F$5-H96)</f>
        <v>90189151.739901751</v>
      </c>
      <c r="N96" s="18">
        <f>D96-(F$6*K96*(F$5-H96))+((1-F$6)*H96)</f>
        <v>3170915.8457568968</v>
      </c>
      <c r="O96" s="1">
        <f>P$5*L96*N96</f>
        <v>218507.19007291232</v>
      </c>
      <c r="P96" s="1">
        <f>P$6*M96*N96</f>
        <v>218507.19007291232</v>
      </c>
      <c r="Q96" s="1">
        <f t="shared" si="19"/>
        <v>-218507.19007291232</v>
      </c>
      <c r="R96" s="1">
        <f t="shared" si="28"/>
        <v>-218507.19007291232</v>
      </c>
      <c r="S96" s="1">
        <f t="shared" si="29"/>
        <v>437014.38014582463</v>
      </c>
      <c r="T96">
        <f>IF(A96&lt;D$4,F$4,0)</f>
        <v>0</v>
      </c>
      <c r="U96" s="5">
        <f t="shared" si="30"/>
        <v>694884.60976459272</v>
      </c>
      <c r="V96" s="5">
        <f>L$6*SUM(U89:U95)</f>
        <v>623569.20840942685</v>
      </c>
      <c r="W96" s="1">
        <f>H$5+((H$6-H$5)*(LOG(V96+J$5)-LOG(J$5))/(LOG(J$6)-LOG(J$5)))</f>
        <v>7.1022397712448795E-2</v>
      </c>
      <c r="X96" s="1">
        <f t="shared" si="21"/>
        <v>74665.932552706974</v>
      </c>
      <c r="Y96" s="1">
        <f t="shared" si="22"/>
        <v>976635.27604644373</v>
      </c>
      <c r="Z96" s="1">
        <f t="shared" si="20"/>
        <v>10000000</v>
      </c>
    </row>
    <row r="97" spans="1:26" x14ac:dyDescent="0.2">
      <c r="A97">
        <v>88</v>
      </c>
      <c r="B97" s="1">
        <f t="shared" si="23"/>
        <v>94785994.297971055</v>
      </c>
      <c r="C97" s="1">
        <f t="shared" si="23"/>
        <v>94785994.297971055</v>
      </c>
      <c r="D97" s="5">
        <f t="shared" si="24"/>
        <v>3125226.2354670633</v>
      </c>
      <c r="E97" s="1">
        <f t="shared" si="25"/>
        <v>133850780.67443974</v>
      </c>
      <c r="F97" s="1">
        <f t="shared" si="26"/>
        <v>10451205.187114112</v>
      </c>
      <c r="G97" s="1">
        <f t="shared" si="26"/>
        <v>117520300.0020659</v>
      </c>
      <c r="H97" s="1">
        <f t="shared" si="27"/>
        <v>0</v>
      </c>
      <c r="I97" s="1">
        <f t="shared" si="16"/>
        <v>0.4918908370362246</v>
      </c>
      <c r="J97" s="1">
        <f t="shared" si="17"/>
        <v>0.4918908370362246</v>
      </c>
      <c r="K97" s="18">
        <f t="shared" si="18"/>
        <v>1.6218325927550764E-2</v>
      </c>
      <c r="L97" s="18">
        <f>B97-F$6*I97*(F$5-H97)</f>
        <v>89965464.095016047</v>
      </c>
      <c r="M97" s="18">
        <f>C97-F$6*J97*(F$5-H97)</f>
        <v>89965464.095016047</v>
      </c>
      <c r="N97" s="18">
        <f>D97-(F$6*K97*(F$5-H97))+((1-F$6)*H97)</f>
        <v>2966286.6413770658</v>
      </c>
      <c r="O97" s="1">
        <f>P$5*L97*N97</f>
        <v>203899.26217171008</v>
      </c>
      <c r="P97" s="1">
        <f>P$6*M97*N97</f>
        <v>203899.26217171008</v>
      </c>
      <c r="Q97" s="1">
        <f t="shared" si="19"/>
        <v>-203899.26217171008</v>
      </c>
      <c r="R97" s="1">
        <f t="shared" si="28"/>
        <v>-203899.26217171008</v>
      </c>
      <c r="S97" s="1">
        <f t="shared" si="29"/>
        <v>407798.52434342017</v>
      </c>
      <c r="T97">
        <f>IF(A97&lt;D$4,F$4,0)</f>
        <v>0</v>
      </c>
      <c r="U97" s="5">
        <f t="shared" si="30"/>
        <v>652004.49415123125</v>
      </c>
      <c r="V97" s="5">
        <f>L$6*SUM(U90:U96)</f>
        <v>587927.54852597101</v>
      </c>
      <c r="W97" s="1">
        <f>H$5+((H$6-H$5)*(LOG(V97+J$5)-LOG(J$5))/(LOG(J$6)-LOG(J$5)))</f>
        <v>7.0087045737030035E-2</v>
      </c>
      <c r="X97" s="1">
        <f t="shared" si="21"/>
        <v>69721.605983120317</v>
      </c>
      <c r="Y97" s="1">
        <f t="shared" si="22"/>
        <v>925064.30987241643</v>
      </c>
      <c r="Z97" s="1">
        <f t="shared" si="20"/>
        <v>10000000</v>
      </c>
    </row>
    <row r="98" spans="1:26" x14ac:dyDescent="0.2">
      <c r="A98">
        <v>89</v>
      </c>
      <c r="B98" s="1">
        <f t="shared" si="23"/>
        <v>94582095.035799339</v>
      </c>
      <c r="C98" s="1">
        <f t="shared" si="23"/>
        <v>94582095.035799339</v>
      </c>
      <c r="D98" s="5">
        <f t="shared" si="24"/>
        <v>2921831.9353616876</v>
      </c>
      <c r="E98" s="1">
        <f t="shared" si="25"/>
        <v>134502785.16859096</v>
      </c>
      <c r="F98" s="1">
        <f t="shared" si="26"/>
        <v>10520926.793097232</v>
      </c>
      <c r="G98" s="1">
        <f t="shared" si="26"/>
        <v>118445364.31193832</v>
      </c>
      <c r="H98" s="1">
        <f t="shared" si="27"/>
        <v>0</v>
      </c>
      <c r="I98" s="1">
        <f t="shared" si="16"/>
        <v>0.49239447018363519</v>
      </c>
      <c r="J98" s="1">
        <f t="shared" si="17"/>
        <v>0.49239447018363519</v>
      </c>
      <c r="K98" s="18">
        <f t="shared" si="18"/>
        <v>1.5211059632729616E-2</v>
      </c>
      <c r="L98" s="18">
        <f>B98-F$6*I98*(F$5-H98)</f>
        <v>89756629.227999717</v>
      </c>
      <c r="M98" s="18">
        <f>C98-F$6*J98*(F$5-H98)</f>
        <v>89756629.227999717</v>
      </c>
      <c r="N98" s="18">
        <f>D98-(F$6*K98*(F$5-H98))+((1-F$6)*H98)</f>
        <v>2772763.5509609375</v>
      </c>
      <c r="O98" s="1">
        <f>P$5*L98*N98</f>
        <v>190154.27107313019</v>
      </c>
      <c r="P98" s="1">
        <f>P$6*M98*N98</f>
        <v>190154.27107313019</v>
      </c>
      <c r="Q98" s="1">
        <f t="shared" si="19"/>
        <v>-190154.27107313019</v>
      </c>
      <c r="R98" s="1">
        <f t="shared" si="28"/>
        <v>-190154.27107313019</v>
      </c>
      <c r="S98" s="1">
        <f t="shared" si="29"/>
        <v>380308.54214626038</v>
      </c>
      <c r="T98">
        <f>IF(A98&lt;D$4,F$4,0)</f>
        <v>0</v>
      </c>
      <c r="U98" s="5">
        <f t="shared" si="30"/>
        <v>611192.82444879611</v>
      </c>
      <c r="V98" s="5">
        <f>L$6*SUM(U91:U97)</f>
        <v>553649.40635554027</v>
      </c>
      <c r="W98" s="1">
        <f>H$5+((H$6-H$5)*(LOG(V98+J$5)-LOG(J$5))/(LOG(J$6)-LOG(J$5)))</f>
        <v>6.913331776730143E-2</v>
      </c>
      <c r="X98" s="1">
        <f t="shared" si="21"/>
        <v>64983.585999023824</v>
      </c>
      <c r="Y98" s="1">
        <f t="shared" si="22"/>
        <v>874991.35079996858</v>
      </c>
      <c r="Z98" s="1">
        <f t="shared" si="20"/>
        <v>10000000</v>
      </c>
    </row>
    <row r="99" spans="1:26" x14ac:dyDescent="0.2">
      <c r="A99">
        <v>90</v>
      </c>
      <c r="B99" s="1">
        <f t="shared" si="23"/>
        <v>94391940.764726207</v>
      </c>
      <c r="C99" s="1">
        <f t="shared" si="23"/>
        <v>94391940.764726207</v>
      </c>
      <c r="D99" s="5">
        <f t="shared" si="24"/>
        <v>2729712.8149794186</v>
      </c>
      <c r="E99" s="1">
        <f t="shared" si="25"/>
        <v>135113977.99303976</v>
      </c>
      <c r="F99" s="1">
        <f t="shared" si="26"/>
        <v>10585910.379096255</v>
      </c>
      <c r="G99" s="4">
        <f>G98+Y98-Y9*L$5</f>
        <v>119320355.66273828</v>
      </c>
      <c r="H99" s="1">
        <f t="shared" si="27"/>
        <v>0</v>
      </c>
      <c r="I99" s="1">
        <f t="shared" si="16"/>
        <v>0.49287331840769982</v>
      </c>
      <c r="J99" s="1">
        <f t="shared" si="17"/>
        <v>0.49287331840769982</v>
      </c>
      <c r="K99" s="18">
        <f t="shared" si="18"/>
        <v>1.4253363184600394E-2</v>
      </c>
      <c r="L99" s="18">
        <f>B99-F$6*I99*(F$5-H99)</f>
        <v>89561782.244330749</v>
      </c>
      <c r="M99" s="18">
        <f>C99-F$6*J99*(F$5-H99)</f>
        <v>89561782.244330749</v>
      </c>
      <c r="N99" s="18">
        <f>D99-(F$6*K99*(F$5-H99))+((1-F$6)*H99)</f>
        <v>2590029.8557703346</v>
      </c>
      <c r="O99" s="1">
        <f>P$5*L99*N99</f>
        <v>177236.92691688423</v>
      </c>
      <c r="P99" s="1">
        <f>P$6*M99*N99</f>
        <v>177236.92691688423</v>
      </c>
      <c r="Q99" s="4">
        <f>-O99-T99*I99+0.5*Y9*L$5</f>
        <v>-177236.92691688423</v>
      </c>
      <c r="R99" s="4">
        <f>-P99-T99*J99+0.5*Y9*L$5</f>
        <v>-177236.92691688423</v>
      </c>
      <c r="S99" s="1">
        <f t="shared" si="29"/>
        <v>354473.85383376846</v>
      </c>
      <c r="T99">
        <f>IF(A99&lt;D$4,F$4,0)</f>
        <v>0</v>
      </c>
      <c r="U99" s="5">
        <f t="shared" si="30"/>
        <v>572427.66252852941</v>
      </c>
      <c r="V99" s="5">
        <f>L$6*SUM(U92:U98)</f>
        <v>520771.19512052083</v>
      </c>
      <c r="W99" s="1">
        <f>H$5+((H$6-H$5)*(LOG(V99+J$5)-LOG(J$5))/(LOG(J$6)-LOG(J$5)))</f>
        <v>6.816239711401019E-2</v>
      </c>
      <c r="X99" s="1">
        <f t="shared" si="21"/>
        <v>60459.472398531761</v>
      </c>
      <c r="Y99" s="1">
        <f t="shared" si="22"/>
        <v>826532.10886005696</v>
      </c>
      <c r="Z99" s="1">
        <f t="shared" si="20"/>
        <v>10000000</v>
      </c>
    </row>
    <row r="100" spans="1:26" x14ac:dyDescent="0.2">
      <c r="A100">
        <v>91</v>
      </c>
      <c r="B100" s="1">
        <f t="shared" si="23"/>
        <v>94214703.837809324</v>
      </c>
      <c r="C100" s="1">
        <f t="shared" si="23"/>
        <v>94214703.837809324</v>
      </c>
      <c r="D100" s="5">
        <f t="shared" si="24"/>
        <v>2548511.5491374051</v>
      </c>
      <c r="E100" s="1">
        <f t="shared" si="25"/>
        <v>135686405.65556827</v>
      </c>
      <c r="F100" s="1">
        <f t="shared" si="26"/>
        <v>10646369.851494787</v>
      </c>
      <c r="G100" s="5">
        <f t="shared" ref="G100:G163" si="31">G99+Y99-Y10*L$5</f>
        <v>120146887.77159834</v>
      </c>
      <c r="H100" s="5">
        <f t="shared" si="27"/>
        <v>0</v>
      </c>
      <c r="I100" s="5">
        <f t="shared" si="16"/>
        <v>0.4933277324428848</v>
      </c>
      <c r="J100" s="5">
        <f t="shared" si="17"/>
        <v>0.4933277324428848</v>
      </c>
      <c r="K100" s="20">
        <f t="shared" si="18"/>
        <v>1.3344535114230352E-2</v>
      </c>
      <c r="L100" s="20">
        <f>B100-F$6*I100*(F$5-H100)</f>
        <v>89380092.059869051</v>
      </c>
      <c r="M100" s="20">
        <f>C100-F$6*J100*(F$5-H100)</f>
        <v>89380092.059869051</v>
      </c>
      <c r="N100" s="20">
        <f>D100-(F$6*K100*(F$5-H100))+((1-F$6)*H100)</f>
        <v>2417735.1050179475</v>
      </c>
      <c r="O100" s="5">
        <f>P$5*L100*N100</f>
        <v>165111.08363606458</v>
      </c>
      <c r="P100" s="5">
        <f>P$6*M100*N100</f>
        <v>165111.08363606458</v>
      </c>
      <c r="Q100" s="5">
        <f t="shared" ref="Q100:Q163" si="32">-O100-T100*I100+0.5*Y10*L$5</f>
        <v>-165111.08363606458</v>
      </c>
      <c r="R100" s="5">
        <f t="shared" ref="R100:R163" si="33">-P100-T100*J100+0.5*Y10*L$5</f>
        <v>-165111.08363606458</v>
      </c>
      <c r="S100" s="1">
        <f t="shared" si="29"/>
        <v>330222.16727212915</v>
      </c>
      <c r="T100">
        <f>IF(A100&lt;D$4,F$4,0)</f>
        <v>0</v>
      </c>
      <c r="U100" s="5">
        <f t="shared" si="30"/>
        <v>535675.11967578216</v>
      </c>
      <c r="V100" s="5">
        <f>L$6*SUM(U93:U99)</f>
        <v>489314.80324751494</v>
      </c>
      <c r="W100" s="1">
        <f>H$5+((H$6-H$5)*(LOG(V100+J$5)-LOG(J$5))/(LOG(J$6)-LOG(J$5)))</f>
        <v>6.7175437019612233E-2</v>
      </c>
      <c r="X100" s="1">
        <f t="shared" si="21"/>
        <v>56154.074802436735</v>
      </c>
      <c r="Y100" s="1">
        <f t="shared" si="22"/>
        <v>779777.58852328523</v>
      </c>
      <c r="Z100" s="1">
        <f t="shared" si="20"/>
        <v>10000000</v>
      </c>
    </row>
    <row r="101" spans="1:26" x14ac:dyDescent="0.2">
      <c r="A101">
        <v>92</v>
      </c>
      <c r="B101" s="1">
        <f t="shared" si="23"/>
        <v>94049592.754173264</v>
      </c>
      <c r="C101" s="1">
        <f t="shared" si="23"/>
        <v>94049592.754173264</v>
      </c>
      <c r="D101" s="5">
        <f t="shared" si="24"/>
        <v>2377842.4371297993</v>
      </c>
      <c r="E101" s="1">
        <f t="shared" si="25"/>
        <v>136222080.77524406</v>
      </c>
      <c r="F101" s="1">
        <f t="shared" si="26"/>
        <v>10702523.926297223</v>
      </c>
      <c r="G101" s="5">
        <f t="shared" si="31"/>
        <v>120926665.36012162</v>
      </c>
      <c r="H101" s="5">
        <f t="shared" si="27"/>
        <v>0</v>
      </c>
      <c r="I101" s="5">
        <f t="shared" si="16"/>
        <v>0.49375819104598156</v>
      </c>
      <c r="J101" s="5">
        <f t="shared" si="17"/>
        <v>0.49375819104598156</v>
      </c>
      <c r="K101" s="20">
        <f t="shared" si="18"/>
        <v>1.2483617908036931E-2</v>
      </c>
      <c r="L101" s="20">
        <f>B101-F$6*I101*(F$5-H101)</f>
        <v>89210762.481922641</v>
      </c>
      <c r="M101" s="20">
        <f>C101-F$6*J101*(F$5-H101)</f>
        <v>89210762.481922641</v>
      </c>
      <c r="N101" s="20">
        <f>D101-(F$6*K101*(F$5-H101))+((1-F$6)*H101)</f>
        <v>2255502.9816310373</v>
      </c>
      <c r="O101" s="5">
        <f>P$5*L101*N101</f>
        <v>153740.17479489211</v>
      </c>
      <c r="P101" s="5">
        <f>P$6*M101*N101</f>
        <v>153740.17479489211</v>
      </c>
      <c r="Q101" s="5">
        <f t="shared" si="32"/>
        <v>-153740.17479489211</v>
      </c>
      <c r="R101" s="5">
        <f t="shared" si="33"/>
        <v>-153740.17479489211</v>
      </c>
      <c r="S101" s="1">
        <f t="shared" si="29"/>
        <v>307480.34958978422</v>
      </c>
      <c r="T101">
        <f>IF(A101&lt;D$4,F$4,0)</f>
        <v>0</v>
      </c>
      <c r="U101" s="5">
        <f t="shared" si="30"/>
        <v>500891.27927973517</v>
      </c>
      <c r="V101" s="5">
        <f>L$6*SUM(U94:U100)</f>
        <v>459289.14888252085</v>
      </c>
      <c r="W101" s="1">
        <f>H$5+((H$6-H$5)*(LOG(V101+J$5)-LOG(J$5))/(LOG(J$6)-LOG(J$5)))</f>
        <v>6.6173559740949642E-2</v>
      </c>
      <c r="X101" s="1">
        <f t="shared" si="21"/>
        <v>52069.703299822206</v>
      </c>
      <c r="Y101" s="1">
        <f t="shared" si="22"/>
        <v>734795.97996793676</v>
      </c>
      <c r="Z101" s="1">
        <f t="shared" si="20"/>
        <v>10000000</v>
      </c>
    </row>
    <row r="102" spans="1:26" x14ac:dyDescent="0.2">
      <c r="A102">
        <v>93</v>
      </c>
      <c r="B102" s="1">
        <f t="shared" si="23"/>
        <v>93895852.579378366</v>
      </c>
      <c r="C102" s="1">
        <f t="shared" si="23"/>
        <v>93895852.579378366</v>
      </c>
      <c r="D102" s="5">
        <f t="shared" si="24"/>
        <v>2217298.8173311814</v>
      </c>
      <c r="E102" s="1">
        <f t="shared" si="25"/>
        <v>136722972.0545238</v>
      </c>
      <c r="F102" s="1">
        <f t="shared" si="26"/>
        <v>10754593.629597045</v>
      </c>
      <c r="G102" s="5">
        <f t="shared" si="31"/>
        <v>121661461.34008956</v>
      </c>
      <c r="H102" s="5">
        <f t="shared" si="27"/>
        <v>0</v>
      </c>
      <c r="I102" s="5">
        <f t="shared" si="16"/>
        <v>0.49416527961588014</v>
      </c>
      <c r="J102" s="5">
        <f t="shared" si="17"/>
        <v>0.49416527961588014</v>
      </c>
      <c r="K102" s="20">
        <f t="shared" si="18"/>
        <v>1.1669440768239709E-2</v>
      </c>
      <c r="L102" s="20">
        <f t="shared" ref="L102:L165" si="34">B102-F$6*I102*(F$5-H102)</f>
        <v>89053032.83914274</v>
      </c>
      <c r="M102" s="20">
        <f t="shared" ref="M102:M165" si="35">C102-F$6*J102*(F$5-H102)</f>
        <v>89053032.83914274</v>
      </c>
      <c r="N102" s="20">
        <f t="shared" ref="N102:N165" si="36">D102-(F$6*K102*(F$5-H102))+((1-F$6)*H102)</f>
        <v>2102938.2978024324</v>
      </c>
      <c r="O102" s="5">
        <f t="shared" ref="O102:O165" si="37">P$5*L102*N102</f>
        <v>143087.58656241666</v>
      </c>
      <c r="P102" s="5">
        <f t="shared" ref="P102:P165" si="38">P$6*M102*N102</f>
        <v>143087.58656241666</v>
      </c>
      <c r="Q102" s="5">
        <f t="shared" si="32"/>
        <v>-143087.58656241666</v>
      </c>
      <c r="R102" s="5">
        <f t="shared" si="33"/>
        <v>-143087.58656241666</v>
      </c>
      <c r="S102" s="1">
        <f t="shared" si="29"/>
        <v>286175.17312483332</v>
      </c>
      <c r="T102">
        <f>IF(A102&lt;D$4,F$4,0)</f>
        <v>0</v>
      </c>
      <c r="U102" s="5">
        <f t="shared" si="30"/>
        <v>468023.96938840195</v>
      </c>
      <c r="V102" s="5">
        <f>L$6*SUM(U95:U101)</f>
        <v>430691.70848371845</v>
      </c>
      <c r="W102" s="1">
        <f>H$5+((H$6-H$5)*(LOG(V102+J$5)-LOG(J$5))/(LOG(J$6)-LOG(J$5)))</f>
        <v>6.5157855988202271E-2</v>
      </c>
      <c r="X102" s="1">
        <f t="shared" si="21"/>
        <v>48206.459521415738</v>
      </c>
      <c r="Y102" s="1">
        <f t="shared" si="22"/>
        <v>691634.63546710229</v>
      </c>
      <c r="Z102" s="1">
        <f t="shared" si="20"/>
        <v>10000000</v>
      </c>
    </row>
    <row r="103" spans="1:26" x14ac:dyDescent="0.2">
      <c r="A103">
        <v>94</v>
      </c>
      <c r="B103" s="1">
        <f t="shared" si="23"/>
        <v>93752764.992815956</v>
      </c>
      <c r="C103" s="1">
        <f t="shared" si="23"/>
        <v>93752764.992815956</v>
      </c>
      <c r="D103" s="5">
        <f t="shared" si="24"/>
        <v>2066459.6103101904</v>
      </c>
      <c r="E103" s="1">
        <f t="shared" si="25"/>
        <v>137190996.02391219</v>
      </c>
      <c r="F103" s="1">
        <f t="shared" si="26"/>
        <v>10802800.089118462</v>
      </c>
      <c r="G103" s="5">
        <f t="shared" si="31"/>
        <v>122353095.97555666</v>
      </c>
      <c r="H103" s="5">
        <f t="shared" si="27"/>
        <v>0</v>
      </c>
      <c r="I103" s="5">
        <f t="shared" si="16"/>
        <v>0.49454967051114807</v>
      </c>
      <c r="J103" s="5">
        <f t="shared" si="17"/>
        <v>0.49454967051114807</v>
      </c>
      <c r="K103" s="20">
        <f t="shared" si="18"/>
        <v>1.0900658977703866E-2</v>
      </c>
      <c r="L103" s="20">
        <f t="shared" si="34"/>
        <v>88906178.221806705</v>
      </c>
      <c r="M103" s="20">
        <f t="shared" si="35"/>
        <v>88906178.221806705</v>
      </c>
      <c r="N103" s="20">
        <f t="shared" si="36"/>
        <v>1959633.1523286924</v>
      </c>
      <c r="O103" s="5">
        <f t="shared" si="37"/>
        <v>133116.9730213139</v>
      </c>
      <c r="P103" s="5">
        <f t="shared" si="38"/>
        <v>133116.9730213139</v>
      </c>
      <c r="Q103" s="5">
        <f t="shared" si="32"/>
        <v>-133116.9730213139</v>
      </c>
      <c r="R103" s="5">
        <f t="shared" si="33"/>
        <v>-133116.9730213139</v>
      </c>
      <c r="S103" s="1">
        <f t="shared" si="29"/>
        <v>266233.94604262779</v>
      </c>
      <c r="T103">
        <f>IF(A103&lt;D$4,F$4,0)</f>
        <v>0</v>
      </c>
      <c r="U103" s="5">
        <f t="shared" si="30"/>
        <v>437014.38014582463</v>
      </c>
      <c r="V103" s="5">
        <f>L$6*SUM(U96:U102)</f>
        <v>403509.99592370691</v>
      </c>
      <c r="W103" s="1">
        <f>H$5+((H$6-H$5)*(LOG(V103+J$5)-LOG(J$5))/(LOG(J$6)-LOG(J$5)))</f>
        <v>6.4129384753130389E-2</v>
      </c>
      <c r="X103" s="1">
        <f t="shared" si="21"/>
        <v>44562.522498622435</v>
      </c>
      <c r="Y103" s="1">
        <f t="shared" si="22"/>
        <v>650322.0872659703</v>
      </c>
      <c r="Z103" s="1">
        <f t="shared" si="20"/>
        <v>10000000</v>
      </c>
    </row>
    <row r="104" spans="1:26" x14ac:dyDescent="0.2">
      <c r="A104">
        <v>95</v>
      </c>
      <c r="B104" s="1">
        <f t="shared" si="23"/>
        <v>93619648.019794643</v>
      </c>
      <c r="C104" s="1">
        <f t="shared" si="23"/>
        <v>93619648.019794643</v>
      </c>
      <c r="D104" s="5">
        <f t="shared" si="24"/>
        <v>1924895.0320093981</v>
      </c>
      <c r="E104" s="1">
        <f t="shared" si="25"/>
        <v>137628010.40405801</v>
      </c>
      <c r="F104" s="1">
        <f t="shared" si="26"/>
        <v>10847362.611617085</v>
      </c>
      <c r="G104" s="5">
        <f t="shared" si="31"/>
        <v>123003418.06282263</v>
      </c>
      <c r="H104" s="5">
        <f t="shared" si="27"/>
        <v>0</v>
      </c>
      <c r="I104" s="5">
        <f t="shared" si="16"/>
        <v>0.49491210513706363</v>
      </c>
      <c r="J104" s="5">
        <f t="shared" si="17"/>
        <v>0.49491210513706363</v>
      </c>
      <c r="K104" s="20">
        <f t="shared" si="18"/>
        <v>1.0175789725872721E-2</v>
      </c>
      <c r="L104" s="20">
        <f t="shared" si="34"/>
        <v>88769509.389451414</v>
      </c>
      <c r="M104" s="20">
        <f t="shared" si="35"/>
        <v>88769509.389451414</v>
      </c>
      <c r="N104" s="20">
        <f t="shared" si="36"/>
        <v>1825172.2926958455</v>
      </c>
      <c r="O104" s="5">
        <f t="shared" si="37"/>
        <v>123792.5190814719</v>
      </c>
      <c r="P104" s="5">
        <f t="shared" si="38"/>
        <v>123792.5190814719</v>
      </c>
      <c r="Q104" s="5">
        <f t="shared" si="32"/>
        <v>-123792.5190814719</v>
      </c>
      <c r="R104" s="5">
        <f t="shared" si="33"/>
        <v>-123792.5190814719</v>
      </c>
      <c r="S104" s="1">
        <f t="shared" si="29"/>
        <v>247585.03816294379</v>
      </c>
      <c r="T104">
        <f>IF(A104&lt;D$4,F$4,0)</f>
        <v>0</v>
      </c>
      <c r="U104" s="5">
        <f t="shared" si="30"/>
        <v>407798.52434342017</v>
      </c>
      <c r="V104" s="5">
        <f>L$6*SUM(U97:U103)</f>
        <v>377722.97296183009</v>
      </c>
      <c r="W104" s="1">
        <f>H$5+((H$6-H$5)*(LOG(V104+J$5)-LOG(J$5))/(LOG(J$6)-LOG(J$5)))</f>
        <v>6.3089173543052657E-2</v>
      </c>
      <c r="X104" s="1">
        <f t="shared" si="21"/>
        <v>41134.42468235729</v>
      </c>
      <c r="Y104" s="1">
        <f t="shared" si="22"/>
        <v>610870.06946887402</v>
      </c>
      <c r="Z104" s="1">
        <f t="shared" si="20"/>
        <v>10000000</v>
      </c>
    </row>
    <row r="105" spans="1:26" x14ac:dyDescent="0.2">
      <c r="A105">
        <v>96</v>
      </c>
      <c r="B105" s="1">
        <f t="shared" si="23"/>
        <v>93495855.50071317</v>
      </c>
      <c r="C105" s="1">
        <f t="shared" si="23"/>
        <v>93495855.50071317</v>
      </c>
      <c r="D105" s="5">
        <f t="shared" si="24"/>
        <v>1792171.5280260816</v>
      </c>
      <c r="E105" s="1">
        <f t="shared" si="25"/>
        <v>138035808.92840144</v>
      </c>
      <c r="F105" s="1">
        <f t="shared" si="26"/>
        <v>10888497.036299441</v>
      </c>
      <c r="G105" s="5">
        <f t="shared" si="31"/>
        <v>123614288.1322915</v>
      </c>
      <c r="H105" s="5">
        <f t="shared" si="27"/>
        <v>0</v>
      </c>
      <c r="I105" s="5">
        <f t="shared" si="16"/>
        <v>0.49525337782014711</v>
      </c>
      <c r="J105" s="5">
        <f t="shared" si="17"/>
        <v>0.49525337782014711</v>
      </c>
      <c r="K105" s="20">
        <f t="shared" si="18"/>
        <v>9.4932443597057752E-3</v>
      </c>
      <c r="L105" s="20">
        <f t="shared" si="34"/>
        <v>88642372.39807573</v>
      </c>
      <c r="M105" s="20">
        <f t="shared" si="35"/>
        <v>88642372.39807573</v>
      </c>
      <c r="N105" s="20">
        <f t="shared" si="36"/>
        <v>1699137.733300965</v>
      </c>
      <c r="O105" s="5">
        <f t="shared" si="37"/>
        <v>115079.15625831787</v>
      </c>
      <c r="P105" s="5">
        <f t="shared" si="38"/>
        <v>115079.15625831787</v>
      </c>
      <c r="Q105" s="5">
        <f t="shared" si="32"/>
        <v>-115079.15625831787</v>
      </c>
      <c r="R105" s="5">
        <f t="shared" si="33"/>
        <v>-115079.15625831787</v>
      </c>
      <c r="S105" s="1">
        <f t="shared" si="29"/>
        <v>230158.31251663575</v>
      </c>
      <c r="T105">
        <f>IF(A105&lt;D$4,F$4,0)</f>
        <v>0</v>
      </c>
      <c r="U105" s="5">
        <f t="shared" si="30"/>
        <v>380308.54214626038</v>
      </c>
      <c r="V105" s="5">
        <f>L$6*SUM(U98:U104)</f>
        <v>353302.37598104903</v>
      </c>
      <c r="W105" s="1">
        <f>H$5+((H$6-H$5)*(LOG(V105+J$5)-LOG(J$5))/(LOG(J$6)-LOG(J$5)))</f>
        <v>6.2038219007880813E-2</v>
      </c>
      <c r="X105" s="1">
        <f t="shared" si="21"/>
        <v>37917.314299199665</v>
      </c>
      <c r="Y105" s="1">
        <f t="shared" si="22"/>
        <v>573275.51014959649</v>
      </c>
      <c r="Z105" s="1">
        <f t="shared" si="20"/>
        <v>10000000</v>
      </c>
    </row>
    <row r="106" spans="1:26" x14ac:dyDescent="0.2">
      <c r="A106">
        <v>97</v>
      </c>
      <c r="B106" s="1">
        <f t="shared" si="23"/>
        <v>93380776.344454855</v>
      </c>
      <c r="C106" s="1">
        <f t="shared" si="23"/>
        <v>93380776.344454855</v>
      </c>
      <c r="D106" s="5">
        <f t="shared" si="24"/>
        <v>1667855.9867089489</v>
      </c>
      <c r="E106" s="1">
        <f t="shared" si="25"/>
        <v>138416117.47054771</v>
      </c>
      <c r="F106" s="1">
        <f t="shared" si="26"/>
        <v>10926414.350598641</v>
      </c>
      <c r="G106" s="5">
        <f t="shared" si="31"/>
        <v>124187563.64244109</v>
      </c>
      <c r="H106" s="5">
        <f t="shared" si="27"/>
        <v>0</v>
      </c>
      <c r="I106" s="5">
        <f t="shared" si="16"/>
        <v>0.49557432144368674</v>
      </c>
      <c r="J106" s="5">
        <f t="shared" si="17"/>
        <v>0.49557432144368674</v>
      </c>
      <c r="K106" s="20">
        <f t="shared" si="18"/>
        <v>8.8513571126265338E-3</v>
      </c>
      <c r="L106" s="20">
        <f t="shared" si="34"/>
        <v>88524147.994306728</v>
      </c>
      <c r="M106" s="20">
        <f t="shared" si="35"/>
        <v>88524147.994306728</v>
      </c>
      <c r="N106" s="20">
        <f t="shared" si="36"/>
        <v>1581112.6870052088</v>
      </c>
      <c r="O106" s="5">
        <f t="shared" si="37"/>
        <v>106942.73647625692</v>
      </c>
      <c r="P106" s="5">
        <f t="shared" si="38"/>
        <v>106942.73647625692</v>
      </c>
      <c r="Q106" s="5">
        <f t="shared" si="32"/>
        <v>-106942.73647625692</v>
      </c>
      <c r="R106" s="5">
        <f t="shared" si="33"/>
        <v>-106942.73647625692</v>
      </c>
      <c r="S106" s="1">
        <f t="shared" si="29"/>
        <v>213885.47295251384</v>
      </c>
      <c r="T106">
        <f>IF(A106&lt;D$4,F$4,0)</f>
        <v>0</v>
      </c>
      <c r="U106" s="5">
        <f t="shared" si="30"/>
        <v>354473.85383376846</v>
      </c>
      <c r="V106" s="5">
        <f>L$6*SUM(U99:U105)</f>
        <v>330213.9477507954</v>
      </c>
      <c r="W106" s="1">
        <f>H$5+((H$6-H$5)*(LOG(V106+J$5)-LOG(J$5))/(LOG(J$6)-LOG(J$5)))</f>
        <v>6.0977487914578798E-2</v>
      </c>
      <c r="X106" s="1">
        <f t="shared" si="21"/>
        <v>34905.200873803995</v>
      </c>
      <c r="Y106" s="1">
        <f t="shared" si="22"/>
        <v>537522.46165472537</v>
      </c>
      <c r="Z106" s="1">
        <f t="shared" si="20"/>
        <v>10000000</v>
      </c>
    </row>
    <row r="107" spans="1:26" x14ac:dyDescent="0.2">
      <c r="A107">
        <v>98</v>
      </c>
      <c r="B107" s="1">
        <f t="shared" si="23"/>
        <v>93273833.607978597</v>
      </c>
      <c r="C107" s="1">
        <f t="shared" si="23"/>
        <v>93273833.607978597</v>
      </c>
      <c r="D107" s="5">
        <f t="shared" si="24"/>
        <v>1551519.2923893337</v>
      </c>
      <c r="E107" s="1">
        <f t="shared" si="25"/>
        <v>138770591.32438147</v>
      </c>
      <c r="F107" s="1">
        <f t="shared" si="26"/>
        <v>10961319.551472444</v>
      </c>
      <c r="G107" s="5">
        <f t="shared" si="31"/>
        <v>124725086.10409582</v>
      </c>
      <c r="H107" s="5">
        <f t="shared" si="27"/>
        <v>0</v>
      </c>
      <c r="I107" s="5">
        <f t="shared" si="16"/>
        <v>0.49587579478361943</v>
      </c>
      <c r="J107" s="5">
        <f t="shared" si="17"/>
        <v>0.49587579478361943</v>
      </c>
      <c r="K107" s="20">
        <f t="shared" si="18"/>
        <v>8.2484104327611649E-3</v>
      </c>
      <c r="L107" s="20">
        <f t="shared" si="34"/>
        <v>88414250.819099128</v>
      </c>
      <c r="M107" s="20">
        <f t="shared" si="35"/>
        <v>88414250.819099128</v>
      </c>
      <c r="N107" s="20">
        <f t="shared" si="36"/>
        <v>1470684.8701482743</v>
      </c>
      <c r="O107" s="5">
        <f t="shared" si="37"/>
        <v>99350.168845617169</v>
      </c>
      <c r="P107" s="5">
        <f t="shared" si="38"/>
        <v>99350.168845617169</v>
      </c>
      <c r="Q107" s="5">
        <f t="shared" si="32"/>
        <v>-99350.168845617169</v>
      </c>
      <c r="R107" s="5">
        <f t="shared" si="33"/>
        <v>-99350.168845617169</v>
      </c>
      <c r="S107" s="1">
        <f t="shared" si="29"/>
        <v>198700.33769123434</v>
      </c>
      <c r="T107">
        <f>IF(A107&lt;D$4,F$4,0)</f>
        <v>0</v>
      </c>
      <c r="U107" s="5">
        <f t="shared" si="30"/>
        <v>330222.16727212915</v>
      </c>
      <c r="V107" s="5">
        <f>L$6*SUM(U100:U106)</f>
        <v>308418.56688131933</v>
      </c>
      <c r="W107" s="1">
        <f>H$5+((H$6-H$5)*(LOG(V107+J$5)-LOG(J$5))/(LOG(J$6)-LOG(J$5)))</f>
        <v>5.9907918401709476E-2</v>
      </c>
      <c r="X107" s="1">
        <f t="shared" si="21"/>
        <v>32091.181359362716</v>
      </c>
      <c r="Y107" s="1">
        <f t="shared" si="22"/>
        <v>503583.93831641943</v>
      </c>
      <c r="Z107" s="1">
        <f t="shared" si="20"/>
        <v>10000000</v>
      </c>
    </row>
    <row r="108" spans="1:26" x14ac:dyDescent="0.2">
      <c r="A108">
        <v>99</v>
      </c>
      <c r="B108" s="1">
        <f t="shared" si="23"/>
        <v>93174483.439132974</v>
      </c>
      <c r="C108" s="1">
        <f t="shared" si="23"/>
        <v>93174483.439132974</v>
      </c>
      <c r="D108" s="5">
        <f t="shared" si="24"/>
        <v>1442739.280490784</v>
      </c>
      <c r="E108" s="1">
        <f t="shared" si="25"/>
        <v>139100813.49165359</v>
      </c>
      <c r="F108" s="1">
        <f t="shared" si="26"/>
        <v>10993410.732831806</v>
      </c>
      <c r="G108" s="5">
        <f t="shared" si="31"/>
        <v>125228670.04241224</v>
      </c>
      <c r="H108" s="5">
        <f t="shared" si="27"/>
        <v>0</v>
      </c>
      <c r="I108" s="5">
        <f t="shared" si="16"/>
        <v>0.49615867146105186</v>
      </c>
      <c r="J108" s="5">
        <f t="shared" si="17"/>
        <v>0.49615867146105186</v>
      </c>
      <c r="K108" s="20">
        <f t="shared" si="18"/>
        <v>7.6826570778962431E-3</v>
      </c>
      <c r="L108" s="20">
        <f t="shared" si="34"/>
        <v>88312128.458814666</v>
      </c>
      <c r="M108" s="20">
        <f t="shared" si="35"/>
        <v>88312128.458814666</v>
      </c>
      <c r="N108" s="20">
        <f t="shared" si="36"/>
        <v>1367449.2411274009</v>
      </c>
      <c r="O108" s="5">
        <f t="shared" si="37"/>
        <v>92269.524024565748</v>
      </c>
      <c r="P108" s="5">
        <f t="shared" si="38"/>
        <v>92269.524024565748</v>
      </c>
      <c r="Q108" s="5">
        <f t="shared" si="32"/>
        <v>-92269.524024565748</v>
      </c>
      <c r="R108" s="5">
        <f t="shared" si="33"/>
        <v>-92269.524024565748</v>
      </c>
      <c r="S108" s="1">
        <f t="shared" si="29"/>
        <v>184539.0480491315</v>
      </c>
      <c r="T108">
        <f>IF(A108&lt;D$4,F$4,0)</f>
        <v>0</v>
      </c>
      <c r="U108" s="5">
        <f t="shared" si="30"/>
        <v>307480.34958978422</v>
      </c>
      <c r="V108" s="5">
        <f>L$6*SUM(U101:U107)</f>
        <v>287873.27164095402</v>
      </c>
      <c r="W108" s="1">
        <f>H$5+((H$6-H$5)*(LOG(V108+J$5)-LOG(J$5))/(LOG(J$6)-LOG(J$5)))</f>
        <v>5.8830421454058493E-2</v>
      </c>
      <c r="X108" s="1">
        <f t="shared" si="21"/>
        <v>29467.645062689335</v>
      </c>
      <c r="Y108" s="1">
        <f t="shared" si="22"/>
        <v>471423.63421704585</v>
      </c>
      <c r="Z108" s="1">
        <f t="shared" si="20"/>
        <v>10000000</v>
      </c>
    </row>
    <row r="109" spans="1:26" x14ac:dyDescent="0.2">
      <c r="A109">
        <v>100</v>
      </c>
      <c r="B109" s="1">
        <f t="shared" si="23"/>
        <v>93082213.915108413</v>
      </c>
      <c r="C109" s="1">
        <f t="shared" si="23"/>
        <v>93082213.915108413</v>
      </c>
      <c r="D109" s="5">
        <f t="shared" si="24"/>
        <v>1341103.1554150821</v>
      </c>
      <c r="E109" s="1">
        <f t="shared" si="25"/>
        <v>139408293.84124339</v>
      </c>
      <c r="F109" s="1">
        <f t="shared" si="26"/>
        <v>11022878.377894495</v>
      </c>
      <c r="G109" s="5">
        <f t="shared" si="31"/>
        <v>125700093.67662928</v>
      </c>
      <c r="H109" s="5">
        <f t="shared" si="27"/>
        <v>0</v>
      </c>
      <c r="I109" s="5">
        <f t="shared" si="16"/>
        <v>0.49642383041085369</v>
      </c>
      <c r="J109" s="5">
        <f t="shared" si="17"/>
        <v>0.49642383041085369</v>
      </c>
      <c r="K109" s="20">
        <f t="shared" si="18"/>
        <v>7.1523391782925463E-3</v>
      </c>
      <c r="L109" s="20">
        <f t="shared" si="34"/>
        <v>88217260.37708205</v>
      </c>
      <c r="M109" s="20">
        <f t="shared" si="35"/>
        <v>88217260.37708205</v>
      </c>
      <c r="N109" s="20">
        <f t="shared" si="36"/>
        <v>1271010.2314678151</v>
      </c>
      <c r="O109" s="5">
        <f t="shared" si="37"/>
        <v>85670.110430418383</v>
      </c>
      <c r="P109" s="5">
        <f t="shared" si="38"/>
        <v>85670.110430418383</v>
      </c>
      <c r="Q109" s="5">
        <f t="shared" si="32"/>
        <v>-85670.110430418383</v>
      </c>
      <c r="R109" s="5">
        <f t="shared" si="33"/>
        <v>-85670.110430418383</v>
      </c>
      <c r="S109" s="1">
        <f t="shared" si="29"/>
        <v>171340.22086083677</v>
      </c>
      <c r="T109">
        <f>IF(A109&lt;D$4,F$4,0)</f>
        <v>0</v>
      </c>
      <c r="U109" s="5">
        <f t="shared" si="30"/>
        <v>286175.17312483332</v>
      </c>
      <c r="V109" s="5">
        <f>L$6*SUM(U102:U108)</f>
        <v>268532.17867195891</v>
      </c>
      <c r="W109" s="1">
        <f>H$5+((H$6-H$5)*(LOG(V109+J$5)-LOG(J$5))/(LOG(J$6)-LOG(J$5)))</f>
        <v>5.774588258228977E-2</v>
      </c>
      <c r="X109" s="1">
        <f t="shared" si="21"/>
        <v>27026.457181999842</v>
      </c>
      <c r="Y109" s="1">
        <f t="shared" si="22"/>
        <v>440997.51220640214</v>
      </c>
      <c r="Z109" s="1">
        <f t="shared" si="20"/>
        <v>10000000</v>
      </c>
    </row>
    <row r="110" spans="1:26" x14ac:dyDescent="0.2">
      <c r="A110">
        <v>101</v>
      </c>
      <c r="B110" s="1">
        <f t="shared" si="23"/>
        <v>92996543.804677993</v>
      </c>
      <c r="C110" s="1">
        <f t="shared" si="23"/>
        <v>92996543.804677993</v>
      </c>
      <c r="D110" s="5">
        <f t="shared" si="24"/>
        <v>1246209.4302332911</v>
      </c>
      <c r="E110" s="1">
        <f t="shared" si="25"/>
        <v>139694469.01436821</v>
      </c>
      <c r="F110" s="1">
        <f t="shared" si="26"/>
        <v>11049904.835076494</v>
      </c>
      <c r="G110" s="5">
        <f t="shared" si="31"/>
        <v>126141091.18883568</v>
      </c>
      <c r="H110" s="5">
        <f t="shared" si="27"/>
        <v>0</v>
      </c>
      <c r="I110" s="5">
        <f t="shared" si="16"/>
        <v>0.49667214775440593</v>
      </c>
      <c r="J110" s="5">
        <f t="shared" si="17"/>
        <v>0.49667214775440593</v>
      </c>
      <c r="K110" s="20">
        <f t="shared" si="18"/>
        <v>6.6557044911880678E-3</v>
      </c>
      <c r="L110" s="20">
        <f t="shared" si="34"/>
        <v>88129156.75668481</v>
      </c>
      <c r="M110" s="20">
        <f t="shared" si="35"/>
        <v>88129156.75668481</v>
      </c>
      <c r="N110" s="20">
        <f t="shared" si="36"/>
        <v>1180983.5262196481</v>
      </c>
      <c r="O110" s="5">
        <f t="shared" si="37"/>
        <v>79522.526214298414</v>
      </c>
      <c r="P110" s="5">
        <f t="shared" si="38"/>
        <v>79522.526214298414</v>
      </c>
      <c r="Q110" s="5">
        <f t="shared" si="32"/>
        <v>-79522.526214298414</v>
      </c>
      <c r="R110" s="5">
        <f t="shared" si="33"/>
        <v>-79522.526214298414</v>
      </c>
      <c r="S110" s="1">
        <f t="shared" si="29"/>
        <v>159045.05242859683</v>
      </c>
      <c r="T110">
        <f>IF(A110&lt;D$4,F$4,0)</f>
        <v>0</v>
      </c>
      <c r="U110" s="5">
        <f t="shared" si="30"/>
        <v>266233.94604262779</v>
      </c>
      <c r="V110" s="5">
        <f>L$6*SUM(U103:U109)</f>
        <v>250347.29904560206</v>
      </c>
      <c r="W110" s="1">
        <f>H$5+((H$6-H$5)*(LOG(V110+J$5)-LOG(J$5))/(LOG(J$6)-LOG(J$5)))</f>
        <v>5.6655163683873175E-2</v>
      </c>
      <c r="X110" s="1">
        <f t="shared" si="21"/>
        <v>24759.121239368069</v>
      </c>
      <c r="Y110" s="1">
        <f t="shared" si="22"/>
        <v>412255.25890645658</v>
      </c>
      <c r="Z110" s="1">
        <f t="shared" si="20"/>
        <v>10000000</v>
      </c>
    </row>
    <row r="111" spans="1:26" x14ac:dyDescent="0.2">
      <c r="A111">
        <v>102</v>
      </c>
      <c r="B111" s="1">
        <f t="shared" si="23"/>
        <v>92917021.278463691</v>
      </c>
      <c r="C111" s="1">
        <f t="shared" si="23"/>
        <v>92917021.278463691</v>
      </c>
      <c r="D111" s="5">
        <f t="shared" si="24"/>
        <v>1157669.4444989441</v>
      </c>
      <c r="E111" s="1">
        <f t="shared" si="25"/>
        <v>139960702.96041083</v>
      </c>
      <c r="F111" s="1">
        <f t="shared" si="26"/>
        <v>11074663.956315862</v>
      </c>
      <c r="G111" s="5">
        <f t="shared" si="31"/>
        <v>126553346.44774213</v>
      </c>
      <c r="H111" s="5">
        <f t="shared" si="27"/>
        <v>0</v>
      </c>
      <c r="I111" s="5">
        <f t="shared" si="16"/>
        <v>0.49690448995811609</v>
      </c>
      <c r="J111" s="5">
        <f t="shared" si="17"/>
        <v>0.49690448995811609</v>
      </c>
      <c r="K111" s="20">
        <f t="shared" si="18"/>
        <v>6.1910200837677429E-3</v>
      </c>
      <c r="L111" s="20">
        <f t="shared" si="34"/>
        <v>88047357.276874155</v>
      </c>
      <c r="M111" s="20">
        <f t="shared" si="35"/>
        <v>88047357.276874155</v>
      </c>
      <c r="N111" s="20">
        <f t="shared" si="36"/>
        <v>1096997.4476780202</v>
      </c>
      <c r="O111" s="5">
        <f t="shared" si="37"/>
        <v>73798.690561984811</v>
      </c>
      <c r="P111" s="5">
        <f t="shared" si="38"/>
        <v>73798.690561984811</v>
      </c>
      <c r="Q111" s="5">
        <f t="shared" si="32"/>
        <v>-73798.690561984811</v>
      </c>
      <c r="R111" s="5">
        <f t="shared" si="33"/>
        <v>-73798.690561984811</v>
      </c>
      <c r="S111" s="1">
        <f t="shared" si="29"/>
        <v>147597.38112396962</v>
      </c>
      <c r="T111">
        <f>IF(A111&lt;D$4,F$4,0)</f>
        <v>0</v>
      </c>
      <c r="U111" s="5">
        <f t="shared" si="30"/>
        <v>247585.03816294379</v>
      </c>
      <c r="V111" s="5">
        <f>L$6*SUM(U104:U110)</f>
        <v>233269.25563528232</v>
      </c>
      <c r="W111" s="1">
        <f>H$5+((H$6-H$5)*(LOG(V111+J$5)-LOG(J$5))/(LOG(J$6)-LOG(J$5)))</f>
        <v>5.5559105053767197E-2</v>
      </c>
      <c r="X111" s="1">
        <f t="shared" si="21"/>
        <v>22656.921054767321</v>
      </c>
      <c r="Y111" s="1">
        <f t="shared" si="22"/>
        <v>385141.60328865284</v>
      </c>
      <c r="Z111" s="1">
        <f t="shared" si="20"/>
        <v>10000000</v>
      </c>
    </row>
    <row r="112" spans="1:26" x14ac:dyDescent="0.2">
      <c r="A112">
        <v>103</v>
      </c>
      <c r="B112" s="1">
        <f t="shared" si="23"/>
        <v>92843222.587901711</v>
      </c>
      <c r="C112" s="1">
        <f t="shared" si="23"/>
        <v>92843222.587901711</v>
      </c>
      <c r="D112" s="5">
        <f t="shared" si="24"/>
        <v>1075108.5131062779</v>
      </c>
      <c r="E112" s="1">
        <f t="shared" si="25"/>
        <v>140208287.99857378</v>
      </c>
      <c r="F112" s="1">
        <f t="shared" si="26"/>
        <v>11097320.877370629</v>
      </c>
      <c r="G112" s="5">
        <f t="shared" si="31"/>
        <v>126938488.05103078</v>
      </c>
      <c r="H112" s="5">
        <f t="shared" si="27"/>
        <v>0</v>
      </c>
      <c r="I112" s="5">
        <f t="shared" si="16"/>
        <v>0.49712170815708379</v>
      </c>
      <c r="J112" s="5">
        <f t="shared" si="17"/>
        <v>0.49712170815708379</v>
      </c>
      <c r="K112" s="20">
        <f t="shared" si="18"/>
        <v>5.756583685832338E-3</v>
      </c>
      <c r="L112" s="20">
        <f t="shared" si="34"/>
        <v>87971429.84796229</v>
      </c>
      <c r="M112" s="20">
        <f t="shared" si="35"/>
        <v>87971429.84796229</v>
      </c>
      <c r="N112" s="20">
        <f t="shared" si="36"/>
        <v>1018693.992985121</v>
      </c>
      <c r="O112" s="5">
        <f t="shared" si="37"/>
        <v>68471.857533948016</v>
      </c>
      <c r="P112" s="5">
        <f t="shared" si="38"/>
        <v>68471.857533948016</v>
      </c>
      <c r="Q112" s="5">
        <f t="shared" si="32"/>
        <v>-68471.857533948016</v>
      </c>
      <c r="R112" s="5">
        <f t="shared" si="33"/>
        <v>-68471.857533948016</v>
      </c>
      <c r="S112" s="1">
        <f t="shared" si="29"/>
        <v>136943.71506789603</v>
      </c>
      <c r="T112">
        <f>IF(A112&lt;D$4,F$4,0)</f>
        <v>0</v>
      </c>
      <c r="U112" s="5">
        <f t="shared" si="30"/>
        <v>230158.31251663575</v>
      </c>
      <c r="V112" s="5">
        <f>L$6*SUM(U105:U111)</f>
        <v>217247.90701723471</v>
      </c>
      <c r="W112" s="1">
        <f>H$5+((H$6-H$5)*(LOG(V112+J$5)-LOG(J$5))/(LOG(J$6)-LOG(J$5)))</f>
        <v>5.4458527509491678E-2</v>
      </c>
      <c r="X112" s="1">
        <f t="shared" si="21"/>
        <v>20711.043204566795</v>
      </c>
      <c r="Y112" s="1">
        <f t="shared" si="22"/>
        <v>359597.49894169357</v>
      </c>
      <c r="Z112" s="1">
        <f t="shared" si="20"/>
        <v>10000000</v>
      </c>
    </row>
    <row r="113" spans="1:26" x14ac:dyDescent="0.2">
      <c r="A113">
        <v>104</v>
      </c>
      <c r="B113" s="1">
        <f t="shared" si="23"/>
        <v>92774750.730367765</v>
      </c>
      <c r="C113" s="1">
        <f t="shared" si="23"/>
        <v>92774750.730367765</v>
      </c>
      <c r="D113" s="5">
        <f t="shared" si="24"/>
        <v>998166.75522166013</v>
      </c>
      <c r="E113" s="1">
        <f t="shared" si="25"/>
        <v>140438446.31109041</v>
      </c>
      <c r="F113" s="1">
        <f t="shared" si="26"/>
        <v>11118031.920575196</v>
      </c>
      <c r="G113" s="5">
        <f t="shared" si="31"/>
        <v>127298085.54997247</v>
      </c>
      <c r="H113" s="5">
        <f t="shared" si="27"/>
        <v>0</v>
      </c>
      <c r="I113" s="5">
        <f t="shared" si="16"/>
        <v>0.49732463352459028</v>
      </c>
      <c r="J113" s="5">
        <f t="shared" si="17"/>
        <v>0.49732463352459028</v>
      </c>
      <c r="K113" s="20">
        <f t="shared" si="18"/>
        <v>5.3507329508194704E-3</v>
      </c>
      <c r="L113" s="20">
        <f t="shared" si="34"/>
        <v>87900969.321826786</v>
      </c>
      <c r="M113" s="20">
        <f t="shared" si="35"/>
        <v>87900969.321826786</v>
      </c>
      <c r="N113" s="20">
        <f t="shared" si="36"/>
        <v>945729.57230362936</v>
      </c>
      <c r="O113" s="5">
        <f t="shared" si="37"/>
        <v>63516.615313115595</v>
      </c>
      <c r="P113" s="5">
        <f t="shared" si="38"/>
        <v>63516.615313115595</v>
      </c>
      <c r="Q113" s="5">
        <f t="shared" si="32"/>
        <v>-63516.615313115595</v>
      </c>
      <c r="R113" s="5">
        <f t="shared" si="33"/>
        <v>-63516.615313115595</v>
      </c>
      <c r="S113" s="1">
        <f t="shared" si="29"/>
        <v>127033.23062623119</v>
      </c>
      <c r="T113">
        <f>IF(A113&lt;D$4,F$4,0)</f>
        <v>0</v>
      </c>
      <c r="U113" s="5">
        <f t="shared" si="30"/>
        <v>213885.47295251384</v>
      </c>
      <c r="V113" s="5">
        <f>L$6*SUM(U106:U112)</f>
        <v>202232.88405427226</v>
      </c>
      <c r="W113" s="1">
        <f>H$5+((H$6-H$5)*(LOG(V113+J$5)-LOG(J$5))/(LOG(J$6)-LOG(J$5)))</f>
        <v>5.3354234597037711E-2</v>
      </c>
      <c r="X113" s="1">
        <f t="shared" si="21"/>
        <v>18912.681155962939</v>
      </c>
      <c r="Y113" s="1">
        <f t="shared" si="22"/>
        <v>335561.17267780553</v>
      </c>
      <c r="Z113" s="1">
        <f t="shared" si="20"/>
        <v>10000000</v>
      </c>
    </row>
    <row r="114" spans="1:26" x14ac:dyDescent="0.2">
      <c r="A114">
        <v>105</v>
      </c>
      <c r="B114" s="1">
        <f t="shared" si="23"/>
        <v>92711234.115054652</v>
      </c>
      <c r="C114" s="1">
        <f t="shared" si="23"/>
        <v>92711234.115054652</v>
      </c>
      <c r="D114" s="5">
        <f t="shared" si="24"/>
        <v>926499.648156657</v>
      </c>
      <c r="E114" s="1">
        <f t="shared" si="25"/>
        <v>140652331.78404292</v>
      </c>
      <c r="F114" s="1">
        <f t="shared" si="26"/>
        <v>11136944.601731159</v>
      </c>
      <c r="G114" s="5">
        <f t="shared" si="31"/>
        <v>127633646.72265027</v>
      </c>
      <c r="H114" s="5">
        <f t="shared" si="27"/>
        <v>0</v>
      </c>
      <c r="I114" s="5">
        <f t="shared" si="16"/>
        <v>0.49751407357200422</v>
      </c>
      <c r="J114" s="5">
        <f t="shared" si="17"/>
        <v>0.49751407357200422</v>
      </c>
      <c r="K114" s="20">
        <f t="shared" si="18"/>
        <v>4.9718528559916722E-3</v>
      </c>
      <c r="L114" s="20">
        <f t="shared" si="34"/>
        <v>87835596.194049016</v>
      </c>
      <c r="M114" s="20">
        <f t="shared" si="35"/>
        <v>87835596.194049016</v>
      </c>
      <c r="N114" s="20">
        <f t="shared" si="36"/>
        <v>877775.49016793864</v>
      </c>
      <c r="O114" s="5">
        <f t="shared" si="37"/>
        <v>58908.873398093296</v>
      </c>
      <c r="P114" s="5">
        <f t="shared" si="38"/>
        <v>58908.873398093296</v>
      </c>
      <c r="Q114" s="5">
        <f t="shared" si="32"/>
        <v>-58908.873398093296</v>
      </c>
      <c r="R114" s="5">
        <f t="shared" si="33"/>
        <v>-58908.873398093296</v>
      </c>
      <c r="S114" s="1">
        <f t="shared" si="29"/>
        <v>117817.74679618659</v>
      </c>
      <c r="T114">
        <f>IF(A114&lt;D$4,F$4,0)</f>
        <v>0</v>
      </c>
      <c r="U114" s="5">
        <f t="shared" si="30"/>
        <v>198700.33769123434</v>
      </c>
      <c r="V114" s="5">
        <f>L$6*SUM(U107:U113)</f>
        <v>188174.0459661468</v>
      </c>
      <c r="W114" s="1">
        <f>H$5+((H$6-H$5)*(LOG(V114+J$5)-LOG(J$5))/(LOG(J$6)-LOG(J$5)))</f>
        <v>5.2247014850466358E-2</v>
      </c>
      <c r="X114" s="1">
        <f t="shared" si="21"/>
        <v>17253.122477420118</v>
      </c>
      <c r="Y114" s="1">
        <f t="shared" si="22"/>
        <v>312969.04479470901</v>
      </c>
      <c r="Z114" s="1">
        <f t="shared" si="20"/>
        <v>10000000</v>
      </c>
    </row>
    <row r="115" spans="1:26" x14ac:dyDescent="0.2">
      <c r="A115">
        <v>106</v>
      </c>
      <c r="B115" s="1">
        <f t="shared" si="23"/>
        <v>92652325.241656557</v>
      </c>
      <c r="C115" s="1">
        <f t="shared" si="23"/>
        <v>92652325.241656557</v>
      </c>
      <c r="D115" s="5">
        <f t="shared" si="24"/>
        <v>859778.34690371202</v>
      </c>
      <c r="E115" s="1">
        <f t="shared" si="25"/>
        <v>140851032.12173417</v>
      </c>
      <c r="F115" s="1">
        <f t="shared" si="26"/>
        <v>11154197.724208578</v>
      </c>
      <c r="G115" s="5">
        <f t="shared" si="31"/>
        <v>127946615.76744498</v>
      </c>
      <c r="H115" s="5">
        <f t="shared" si="27"/>
        <v>0</v>
      </c>
      <c r="I115" s="5">
        <f t="shared" si="16"/>
        <v>0.49769080926924059</v>
      </c>
      <c r="J115" s="5">
        <f t="shared" si="17"/>
        <v>0.49769080926924059</v>
      </c>
      <c r="K115" s="20">
        <f t="shared" si="18"/>
        <v>4.618381461518814E-3</v>
      </c>
      <c r="L115" s="20">
        <f t="shared" si="34"/>
        <v>87774955.310818002</v>
      </c>
      <c r="M115" s="20">
        <f t="shared" si="35"/>
        <v>87774955.310818002</v>
      </c>
      <c r="N115" s="20">
        <f t="shared" si="36"/>
        <v>814518.20858082769</v>
      </c>
      <c r="O115" s="5">
        <f t="shared" si="37"/>
        <v>54625.839974044691</v>
      </c>
      <c r="P115" s="5">
        <f t="shared" si="38"/>
        <v>54625.839974044691</v>
      </c>
      <c r="Q115" s="5">
        <f t="shared" si="32"/>
        <v>-54625.839974044691</v>
      </c>
      <c r="R115" s="5">
        <f t="shared" si="33"/>
        <v>-54625.839974044691</v>
      </c>
      <c r="S115" s="1">
        <f t="shared" si="29"/>
        <v>109251.67994808938</v>
      </c>
      <c r="T115">
        <f>IF(A115&lt;D$4,F$4,0)</f>
        <v>0</v>
      </c>
      <c r="U115" s="5">
        <f t="shared" si="30"/>
        <v>184539.0480491315</v>
      </c>
      <c r="V115" s="5">
        <f>L$6*SUM(U108:U114)</f>
        <v>175021.86300805735</v>
      </c>
      <c r="W115" s="1">
        <f>H$5+((H$6-H$5)*(LOG(V115+J$5)-LOG(J$5))/(LOG(J$6)-LOG(J$5)))</f>
        <v>5.1137644084000872E-2</v>
      </c>
      <c r="X115" s="1">
        <f t="shared" si="21"/>
        <v>15723.820680146549</v>
      </c>
      <c r="Y115" s="1">
        <f t="shared" si="22"/>
        <v>291756.52890963765</v>
      </c>
      <c r="Z115" s="1">
        <f t="shared" si="20"/>
        <v>10000000</v>
      </c>
    </row>
    <row r="116" spans="1:26" x14ac:dyDescent="0.2">
      <c r="A116">
        <v>107</v>
      </c>
      <c r="B116" s="1">
        <f t="shared" si="23"/>
        <v>92597699.401682511</v>
      </c>
      <c r="C116" s="1">
        <f t="shared" si="23"/>
        <v>92597699.401682511</v>
      </c>
      <c r="D116" s="5">
        <f t="shared" si="24"/>
        <v>797689.80599096464</v>
      </c>
      <c r="E116" s="1">
        <f t="shared" si="25"/>
        <v>141035571.16978329</v>
      </c>
      <c r="F116" s="1">
        <f t="shared" si="26"/>
        <v>11169921.544888726</v>
      </c>
      <c r="G116" s="5">
        <f t="shared" si="31"/>
        <v>128238372.29635462</v>
      </c>
      <c r="H116" s="5">
        <f t="shared" si="27"/>
        <v>0</v>
      </c>
      <c r="I116" s="5">
        <f t="shared" si="16"/>
        <v>0.49785559288263026</v>
      </c>
      <c r="J116" s="5">
        <f t="shared" si="17"/>
        <v>0.49785559288263026</v>
      </c>
      <c r="K116" s="20">
        <f t="shared" si="18"/>
        <v>4.288814234739465E-3</v>
      </c>
      <c r="L116" s="20">
        <f t="shared" si="34"/>
        <v>87718714.591432735</v>
      </c>
      <c r="M116" s="20">
        <f t="shared" si="35"/>
        <v>87718714.591432735</v>
      </c>
      <c r="N116" s="20">
        <f t="shared" si="36"/>
        <v>755659.42649051792</v>
      </c>
      <c r="O116" s="5">
        <f t="shared" si="37"/>
        <v>50645.991412475152</v>
      </c>
      <c r="P116" s="5">
        <f t="shared" si="38"/>
        <v>50645.991412475152</v>
      </c>
      <c r="Q116" s="5">
        <f t="shared" si="32"/>
        <v>-50645.991412475152</v>
      </c>
      <c r="R116" s="5">
        <f t="shared" si="33"/>
        <v>-50645.991412475152</v>
      </c>
      <c r="S116" s="1">
        <f t="shared" si="29"/>
        <v>101291.9828249503</v>
      </c>
      <c r="T116">
        <f>IF(A116&lt;D$4,F$4,0)</f>
        <v>0</v>
      </c>
      <c r="U116" s="5">
        <f t="shared" si="30"/>
        <v>171340.22086083677</v>
      </c>
      <c r="V116" s="5">
        <f>L$6*SUM(U109:U115)</f>
        <v>162727.73285399203</v>
      </c>
      <c r="W116" s="1">
        <f>H$5+((H$6-H$5)*(LOG(V116+J$5)-LOG(J$5))/(LOG(J$6)-LOG(J$5)))</f>
        <v>5.0026887693026045E-2</v>
      </c>
      <c r="X116" s="1">
        <f t="shared" si="21"/>
        <v>14316.453246448322</v>
      </c>
      <c r="Y116" s="1">
        <f t="shared" si="22"/>
        <v>271858.71987838496</v>
      </c>
      <c r="Z116" s="1">
        <f t="shared" si="20"/>
        <v>10000000</v>
      </c>
    </row>
    <row r="117" spans="1:26" x14ac:dyDescent="0.2">
      <c r="A117">
        <v>108</v>
      </c>
      <c r="B117" s="1">
        <f t="shared" si="23"/>
        <v>92547053.410270035</v>
      </c>
      <c r="C117" s="1">
        <f t="shared" si="23"/>
        <v>92547053.410270035</v>
      </c>
      <c r="D117" s="5">
        <f t="shared" si="24"/>
        <v>739936.736387318</v>
      </c>
      <c r="E117" s="1">
        <f t="shared" si="25"/>
        <v>141206911.39064413</v>
      </c>
      <c r="F117" s="1">
        <f t="shared" si="26"/>
        <v>11184237.998135174</v>
      </c>
      <c r="G117" s="5">
        <f t="shared" si="31"/>
        <v>128510231.01623301</v>
      </c>
      <c r="H117" s="5">
        <f t="shared" si="27"/>
        <v>0</v>
      </c>
      <c r="I117" s="5">
        <f t="shared" si="16"/>
        <v>0.49800914643456962</v>
      </c>
      <c r="J117" s="5">
        <f t="shared" si="17"/>
        <v>0.49800914643456962</v>
      </c>
      <c r="K117" s="20">
        <f t="shared" si="18"/>
        <v>3.9817071308608197E-3</v>
      </c>
      <c r="L117" s="20">
        <f t="shared" si="34"/>
        <v>87666563.77521126</v>
      </c>
      <c r="M117" s="20">
        <f t="shared" si="35"/>
        <v>87666563.77521126</v>
      </c>
      <c r="N117" s="20">
        <f t="shared" si="36"/>
        <v>700916.00650488201</v>
      </c>
      <c r="O117" s="5">
        <f t="shared" si="37"/>
        <v>46949.035593923159</v>
      </c>
      <c r="P117" s="5">
        <f t="shared" si="38"/>
        <v>46949.035593923159</v>
      </c>
      <c r="Q117" s="5">
        <f t="shared" si="32"/>
        <v>-46949.035593923159</v>
      </c>
      <c r="R117" s="5">
        <f t="shared" si="33"/>
        <v>-46949.035593923159</v>
      </c>
      <c r="S117" s="1">
        <f t="shared" si="29"/>
        <v>93898.071187846319</v>
      </c>
      <c r="T117">
        <f>IF(A117&lt;D$4,F$4,0)</f>
        <v>0</v>
      </c>
      <c r="U117" s="5">
        <f t="shared" si="30"/>
        <v>159045.05242859683</v>
      </c>
      <c r="V117" s="5">
        <f>L$6*SUM(U110:U116)</f>
        <v>151244.23762759237</v>
      </c>
      <c r="W117" s="1">
        <f>H$5+((H$6-H$5)*(LOG(V117+J$5)-LOG(J$5))/(LOG(J$6)-LOG(J$5)))</f>
        <v>4.8915502939211403E-2</v>
      </c>
      <c r="X117" s="1">
        <f t="shared" si="21"/>
        <v>13022.96737016601</v>
      </c>
      <c r="Y117" s="1">
        <f t="shared" si="22"/>
        <v>253210.97867246179</v>
      </c>
      <c r="Z117" s="1">
        <f t="shared" si="20"/>
        <v>10000000</v>
      </c>
    </row>
    <row r="118" spans="1:26" x14ac:dyDescent="0.2">
      <c r="A118">
        <v>109</v>
      </c>
      <c r="B118" s="1">
        <f t="shared" si="23"/>
        <v>92500104.374676108</v>
      </c>
      <c r="C118" s="1">
        <f t="shared" si="23"/>
        <v>92500104.374676108</v>
      </c>
      <c r="D118" s="5">
        <f t="shared" si="24"/>
        <v>686237.4264511948</v>
      </c>
      <c r="E118" s="1">
        <f t="shared" si="25"/>
        <v>141365956.44307274</v>
      </c>
      <c r="F118" s="1">
        <f t="shared" si="26"/>
        <v>11197260.965505339</v>
      </c>
      <c r="G118" s="5">
        <f t="shared" si="31"/>
        <v>128763441.99490547</v>
      </c>
      <c r="H118" s="5">
        <f t="shared" si="27"/>
        <v>0</v>
      </c>
      <c r="I118" s="5">
        <f t="shared" si="16"/>
        <v>0.49815216069728241</v>
      </c>
      <c r="J118" s="5">
        <f t="shared" si="17"/>
        <v>0.49815216069728241</v>
      </c>
      <c r="K118" s="20">
        <f t="shared" si="18"/>
        <v>3.69567860543511E-3</v>
      </c>
      <c r="L118" s="20">
        <f t="shared" si="34"/>
        <v>87618213.199842736</v>
      </c>
      <c r="M118" s="20">
        <f t="shared" si="35"/>
        <v>87618213.199842736</v>
      </c>
      <c r="N118" s="20">
        <f t="shared" si="36"/>
        <v>650019.77611793077</v>
      </c>
      <c r="O118" s="5">
        <f t="shared" si="37"/>
        <v>43515.870513458816</v>
      </c>
      <c r="P118" s="5">
        <f t="shared" si="38"/>
        <v>43515.870513458816</v>
      </c>
      <c r="Q118" s="5">
        <f t="shared" si="32"/>
        <v>-43515.870513458816</v>
      </c>
      <c r="R118" s="5">
        <f t="shared" si="33"/>
        <v>-43515.870513458816</v>
      </c>
      <c r="S118" s="1">
        <f t="shared" si="29"/>
        <v>87031.741026917633</v>
      </c>
      <c r="T118">
        <f>IF(A118&lt;D$4,F$4,0)</f>
        <v>0</v>
      </c>
      <c r="U118" s="5">
        <f t="shared" si="30"/>
        <v>147597.38112396962</v>
      </c>
      <c r="V118" s="5">
        <f>L$6*SUM(U111:U117)</f>
        <v>140525.34826618931</v>
      </c>
      <c r="W118" s="1">
        <f>H$5+((H$6-H$5)*(LOG(V118+J$5)-LOG(J$5))/(LOG(J$6)-LOG(J$5)))</f>
        <v>4.7804241195094924E-2</v>
      </c>
      <c r="X118" s="1">
        <f t="shared" si="21"/>
        <v>11835.614880638146</v>
      </c>
      <c r="Y118" s="1">
        <f t="shared" si="22"/>
        <v>235749.42328230562</v>
      </c>
      <c r="Z118" s="1">
        <f t="shared" si="20"/>
        <v>10000000</v>
      </c>
    </row>
    <row r="119" spans="1:26" x14ac:dyDescent="0.2">
      <c r="A119">
        <v>110</v>
      </c>
      <c r="B119" s="1">
        <f t="shared" si="23"/>
        <v>92456588.504162654</v>
      </c>
      <c r="C119" s="1">
        <f t="shared" si="23"/>
        <v>92456588.504162654</v>
      </c>
      <c r="D119" s="5">
        <f t="shared" si="24"/>
        <v>636325.45241021633</v>
      </c>
      <c r="E119" s="1">
        <f t="shared" si="25"/>
        <v>141513553.8241967</v>
      </c>
      <c r="F119" s="1">
        <f t="shared" si="26"/>
        <v>11209096.580385977</v>
      </c>
      <c r="G119" s="5">
        <f t="shared" si="31"/>
        <v>128999191.41818778</v>
      </c>
      <c r="H119" s="5">
        <f t="shared" si="27"/>
        <v>0</v>
      </c>
      <c r="I119" s="5">
        <f t="shared" si="16"/>
        <v>0.49828529464112986</v>
      </c>
      <c r="J119" s="5">
        <f t="shared" si="17"/>
        <v>0.49828529464112986</v>
      </c>
      <c r="K119" s="20">
        <f t="shared" si="18"/>
        <v>3.4294107177402448E-3</v>
      </c>
      <c r="L119" s="20">
        <f t="shared" si="34"/>
        <v>87573392.616679579</v>
      </c>
      <c r="M119" s="20">
        <f t="shared" si="35"/>
        <v>87573392.616679579</v>
      </c>
      <c r="N119" s="20">
        <f t="shared" si="36"/>
        <v>602717.22737636196</v>
      </c>
      <c r="O119" s="5">
        <f t="shared" si="37"/>
        <v>40328.539417685424</v>
      </c>
      <c r="P119" s="5">
        <f t="shared" si="38"/>
        <v>40328.539417685424</v>
      </c>
      <c r="Q119" s="5">
        <f t="shared" si="32"/>
        <v>-40328.539417685424</v>
      </c>
      <c r="R119" s="5">
        <f t="shared" si="33"/>
        <v>-40328.539417685424</v>
      </c>
      <c r="S119" s="1">
        <f t="shared" si="29"/>
        <v>80657.078835370849</v>
      </c>
      <c r="T119">
        <f>IF(A119&lt;D$4,F$4,0)</f>
        <v>0</v>
      </c>
      <c r="U119" s="5">
        <f t="shared" si="30"/>
        <v>136943.71506789603</v>
      </c>
      <c r="V119" s="5">
        <f>L$6*SUM(U112:U118)</f>
        <v>130526.58256229186</v>
      </c>
      <c r="W119" s="1">
        <f>H$5+((H$6-H$5)*(LOG(V119+J$5)-LOG(J$5))/(LOG(J$6)-LOG(J$5)))</f>
        <v>4.6693850124406577E-2</v>
      </c>
      <c r="X119" s="1">
        <f t="shared" si="21"/>
        <v>10746.97774953812</v>
      </c>
      <c r="Y119" s="1">
        <f t="shared" si="22"/>
        <v>219411.33476709764</v>
      </c>
      <c r="Z119" s="1">
        <f t="shared" si="20"/>
        <v>10000000</v>
      </c>
    </row>
    <row r="120" spans="1:26" x14ac:dyDescent="0.2">
      <c r="A120">
        <v>111</v>
      </c>
      <c r="B120" s="1">
        <f t="shared" si="23"/>
        <v>92416259.96474497</v>
      </c>
      <c r="C120" s="1">
        <f t="shared" si="23"/>
        <v>92416259.96474497</v>
      </c>
      <c r="D120" s="5">
        <f t="shared" si="24"/>
        <v>589949.30061935598</v>
      </c>
      <c r="E120" s="1">
        <f t="shared" si="25"/>
        <v>141650497.53926459</v>
      </c>
      <c r="F120" s="1">
        <f t="shared" si="26"/>
        <v>11219843.558135515</v>
      </c>
      <c r="G120" s="5">
        <f t="shared" si="31"/>
        <v>129218602.75295489</v>
      </c>
      <c r="H120" s="5">
        <f t="shared" si="27"/>
        <v>0</v>
      </c>
      <c r="I120" s="5">
        <f t="shared" si="16"/>
        <v>0.49840917526589718</v>
      </c>
      <c r="J120" s="5">
        <f t="shared" si="17"/>
        <v>0.49840917526589718</v>
      </c>
      <c r="K120" s="20">
        <f t="shared" si="18"/>
        <v>3.1816494682056513E-3</v>
      </c>
      <c r="L120" s="20">
        <f t="shared" si="34"/>
        <v>87531850.047139183</v>
      </c>
      <c r="M120" s="20">
        <f t="shared" si="35"/>
        <v>87531850.047139183</v>
      </c>
      <c r="N120" s="20">
        <f t="shared" si="36"/>
        <v>558769.13583094056</v>
      </c>
      <c r="O120" s="5">
        <f t="shared" si="37"/>
        <v>37370.183533407275</v>
      </c>
      <c r="P120" s="5">
        <f t="shared" si="38"/>
        <v>37370.183533407275</v>
      </c>
      <c r="Q120" s="5">
        <f t="shared" si="32"/>
        <v>-37370.183533407275</v>
      </c>
      <c r="R120" s="5">
        <f t="shared" si="33"/>
        <v>-37370.183533407275</v>
      </c>
      <c r="S120" s="1">
        <f t="shared" si="29"/>
        <v>74740.36706681455</v>
      </c>
      <c r="T120">
        <f>IF(A120&lt;D$4,F$4,0)</f>
        <v>0</v>
      </c>
      <c r="U120" s="5">
        <f t="shared" si="30"/>
        <v>127033.23062623119</v>
      </c>
      <c r="V120" s="5">
        <f>L$6*SUM(U113:U119)</f>
        <v>121205.1228174179</v>
      </c>
      <c r="W120" s="1">
        <f>H$5+((H$6-H$5)*(LOG(V120+J$5)-LOG(J$5))/(LOG(J$6)-LOG(J$5)))</f>
        <v>4.5585075775212341E-2</v>
      </c>
      <c r="X120" s="1">
        <f t="shared" si="21"/>
        <v>9749.9854917574739</v>
      </c>
      <c r="Y120" s="1">
        <f t="shared" si="22"/>
        <v>204135.48746075638</v>
      </c>
      <c r="Z120" s="1">
        <f t="shared" si="20"/>
        <v>10000000</v>
      </c>
    </row>
    <row r="121" spans="1:26" x14ac:dyDescent="0.2">
      <c r="A121">
        <v>112</v>
      </c>
      <c r="B121" s="1">
        <f t="shared" si="23"/>
        <v>92378889.78121157</v>
      </c>
      <c r="C121" s="1">
        <f t="shared" si="23"/>
        <v>92378889.78121157</v>
      </c>
      <c r="D121" s="5">
        <f t="shared" si="24"/>
        <v>546871.920889984</v>
      </c>
      <c r="E121" s="1">
        <f t="shared" si="25"/>
        <v>141777530.76989082</v>
      </c>
      <c r="F121" s="1">
        <f t="shared" si="26"/>
        <v>11229593.543627273</v>
      </c>
      <c r="G121" s="5">
        <f t="shared" si="31"/>
        <v>129422738.24041565</v>
      </c>
      <c r="H121" s="5">
        <f t="shared" si="27"/>
        <v>0</v>
      </c>
      <c r="I121" s="5">
        <f t="shared" si="16"/>
        <v>0.49852439775118323</v>
      </c>
      <c r="J121" s="5">
        <f t="shared" si="17"/>
        <v>0.49852439775118323</v>
      </c>
      <c r="K121" s="20">
        <f t="shared" si="18"/>
        <v>2.9512044976336194E-3</v>
      </c>
      <c r="L121" s="20">
        <f t="shared" si="34"/>
        <v>87493350.68324998</v>
      </c>
      <c r="M121" s="20">
        <f t="shared" si="35"/>
        <v>87493350.68324998</v>
      </c>
      <c r="N121" s="20">
        <f t="shared" si="36"/>
        <v>517950.11681317451</v>
      </c>
      <c r="O121" s="5">
        <f t="shared" si="37"/>
        <v>34624.993281452756</v>
      </c>
      <c r="P121" s="5">
        <f t="shared" si="38"/>
        <v>34624.993281452756</v>
      </c>
      <c r="Q121" s="5">
        <f t="shared" si="32"/>
        <v>-34624.993281452756</v>
      </c>
      <c r="R121" s="5">
        <f t="shared" si="33"/>
        <v>-34624.993281452756</v>
      </c>
      <c r="S121" s="1">
        <f t="shared" si="29"/>
        <v>69249.986562905513</v>
      </c>
      <c r="T121">
        <f>IF(A121&lt;D$4,F$4,0)</f>
        <v>0</v>
      </c>
      <c r="U121" s="5">
        <f t="shared" si="30"/>
        <v>117817.74679618659</v>
      </c>
      <c r="V121" s="5">
        <f>L$6*SUM(U114:U120)</f>
        <v>112519.89858478965</v>
      </c>
      <c r="W121" s="1">
        <f>H$5+((H$6-H$5)*(LOG(V121+J$5)-LOG(J$5))/(LOG(J$6)-LOG(J$5)))</f>
        <v>4.447866456267853E-2</v>
      </c>
      <c r="X121" s="1">
        <f t="shared" si="21"/>
        <v>8837.9256686593617</v>
      </c>
      <c r="Y121" s="1">
        <f t="shared" si="22"/>
        <v>189862.41202257498</v>
      </c>
      <c r="Z121" s="1">
        <f t="shared" si="20"/>
        <v>10000000</v>
      </c>
    </row>
    <row r="122" spans="1:26" x14ac:dyDescent="0.2">
      <c r="A122">
        <v>113</v>
      </c>
      <c r="B122" s="1">
        <f t="shared" si="23"/>
        <v>92344264.787930116</v>
      </c>
      <c r="C122" s="1">
        <f t="shared" si="23"/>
        <v>92344264.787930116</v>
      </c>
      <c r="D122" s="5">
        <f t="shared" si="24"/>
        <v>506870.22750480007</v>
      </c>
      <c r="E122" s="1">
        <f t="shared" si="25"/>
        <v>141895348.51668701</v>
      </c>
      <c r="F122" s="1">
        <f t="shared" si="26"/>
        <v>11238431.469295932</v>
      </c>
      <c r="G122" s="5">
        <f t="shared" si="31"/>
        <v>129612600.65243822</v>
      </c>
      <c r="H122" s="5">
        <f t="shared" si="27"/>
        <v>0</v>
      </c>
      <c r="I122" s="5">
        <f t="shared" si="16"/>
        <v>0.49863152586931703</v>
      </c>
      <c r="J122" s="5">
        <f t="shared" si="17"/>
        <v>0.49863152586931703</v>
      </c>
      <c r="K122" s="20">
        <f t="shared" si="18"/>
        <v>2.7369482613659943E-3</v>
      </c>
      <c r="L122" s="20">
        <f t="shared" si="34"/>
        <v>87457675.834410816</v>
      </c>
      <c r="M122" s="20">
        <f t="shared" si="35"/>
        <v>87457675.834410816</v>
      </c>
      <c r="N122" s="20">
        <f t="shared" si="36"/>
        <v>480048.13454341335</v>
      </c>
      <c r="O122" s="5">
        <f t="shared" si="37"/>
        <v>32078.158722349846</v>
      </c>
      <c r="P122" s="5">
        <f t="shared" si="38"/>
        <v>32078.158722349846</v>
      </c>
      <c r="Q122" s="5">
        <f t="shared" si="32"/>
        <v>-32078.158722349846</v>
      </c>
      <c r="R122" s="5">
        <f t="shared" si="33"/>
        <v>-32078.158722349846</v>
      </c>
      <c r="S122" s="1">
        <f t="shared" si="29"/>
        <v>64156.317444699693</v>
      </c>
      <c r="T122">
        <f>IF(A122&lt;D$4,F$4,0)</f>
        <v>0</v>
      </c>
      <c r="U122" s="5">
        <f t="shared" si="30"/>
        <v>109251.67994808938</v>
      </c>
      <c r="V122" s="5">
        <f>L$6*SUM(U115:U121)</f>
        <v>104431.63949528485</v>
      </c>
      <c r="W122" s="1">
        <f>H$5+((H$6-H$5)*(LOG(V122+J$5)-LOG(J$5))/(LOG(J$6)-LOG(J$5)))</f>
        <v>4.3375365116812808E-2</v>
      </c>
      <c r="X122" s="1">
        <f t="shared" si="21"/>
        <v>8004.4485874401407</v>
      </c>
      <c r="Y122" s="1">
        <f t="shared" si="22"/>
        <v>176534.59946169134</v>
      </c>
      <c r="Z122" s="1">
        <f t="shared" si="20"/>
        <v>10000000</v>
      </c>
    </row>
    <row r="123" spans="1:26" x14ac:dyDescent="0.2">
      <c r="A123">
        <v>114</v>
      </c>
      <c r="B123" s="1">
        <f t="shared" si="23"/>
        <v>92312186.62920776</v>
      </c>
      <c r="C123" s="1">
        <f t="shared" si="23"/>
        <v>92312186.62920776</v>
      </c>
      <c r="D123" s="5">
        <f t="shared" si="24"/>
        <v>469734.56212454947</v>
      </c>
      <c r="E123" s="1">
        <f t="shared" si="25"/>
        <v>142004600.1966351</v>
      </c>
      <c r="F123" s="1">
        <f t="shared" si="26"/>
        <v>11246435.917883372</v>
      </c>
      <c r="G123" s="5">
        <f t="shared" si="31"/>
        <v>129789135.25189991</v>
      </c>
      <c r="H123" s="5">
        <f t="shared" si="27"/>
        <v>0</v>
      </c>
      <c r="I123" s="5">
        <f t="shared" si="16"/>
        <v>0.49873109261106252</v>
      </c>
      <c r="J123" s="5">
        <f t="shared" si="17"/>
        <v>0.49873109261106252</v>
      </c>
      <c r="K123" s="20">
        <f t="shared" si="18"/>
        <v>2.5378147778749691E-3</v>
      </c>
      <c r="L123" s="20">
        <f t="shared" si="34"/>
        <v>87424621.921619341</v>
      </c>
      <c r="M123" s="20">
        <f t="shared" si="35"/>
        <v>87424621.921619341</v>
      </c>
      <c r="N123" s="20">
        <f t="shared" si="36"/>
        <v>444863.97730137478</v>
      </c>
      <c r="O123" s="5">
        <f t="shared" si="37"/>
        <v>29715.819851864719</v>
      </c>
      <c r="P123" s="5">
        <f t="shared" si="38"/>
        <v>29715.819851864719</v>
      </c>
      <c r="Q123" s="5">
        <f t="shared" si="32"/>
        <v>-29715.819851864719</v>
      </c>
      <c r="R123" s="5">
        <f t="shared" si="33"/>
        <v>-29715.819851864719</v>
      </c>
      <c r="S123" s="1">
        <f t="shared" si="29"/>
        <v>59431.639703729437</v>
      </c>
      <c r="T123">
        <f>IF(A123&lt;D$4,F$4,0)</f>
        <v>0</v>
      </c>
      <c r="U123" s="5">
        <f t="shared" si="30"/>
        <v>101291.9828249503</v>
      </c>
      <c r="V123" s="5">
        <f>L$6*SUM(U116:U122)</f>
        <v>96902.902685180641</v>
      </c>
      <c r="W123" s="1">
        <f>H$5+((H$6-H$5)*(LOG(V123+J$5)-LOG(J$5))/(LOG(J$6)-LOG(J$5)))</f>
        <v>4.2275929969475406E-2</v>
      </c>
      <c r="X123" s="1">
        <f t="shared" si="21"/>
        <v>7243.5671780671846</v>
      </c>
      <c r="Y123" s="1">
        <f t="shared" si="22"/>
        <v>164096.6536827696</v>
      </c>
      <c r="Z123" s="1">
        <f t="shared" si="20"/>
        <v>10000000</v>
      </c>
    </row>
    <row r="124" spans="1:26" x14ac:dyDescent="0.2">
      <c r="A124">
        <v>115</v>
      </c>
      <c r="B124" s="1">
        <f t="shared" si="23"/>
        <v>92282470.8093559</v>
      </c>
      <c r="C124" s="1">
        <f t="shared" si="23"/>
        <v>92282470.8093559</v>
      </c>
      <c r="D124" s="5">
        <f t="shared" si="24"/>
        <v>435268.13064043265</v>
      </c>
      <c r="E124" s="1">
        <f t="shared" si="25"/>
        <v>142105892.17946005</v>
      </c>
      <c r="F124" s="1">
        <f t="shared" si="26"/>
        <v>11253679.485061439</v>
      </c>
      <c r="G124" s="5">
        <f t="shared" si="31"/>
        <v>129953231.90558268</v>
      </c>
      <c r="H124" s="5">
        <f t="shared" si="27"/>
        <v>0</v>
      </c>
      <c r="I124" s="5">
        <f t="shared" si="16"/>
        <v>0.49882360098069572</v>
      </c>
      <c r="J124" s="5">
        <f t="shared" si="17"/>
        <v>0.49882360098069572</v>
      </c>
      <c r="K124" s="20">
        <f t="shared" si="18"/>
        <v>2.3527980386084759E-3</v>
      </c>
      <c r="L124" s="20">
        <f t="shared" si="34"/>
        <v>87393999.519745082</v>
      </c>
      <c r="M124" s="20">
        <f t="shared" si="35"/>
        <v>87393999.519745082</v>
      </c>
      <c r="N124" s="20">
        <f t="shared" si="36"/>
        <v>412210.70986206958</v>
      </c>
      <c r="O124" s="5">
        <f t="shared" si="37"/>
        <v>27525.017252230664</v>
      </c>
      <c r="P124" s="5">
        <f t="shared" si="38"/>
        <v>27525.017252230664</v>
      </c>
      <c r="Q124" s="5">
        <f t="shared" si="32"/>
        <v>-27525.017252230664</v>
      </c>
      <c r="R124" s="5">
        <f t="shared" si="33"/>
        <v>-27525.017252230664</v>
      </c>
      <c r="S124" s="1">
        <f t="shared" si="29"/>
        <v>55050.034504461328</v>
      </c>
      <c r="T124">
        <f>IF(A124&lt;D$4,F$4,0)</f>
        <v>0</v>
      </c>
      <c r="U124" s="5">
        <f t="shared" si="30"/>
        <v>93898.071187846319</v>
      </c>
      <c r="V124" s="5">
        <f>L$6*SUM(U117:U123)</f>
        <v>89898.07888159201</v>
      </c>
      <c r="W124" s="1">
        <f>H$5+((H$6-H$5)*(LOG(V124+J$5)-LOG(J$5))/(LOG(J$6)-LOG(J$5)))</f>
        <v>4.118111705414286E-2</v>
      </c>
      <c r="X124" s="1">
        <f t="shared" si="21"/>
        <v>6549.6529209443343</v>
      </c>
      <c r="Y124" s="1">
        <f t="shared" si="22"/>
        <v>152495.3995076525</v>
      </c>
      <c r="Z124" s="1">
        <f t="shared" si="20"/>
        <v>10000000</v>
      </c>
    </row>
    <row r="125" spans="1:26" x14ac:dyDescent="0.2">
      <c r="A125">
        <v>116</v>
      </c>
      <c r="B125" s="1">
        <f t="shared" si="23"/>
        <v>92254945.792103663</v>
      </c>
      <c r="C125" s="1">
        <f t="shared" si="23"/>
        <v>92254945.792103663</v>
      </c>
      <c r="D125" s="5">
        <f t="shared" si="24"/>
        <v>403286.42411797633</v>
      </c>
      <c r="E125" s="1">
        <f t="shared" si="25"/>
        <v>142199790.2506479</v>
      </c>
      <c r="F125" s="1">
        <f t="shared" si="26"/>
        <v>11260229.137982383</v>
      </c>
      <c r="G125" s="5">
        <f t="shared" si="31"/>
        <v>130105727.30509034</v>
      </c>
      <c r="H125" s="5">
        <f t="shared" si="27"/>
        <v>0</v>
      </c>
      <c r="I125" s="5">
        <f t="shared" si="16"/>
        <v>0.4989095249228267</v>
      </c>
      <c r="J125" s="5">
        <f t="shared" si="17"/>
        <v>0.4989095249228267</v>
      </c>
      <c r="K125" s="20">
        <f t="shared" si="18"/>
        <v>2.1809501543465942E-3</v>
      </c>
      <c r="L125" s="20">
        <f t="shared" si="34"/>
        <v>87365632.447859958</v>
      </c>
      <c r="M125" s="20">
        <f t="shared" si="35"/>
        <v>87365632.447859958</v>
      </c>
      <c r="N125" s="20">
        <f t="shared" si="36"/>
        <v>381913.11260537972</v>
      </c>
      <c r="O125" s="5">
        <f t="shared" si="37"/>
        <v>25493.643507716806</v>
      </c>
      <c r="P125" s="5">
        <f t="shared" si="38"/>
        <v>25493.643507716806</v>
      </c>
      <c r="Q125" s="5">
        <f t="shared" si="32"/>
        <v>-25493.643507716806</v>
      </c>
      <c r="R125" s="5">
        <f t="shared" si="33"/>
        <v>-25493.643507716806</v>
      </c>
      <c r="S125" s="1">
        <f t="shared" si="29"/>
        <v>50987.287015433612</v>
      </c>
      <c r="T125">
        <f>IF(A125&lt;D$4,F$4,0)</f>
        <v>0</v>
      </c>
      <c r="U125" s="5">
        <f t="shared" si="30"/>
        <v>87031.741026917633</v>
      </c>
      <c r="V125" s="5">
        <f>L$6*SUM(U118:U124)</f>
        <v>83383.380757516949</v>
      </c>
      <c r="W125" s="1">
        <f>H$5+((H$6-H$5)*(LOG(V125+J$5)-LOG(J$5))/(LOG(J$6)-LOG(J$5)))</f>
        <v>4.0091690991156323E-2</v>
      </c>
      <c r="X125" s="1">
        <f t="shared" si="21"/>
        <v>5917.428595126119</v>
      </c>
      <c r="Y125" s="1">
        <f t="shared" si="22"/>
        <v>141679.95252884351</v>
      </c>
      <c r="Z125" s="1">
        <f t="shared" si="20"/>
        <v>10000000</v>
      </c>
    </row>
    <row r="126" spans="1:26" x14ac:dyDescent="0.2">
      <c r="A126">
        <v>117</v>
      </c>
      <c r="B126" s="1">
        <f t="shared" si="23"/>
        <v>92229452.148595944</v>
      </c>
      <c r="C126" s="1">
        <f t="shared" si="23"/>
        <v>92229452.148595944</v>
      </c>
      <c r="D126" s="5">
        <f t="shared" si="24"/>
        <v>373616.6322980391</v>
      </c>
      <c r="E126" s="1">
        <f t="shared" si="25"/>
        <v>142286821.99167481</v>
      </c>
      <c r="F126" s="1">
        <f t="shared" si="26"/>
        <v>11266146.566577509</v>
      </c>
      <c r="G126" s="5">
        <f t="shared" si="31"/>
        <v>130247407.25761919</v>
      </c>
      <c r="H126" s="5">
        <f t="shared" si="27"/>
        <v>0</v>
      </c>
      <c r="I126" s="5">
        <f t="shared" si="16"/>
        <v>0.49898931034858152</v>
      </c>
      <c r="J126" s="5">
        <f t="shared" si="17"/>
        <v>0.49898931034858152</v>
      </c>
      <c r="K126" s="20">
        <f t="shared" si="18"/>
        <v>2.0213793028368999E-3</v>
      </c>
      <c r="L126" s="20">
        <f t="shared" si="34"/>
        <v>87339356.907179847</v>
      </c>
      <c r="M126" s="20">
        <f t="shared" si="35"/>
        <v>87339356.907179847</v>
      </c>
      <c r="N126" s="20">
        <f t="shared" si="36"/>
        <v>353807.11513023748</v>
      </c>
      <c r="O126" s="5">
        <f t="shared" si="37"/>
        <v>23610.395709550339</v>
      </c>
      <c r="P126" s="5">
        <f t="shared" si="38"/>
        <v>23610.395709550339</v>
      </c>
      <c r="Q126" s="5">
        <f t="shared" si="32"/>
        <v>-23610.395709550339</v>
      </c>
      <c r="R126" s="5">
        <f t="shared" si="33"/>
        <v>-23610.395709550339</v>
      </c>
      <c r="S126" s="1">
        <f t="shared" si="29"/>
        <v>47220.791419100678</v>
      </c>
      <c r="T126">
        <f>IF(A126&lt;D$4,F$4,0)</f>
        <v>0</v>
      </c>
      <c r="U126" s="5">
        <f t="shared" si="30"/>
        <v>80657.078835370849</v>
      </c>
      <c r="V126" s="5">
        <f>L$6*SUM(U119:U125)</f>
        <v>77326.816747811754</v>
      </c>
      <c r="W126" s="1">
        <f>H$5+((H$6-H$5)*(LOG(V126+J$5)-LOG(J$5))/(LOG(J$6)-LOG(J$5)))</f>
        <v>3.9008424130382163E-2</v>
      </c>
      <c r="X126" s="1">
        <f t="shared" si="21"/>
        <v>5341.9585193586954</v>
      </c>
      <c r="Y126" s="1">
        <f t="shared" si="22"/>
        <v>131601.75654853732</v>
      </c>
      <c r="Z126" s="1">
        <f t="shared" si="20"/>
        <v>10000000</v>
      </c>
    </row>
    <row r="127" spans="1:26" x14ac:dyDescent="0.2">
      <c r="A127">
        <v>118</v>
      </c>
      <c r="B127" s="1">
        <f t="shared" si="23"/>
        <v>92205841.7528864</v>
      </c>
      <c r="C127" s="1">
        <f t="shared" si="23"/>
        <v>92205841.7528864</v>
      </c>
      <c r="D127" s="5">
        <f t="shared" si="24"/>
        <v>346097.05665032519</v>
      </c>
      <c r="E127" s="1">
        <f t="shared" si="25"/>
        <v>142367479.07051018</v>
      </c>
      <c r="F127" s="1">
        <f t="shared" si="26"/>
        <v>11271488.525096867</v>
      </c>
      <c r="G127" s="5">
        <f t="shared" si="31"/>
        <v>130379009.01416773</v>
      </c>
      <c r="H127" s="5">
        <f t="shared" si="27"/>
        <v>0</v>
      </c>
      <c r="I127" s="5">
        <f t="shared" si="16"/>
        <v>0.49906337623347513</v>
      </c>
      <c r="J127" s="5">
        <f t="shared" si="17"/>
        <v>0.49906337623347513</v>
      </c>
      <c r="K127" s="20">
        <f t="shared" si="18"/>
        <v>1.8732475330498531E-3</v>
      </c>
      <c r="L127" s="20">
        <f t="shared" si="34"/>
        <v>87315020.665798336</v>
      </c>
      <c r="M127" s="20">
        <f t="shared" si="35"/>
        <v>87315020.665798336</v>
      </c>
      <c r="N127" s="20">
        <f t="shared" si="36"/>
        <v>327739.23082643666</v>
      </c>
      <c r="O127" s="5">
        <f t="shared" si="37"/>
        <v>21864.729303639342</v>
      </c>
      <c r="P127" s="5">
        <f t="shared" si="38"/>
        <v>21864.729303639342</v>
      </c>
      <c r="Q127" s="5">
        <f t="shared" si="32"/>
        <v>-21864.729303639342</v>
      </c>
      <c r="R127" s="5">
        <f t="shared" si="33"/>
        <v>-21864.729303639342</v>
      </c>
      <c r="S127" s="1">
        <f t="shared" si="29"/>
        <v>43729.458607278684</v>
      </c>
      <c r="T127">
        <f>IF(A127&lt;D$4,F$4,0)</f>
        <v>0</v>
      </c>
      <c r="U127" s="5">
        <f t="shared" si="30"/>
        <v>74740.36706681455</v>
      </c>
      <c r="V127" s="5">
        <f>L$6*SUM(U120:U126)</f>
        <v>71698.15312455922</v>
      </c>
      <c r="W127" s="1">
        <f>H$5+((H$6-H$5)*(LOG(V127+J$5)-LOG(J$5))/(LOG(J$6)-LOG(J$5)))</f>
        <v>3.7932097322408681E-2</v>
      </c>
      <c r="X127" s="1">
        <f t="shared" si="21"/>
        <v>4818.636867294189</v>
      </c>
      <c r="Y127" s="1">
        <f t="shared" si="22"/>
        <v>122214.593758937</v>
      </c>
      <c r="Z127" s="1">
        <f t="shared" si="20"/>
        <v>10000000</v>
      </c>
    </row>
    <row r="128" spans="1:26" x14ac:dyDescent="0.2">
      <c r="A128">
        <v>119</v>
      </c>
      <c r="B128" s="1">
        <f t="shared" si="23"/>
        <v>92183977.023582757</v>
      </c>
      <c r="C128" s="1">
        <f t="shared" si="23"/>
        <v>92183977.023582757</v>
      </c>
      <c r="D128" s="5">
        <f t="shared" si="24"/>
        <v>320576.52869469835</v>
      </c>
      <c r="E128" s="1">
        <f t="shared" si="25"/>
        <v>142442219.43757698</v>
      </c>
      <c r="F128" s="1">
        <f t="shared" si="26"/>
        <v>11276307.161964161</v>
      </c>
      <c r="G128" s="5">
        <f t="shared" si="31"/>
        <v>130501223.60792667</v>
      </c>
      <c r="H128" s="5">
        <f t="shared" si="27"/>
        <v>0</v>
      </c>
      <c r="I128" s="5">
        <f t="shared" si="16"/>
        <v>0.49913211576350969</v>
      </c>
      <c r="J128" s="5">
        <f t="shared" si="17"/>
        <v>0.49913211576350969</v>
      </c>
      <c r="K128" s="20">
        <f t="shared" si="18"/>
        <v>1.7357684729806359E-3</v>
      </c>
      <c r="L128" s="20">
        <f t="shared" si="34"/>
        <v>87292482.289100364</v>
      </c>
      <c r="M128" s="20">
        <f t="shared" si="35"/>
        <v>87292482.289100364</v>
      </c>
      <c r="N128" s="20">
        <f t="shared" si="36"/>
        <v>303565.99765948812</v>
      </c>
      <c r="O128" s="5">
        <f t="shared" si="37"/>
        <v>20246.813473612434</v>
      </c>
      <c r="P128" s="5">
        <f t="shared" si="38"/>
        <v>20246.813473612434</v>
      </c>
      <c r="Q128" s="5">
        <f t="shared" si="32"/>
        <v>-20246.813473612434</v>
      </c>
      <c r="R128" s="5">
        <f t="shared" si="33"/>
        <v>-20246.813473612434</v>
      </c>
      <c r="S128" s="1">
        <f t="shared" si="29"/>
        <v>40493.626947224868</v>
      </c>
      <c r="T128">
        <f>IF(A128&lt;D$4,F$4,0)</f>
        <v>0</v>
      </c>
      <c r="U128" s="5">
        <f t="shared" si="30"/>
        <v>69249.986562905513</v>
      </c>
      <c r="V128" s="5">
        <f>L$6*SUM(U121:U127)</f>
        <v>66468.866768617576</v>
      </c>
      <c r="W128" s="1">
        <f>H$5+((H$6-H$5)*(LOG(V128+J$5)-LOG(J$5))/(LOG(J$6)-LOG(J$5)))</f>
        <v>3.686350038886084E-2</v>
      </c>
      <c r="X128" s="1">
        <f t="shared" si="21"/>
        <v>4343.1745548359322</v>
      </c>
      <c r="Y128" s="1">
        <f t="shared" si="22"/>
        <v>113474.57224135066</v>
      </c>
      <c r="Z128" s="1">
        <f t="shared" si="20"/>
        <v>10000000</v>
      </c>
    </row>
    <row r="129" spans="1:26" x14ac:dyDescent="0.2">
      <c r="A129">
        <v>120</v>
      </c>
      <c r="B129" s="1">
        <f t="shared" si="23"/>
        <v>92163730.210109144</v>
      </c>
      <c r="C129" s="1">
        <f t="shared" si="23"/>
        <v>92163730.210109144</v>
      </c>
      <c r="D129" s="5">
        <f t="shared" si="24"/>
        <v>296913.83819722349</v>
      </c>
      <c r="E129" s="1">
        <f t="shared" si="25"/>
        <v>142511469.42413989</v>
      </c>
      <c r="F129" s="1">
        <f t="shared" si="26"/>
        <v>11280650.336518997</v>
      </c>
      <c r="G129" s="5">
        <f t="shared" si="31"/>
        <v>130614698.18016802</v>
      </c>
      <c r="H129" s="5">
        <f t="shared" si="27"/>
        <v>0</v>
      </c>
      <c r="I129" s="5">
        <f t="shared" si="16"/>
        <v>0.49919589750976856</v>
      </c>
      <c r="J129" s="5">
        <f t="shared" si="17"/>
        <v>0.49919589750976856</v>
      </c>
      <c r="K129" s="20">
        <f t="shared" si="18"/>
        <v>1.6082049804628633E-3</v>
      </c>
      <c r="L129" s="20">
        <f t="shared" si="34"/>
        <v>87271610.414513409</v>
      </c>
      <c r="M129" s="20">
        <f t="shared" si="35"/>
        <v>87271610.414513409</v>
      </c>
      <c r="N129" s="20">
        <f t="shared" si="36"/>
        <v>281153.42938868742</v>
      </c>
      <c r="O129" s="5">
        <f t="shared" si="37"/>
        <v>18747.488200117616</v>
      </c>
      <c r="P129" s="5">
        <f t="shared" si="38"/>
        <v>18747.488200117616</v>
      </c>
      <c r="Q129" s="5">
        <f t="shared" si="32"/>
        <v>-18747.488200117616</v>
      </c>
      <c r="R129" s="5">
        <f t="shared" si="33"/>
        <v>-18747.488200117616</v>
      </c>
      <c r="S129" s="1">
        <f t="shared" si="29"/>
        <v>37494.976400235231</v>
      </c>
      <c r="T129">
        <f>IF(A129&lt;D$4,F$4,0)</f>
        <v>0</v>
      </c>
      <c r="U129" s="5">
        <f t="shared" si="30"/>
        <v>64156.317444699693</v>
      </c>
      <c r="V129" s="5">
        <f>L$6*SUM(U122:U128)</f>
        <v>61612.090745289453</v>
      </c>
      <c r="W129" s="1">
        <f>H$5+((H$6-H$5)*(LOG(V129+J$5)-LOG(J$5))/(LOG(J$6)-LOG(J$5)))</f>
        <v>3.5803432262456261E-2</v>
      </c>
      <c r="X129" s="1">
        <f t="shared" si="21"/>
        <v>3911.5851225809693</v>
      </c>
      <c r="Y129" s="1">
        <f t="shared" si="22"/>
        <v>105340.09482550841</v>
      </c>
      <c r="Z129" s="1">
        <f t="shared" si="20"/>
        <v>10000000</v>
      </c>
    </row>
    <row r="130" spans="1:26" x14ac:dyDescent="0.2">
      <c r="A130">
        <v>121</v>
      </c>
      <c r="B130" s="1">
        <f t="shared" si="23"/>
        <v>92144982.721909031</v>
      </c>
      <c r="C130" s="1">
        <f t="shared" si="23"/>
        <v>92144982.721909031</v>
      </c>
      <c r="D130" s="5">
        <f t="shared" si="24"/>
        <v>274977.17489372927</v>
      </c>
      <c r="E130" s="1">
        <f t="shared" si="25"/>
        <v>142575625.7415846</v>
      </c>
      <c r="F130" s="1">
        <f t="shared" si="26"/>
        <v>11284561.921641579</v>
      </c>
      <c r="G130" s="5">
        <f t="shared" si="31"/>
        <v>130720038.27499352</v>
      </c>
      <c r="H130" s="5">
        <f t="shared" si="27"/>
        <v>0</v>
      </c>
      <c r="I130" s="5">
        <f t="shared" si="16"/>
        <v>0.49925506661505648</v>
      </c>
      <c r="J130" s="5">
        <f t="shared" si="17"/>
        <v>0.49925506661505648</v>
      </c>
      <c r="K130" s="20">
        <f t="shared" si="18"/>
        <v>1.4898667698870522E-3</v>
      </c>
      <c r="L130" s="20">
        <f t="shared" si="34"/>
        <v>87252283.069081485</v>
      </c>
      <c r="M130" s="20">
        <f t="shared" si="35"/>
        <v>87252283.069081485</v>
      </c>
      <c r="N130" s="20">
        <f t="shared" si="36"/>
        <v>260376.48054883617</v>
      </c>
      <c r="O130" s="5">
        <f t="shared" si="37"/>
        <v>17358.223093962595</v>
      </c>
      <c r="P130" s="5">
        <f t="shared" si="38"/>
        <v>17358.223093962595</v>
      </c>
      <c r="Q130" s="5">
        <f t="shared" si="32"/>
        <v>-17358.223093962595</v>
      </c>
      <c r="R130" s="5">
        <f t="shared" si="33"/>
        <v>-17358.223093962595</v>
      </c>
      <c r="S130" s="1">
        <f t="shared" si="29"/>
        <v>34716.44618792519</v>
      </c>
      <c r="T130">
        <f>IF(A130&lt;D$4,F$4,0)</f>
        <v>0</v>
      </c>
      <c r="U130" s="5">
        <f t="shared" si="30"/>
        <v>59431.639703729437</v>
      </c>
      <c r="V130" s="5">
        <f>L$6*SUM(U123:U129)</f>
        <v>57102.554494950491</v>
      </c>
      <c r="W130" s="1">
        <f>H$5+((H$6-H$5)*(LOG(V130+J$5)-LOG(J$5))/(LOG(J$6)-LOG(J$5)))</f>
        <v>3.4752700768110628E-2</v>
      </c>
      <c r="X130" s="1">
        <f t="shared" si="21"/>
        <v>3520.1699693240989</v>
      </c>
      <c r="Y130" s="1">
        <f t="shared" si="22"/>
        <v>97771.812855626209</v>
      </c>
      <c r="Z130" s="1">
        <f t="shared" si="20"/>
        <v>10000000</v>
      </c>
    </row>
    <row r="131" spans="1:26" x14ac:dyDescent="0.2">
      <c r="A131">
        <v>122</v>
      </c>
      <c r="B131" s="1">
        <f t="shared" si="23"/>
        <v>92127624.498815075</v>
      </c>
      <c r="C131" s="1">
        <f t="shared" si="23"/>
        <v>92127624.498815075</v>
      </c>
      <c r="D131" s="5">
        <f t="shared" si="24"/>
        <v>254643.58657719311</v>
      </c>
      <c r="E131" s="1">
        <f t="shared" si="25"/>
        <v>142635057.38128832</v>
      </c>
      <c r="F131" s="1">
        <f t="shared" si="26"/>
        <v>11288082.091610903</v>
      </c>
      <c r="G131" s="5">
        <f t="shared" si="31"/>
        <v>130817810.08784916</v>
      </c>
      <c r="H131" s="5">
        <f t="shared" si="27"/>
        <v>0</v>
      </c>
      <c r="I131" s="5">
        <f t="shared" si="16"/>
        <v>0.49930994597901845</v>
      </c>
      <c r="J131" s="5">
        <f t="shared" si="17"/>
        <v>0.49930994597901845</v>
      </c>
      <c r="K131" s="20">
        <f t="shared" si="18"/>
        <v>1.3801080419629959E-3</v>
      </c>
      <c r="L131" s="20">
        <f t="shared" si="34"/>
        <v>87234387.028220698</v>
      </c>
      <c r="M131" s="20">
        <f t="shared" si="35"/>
        <v>87234387.028220698</v>
      </c>
      <c r="N131" s="20">
        <f t="shared" si="36"/>
        <v>241118.52776595575</v>
      </c>
      <c r="O131" s="5">
        <f t="shared" si="37"/>
        <v>16071.078064494317</v>
      </c>
      <c r="P131" s="5">
        <f t="shared" si="38"/>
        <v>16071.078064494317</v>
      </c>
      <c r="Q131" s="5">
        <f t="shared" si="32"/>
        <v>-16071.078064494317</v>
      </c>
      <c r="R131" s="5">
        <f t="shared" si="33"/>
        <v>-16071.078064494317</v>
      </c>
      <c r="S131" s="1">
        <f t="shared" si="29"/>
        <v>32142.156128988634</v>
      </c>
      <c r="T131">
        <f>IF(A131&lt;D$4,F$4,0)</f>
        <v>0</v>
      </c>
      <c r="U131" s="5">
        <f t="shared" si="30"/>
        <v>55050.034504461328</v>
      </c>
      <c r="V131" s="5">
        <f>L$6*SUM(U124:U130)</f>
        <v>52916.520182828397</v>
      </c>
      <c r="W131" s="1">
        <f>H$5+((H$6-H$5)*(LOG(V131+J$5)-LOG(J$5))/(LOG(J$6)-LOG(J$5)))</f>
        <v>3.3712122017823046E-2</v>
      </c>
      <c r="X131" s="1">
        <f t="shared" si="21"/>
        <v>3165.5032331229095</v>
      </c>
      <c r="Y131" s="1">
        <f t="shared" si="22"/>
        <v>90732.567954723418</v>
      </c>
      <c r="Z131" s="1">
        <f t="shared" si="20"/>
        <v>10000000</v>
      </c>
    </row>
    <row r="132" spans="1:26" x14ac:dyDescent="0.2">
      <c r="A132">
        <v>123</v>
      </c>
      <c r="B132" s="1">
        <f t="shared" si="23"/>
        <v>92111553.420750573</v>
      </c>
      <c r="C132" s="1">
        <f t="shared" si="23"/>
        <v>92111553.420750573</v>
      </c>
      <c r="D132" s="5">
        <f t="shared" si="24"/>
        <v>235798.45569074817</v>
      </c>
      <c r="E132" s="1">
        <f t="shared" si="25"/>
        <v>142690107.41579279</v>
      </c>
      <c r="F132" s="1">
        <f t="shared" si="26"/>
        <v>11291247.594844026</v>
      </c>
      <c r="G132" s="5">
        <f t="shared" si="31"/>
        <v>130908542.65580387</v>
      </c>
      <c r="H132" s="5">
        <f t="shared" si="27"/>
        <v>0</v>
      </c>
      <c r="I132" s="5">
        <f t="shared" si="16"/>
        <v>0.499360837430671</v>
      </c>
      <c r="J132" s="5">
        <f t="shared" si="17"/>
        <v>0.499360837430671</v>
      </c>
      <c r="K132" s="20">
        <f t="shared" si="18"/>
        <v>1.2783251386580675E-3</v>
      </c>
      <c r="L132" s="20">
        <f t="shared" si="34"/>
        <v>87217817.213929996</v>
      </c>
      <c r="M132" s="20">
        <f t="shared" si="35"/>
        <v>87217817.213929996</v>
      </c>
      <c r="N132" s="20">
        <f t="shared" si="36"/>
        <v>223270.8693318991</v>
      </c>
      <c r="O132" s="5">
        <f t="shared" si="37"/>
        <v>14878.665854664443</v>
      </c>
      <c r="P132" s="5">
        <f t="shared" si="38"/>
        <v>14878.665854664443</v>
      </c>
      <c r="Q132" s="5">
        <f t="shared" si="32"/>
        <v>-14878.665854664443</v>
      </c>
      <c r="R132" s="5">
        <f t="shared" si="33"/>
        <v>-14878.665854664443</v>
      </c>
      <c r="S132" s="1">
        <f t="shared" si="29"/>
        <v>29757.331709328886</v>
      </c>
      <c r="T132">
        <f>IF(A132&lt;D$4,F$4,0)</f>
        <v>0</v>
      </c>
      <c r="U132" s="5">
        <f t="shared" si="30"/>
        <v>50987.287015433612</v>
      </c>
      <c r="V132" s="5">
        <f>L$6*SUM(U125:U131)</f>
        <v>49031.716514489905</v>
      </c>
      <c r="W132" s="1">
        <f>H$5+((H$6-H$5)*(LOG(V132+J$5)-LOG(J$5))/(LOG(J$6)-LOG(J$5)))</f>
        <v>3.2682519394363119E-2</v>
      </c>
      <c r="X132" s="1">
        <f t="shared" si="21"/>
        <v>2844.416564037424</v>
      </c>
      <c r="Y132" s="1">
        <f t="shared" si="22"/>
        <v>84187.324462880206</v>
      </c>
      <c r="Z132" s="1">
        <f t="shared" si="20"/>
        <v>10000000</v>
      </c>
    </row>
    <row r="133" spans="1:26" x14ac:dyDescent="0.2">
      <c r="A133">
        <v>124</v>
      </c>
      <c r="B133" s="1">
        <f t="shared" si="23"/>
        <v>92096674.754895911</v>
      </c>
      <c r="C133" s="1">
        <f t="shared" si="23"/>
        <v>92096674.754895911</v>
      </c>
      <c r="D133" s="5">
        <f t="shared" si="24"/>
        <v>218334.99598097635</v>
      </c>
      <c r="E133" s="1">
        <f t="shared" si="25"/>
        <v>142741094.70280823</v>
      </c>
      <c r="F133" s="1">
        <f t="shared" si="26"/>
        <v>11294092.011408065</v>
      </c>
      <c r="G133" s="5">
        <f t="shared" si="31"/>
        <v>130992729.98026675</v>
      </c>
      <c r="H133" s="5">
        <f t="shared" si="27"/>
        <v>0</v>
      </c>
      <c r="I133" s="5">
        <f t="shared" si="16"/>
        <v>0.49940802287944464</v>
      </c>
      <c r="J133" s="5">
        <f t="shared" si="17"/>
        <v>0.49940802287944464</v>
      </c>
      <c r="K133" s="20">
        <f t="shared" si="18"/>
        <v>1.1839542411106907E-3</v>
      </c>
      <c r="L133" s="20">
        <f t="shared" si="34"/>
        <v>87202476.130677357</v>
      </c>
      <c r="M133" s="20">
        <f t="shared" si="35"/>
        <v>87202476.130677357</v>
      </c>
      <c r="N133" s="20">
        <f t="shared" si="36"/>
        <v>206732.24441809158</v>
      </c>
      <c r="O133" s="5">
        <f t="shared" si="37"/>
        <v>13774.116449656163</v>
      </c>
      <c r="P133" s="5">
        <f t="shared" si="38"/>
        <v>13774.116449656163</v>
      </c>
      <c r="Q133" s="5">
        <f t="shared" si="32"/>
        <v>-13774.116449656163</v>
      </c>
      <c r="R133" s="5">
        <f t="shared" si="33"/>
        <v>-13774.116449656163</v>
      </c>
      <c r="S133" s="1">
        <f t="shared" si="29"/>
        <v>27548.232899312326</v>
      </c>
      <c r="T133">
        <f>IF(A133&lt;D$4,F$4,0)</f>
        <v>0</v>
      </c>
      <c r="U133" s="5">
        <f t="shared" si="30"/>
        <v>47220.791419100678</v>
      </c>
      <c r="V133" s="5">
        <f>L$6*SUM(U126:U132)</f>
        <v>45427.2711133415</v>
      </c>
      <c r="W133" s="1">
        <f>H$5+((H$6-H$5)*(LOG(V133+J$5)-LOG(J$5))/(LOG(J$6)-LOG(J$5)))</f>
        <v>3.1664722102108633E-2</v>
      </c>
      <c r="X133" s="1">
        <f t="shared" si="21"/>
        <v>2553.9839868898857</v>
      </c>
      <c r="Y133" s="1">
        <f t="shared" si="22"/>
        <v>78103.094848480963</v>
      </c>
      <c r="Z133" s="1">
        <f t="shared" si="20"/>
        <v>10000000</v>
      </c>
    </row>
    <row r="134" spans="1:26" x14ac:dyDescent="0.2">
      <c r="A134">
        <v>125</v>
      </c>
      <c r="B134" s="1">
        <f t="shared" si="23"/>
        <v>92082900.638446257</v>
      </c>
      <c r="C134" s="1">
        <f t="shared" si="23"/>
        <v>92082900.638446257</v>
      </c>
      <c r="D134" s="5">
        <f t="shared" si="24"/>
        <v>202153.77027301001</v>
      </c>
      <c r="E134" s="1">
        <f t="shared" si="25"/>
        <v>142788315.49422732</v>
      </c>
      <c r="F134" s="1">
        <f t="shared" si="26"/>
        <v>11296645.995394954</v>
      </c>
      <c r="G134" s="5">
        <f t="shared" si="31"/>
        <v>131070833.07511523</v>
      </c>
      <c r="H134" s="5">
        <f t="shared" si="27"/>
        <v>0</v>
      </c>
      <c r="I134" s="5">
        <f t="shared" si="16"/>
        <v>0.49945176543770503</v>
      </c>
      <c r="J134" s="5">
        <f t="shared" si="17"/>
        <v>0.49945176543770503</v>
      </c>
      <c r="K134" s="20">
        <f t="shared" si="18"/>
        <v>1.0964691245899782E-3</v>
      </c>
      <c r="L134" s="20">
        <f t="shared" si="34"/>
        <v>87188273.337156743</v>
      </c>
      <c r="M134" s="20">
        <f t="shared" si="35"/>
        <v>87188273.337156743</v>
      </c>
      <c r="N134" s="20">
        <f t="shared" si="36"/>
        <v>191408.37285202823</v>
      </c>
      <c r="O134" s="5">
        <f t="shared" si="37"/>
        <v>12751.043345998662</v>
      </c>
      <c r="P134" s="5">
        <f t="shared" si="38"/>
        <v>12751.043345998662</v>
      </c>
      <c r="Q134" s="5">
        <f t="shared" si="32"/>
        <v>-12751.043345998662</v>
      </c>
      <c r="R134" s="5">
        <f t="shared" si="33"/>
        <v>-12751.043345998662</v>
      </c>
      <c r="S134" s="1">
        <f t="shared" si="29"/>
        <v>25502.086691997323</v>
      </c>
      <c r="T134">
        <f>IF(A134&lt;D$4,F$4,0)</f>
        <v>0</v>
      </c>
      <c r="U134" s="5">
        <f t="shared" si="30"/>
        <v>43729.458607278684</v>
      </c>
      <c r="V134" s="5">
        <f>L$6*SUM(U127:U133)</f>
        <v>42083.642371714479</v>
      </c>
      <c r="W134" s="1">
        <f>H$5+((H$6-H$5)*(LOG(V134+J$5)-LOG(J$5))/(LOG(J$6)-LOG(J$5)))</f>
        <v>3.0659563267913425E-2</v>
      </c>
      <c r="X134" s="1">
        <f t="shared" si="21"/>
        <v>2291.5070127520735</v>
      </c>
      <c r="Y134" s="1">
        <f t="shared" si="22"/>
        <v>72448.860054062476</v>
      </c>
      <c r="Z134" s="1">
        <f t="shared" si="20"/>
        <v>10000000</v>
      </c>
    </row>
    <row r="135" spans="1:26" x14ac:dyDescent="0.2">
      <c r="A135">
        <v>126</v>
      </c>
      <c r="B135" s="1">
        <f t="shared" si="23"/>
        <v>92070149.595100254</v>
      </c>
      <c r="C135" s="1">
        <f t="shared" si="23"/>
        <v>92070149.595100254</v>
      </c>
      <c r="D135" s="5">
        <f t="shared" si="24"/>
        <v>187162.23001778248</v>
      </c>
      <c r="E135" s="1">
        <f t="shared" si="25"/>
        <v>142832044.95283461</v>
      </c>
      <c r="F135" s="1">
        <f t="shared" si="26"/>
        <v>11298937.502407707</v>
      </c>
      <c r="G135" s="5">
        <f t="shared" si="31"/>
        <v>131143281.93516929</v>
      </c>
      <c r="H135" s="5">
        <f t="shared" si="27"/>
        <v>0</v>
      </c>
      <c r="I135" s="5">
        <f t="shared" si="16"/>
        <v>0.49949231050930848</v>
      </c>
      <c r="J135" s="5">
        <f t="shared" si="17"/>
        <v>0.49949231050930848</v>
      </c>
      <c r="K135" s="20">
        <f t="shared" si="18"/>
        <v>1.0153789813830379E-3</v>
      </c>
      <c r="L135" s="20">
        <f t="shared" si="34"/>
        <v>87175124.952109024</v>
      </c>
      <c r="M135" s="20">
        <f t="shared" si="35"/>
        <v>87175124.952109024</v>
      </c>
      <c r="N135" s="20">
        <f t="shared" si="36"/>
        <v>177211.5160002287</v>
      </c>
      <c r="O135" s="5">
        <f t="shared" si="37"/>
        <v>11803.51165210315</v>
      </c>
      <c r="P135" s="5">
        <f t="shared" si="38"/>
        <v>11803.51165210315</v>
      </c>
      <c r="Q135" s="5">
        <f t="shared" si="32"/>
        <v>-11803.51165210315</v>
      </c>
      <c r="R135" s="5">
        <f t="shared" si="33"/>
        <v>-11803.51165210315</v>
      </c>
      <c r="S135" s="1">
        <f t="shared" si="29"/>
        <v>23607.023304206301</v>
      </c>
      <c r="T135">
        <f>IF(A135&lt;D$4,F$4,0)</f>
        <v>0</v>
      </c>
      <c r="U135" s="5">
        <f t="shared" si="30"/>
        <v>40493.626947224868</v>
      </c>
      <c r="V135" s="5">
        <f>L$6*SUM(U128:U134)</f>
        <v>38982.5515257609</v>
      </c>
      <c r="W135" s="1">
        <f>H$5+((H$6-H$5)*(LOG(V135+J$5)-LOG(J$5))/(LOG(J$6)-LOG(J$5)))</f>
        <v>2.9667877580727635E-2</v>
      </c>
      <c r="X135" s="1">
        <f t="shared" si="21"/>
        <v>2054.5001238153145</v>
      </c>
      <c r="Y135" s="1">
        <f t="shared" si="22"/>
        <v>67195.486439090193</v>
      </c>
      <c r="Z135" s="1">
        <f t="shared" si="20"/>
        <v>10000000</v>
      </c>
    </row>
    <row r="136" spans="1:26" x14ac:dyDescent="0.2">
      <c r="A136">
        <v>127</v>
      </c>
      <c r="B136" s="1">
        <f t="shared" si="23"/>
        <v>92058346.083448157</v>
      </c>
      <c r="C136" s="1">
        <f t="shared" si="23"/>
        <v>92058346.083448157</v>
      </c>
      <c r="D136" s="5">
        <f t="shared" si="24"/>
        <v>173274.27692175354</v>
      </c>
      <c r="E136" s="1">
        <f t="shared" si="25"/>
        <v>142872538.57978183</v>
      </c>
      <c r="F136" s="1">
        <f t="shared" si="26"/>
        <v>11300992.002531523</v>
      </c>
      <c r="G136" s="5">
        <f t="shared" si="31"/>
        <v>131210477.42160839</v>
      </c>
      <c r="H136" s="5">
        <f t="shared" si="27"/>
        <v>0</v>
      </c>
      <c r="I136" s="5">
        <f t="shared" si="16"/>
        <v>0.49952988684011029</v>
      </c>
      <c r="J136" s="5">
        <f t="shared" si="17"/>
        <v>0.49952988684011029</v>
      </c>
      <c r="K136" s="20">
        <f t="shared" si="18"/>
        <v>9.4022631977947249E-4</v>
      </c>
      <c r="L136" s="20">
        <f t="shared" si="34"/>
        <v>87162953.192415074</v>
      </c>
      <c r="M136" s="20">
        <f t="shared" si="35"/>
        <v>87162953.192415074</v>
      </c>
      <c r="N136" s="20">
        <f t="shared" si="36"/>
        <v>164060.0589879147</v>
      </c>
      <c r="O136" s="5">
        <f t="shared" si="37"/>
        <v>10926.00797853642</v>
      </c>
      <c r="P136" s="5">
        <f t="shared" si="38"/>
        <v>10926.00797853642</v>
      </c>
      <c r="Q136" s="5">
        <f t="shared" si="32"/>
        <v>-10926.00797853642</v>
      </c>
      <c r="R136" s="5">
        <f t="shared" si="33"/>
        <v>-10926.00797853642</v>
      </c>
      <c r="S136" s="1">
        <f t="shared" si="29"/>
        <v>21852.015957072839</v>
      </c>
      <c r="T136">
        <f>IF(A136&lt;D$4,F$4,0)</f>
        <v>0</v>
      </c>
      <c r="U136" s="5">
        <f t="shared" si="30"/>
        <v>37494.976400235231</v>
      </c>
      <c r="V136" s="5">
        <f>L$6*SUM(U129:U135)</f>
        <v>36106.91556419283</v>
      </c>
      <c r="W136" s="1">
        <f>H$5+((H$6-H$5)*(LOG(V136+J$5)-LOG(J$5))/(LOG(J$6)-LOG(J$5)))</f>
        <v>2.8690498465892812E-2</v>
      </c>
      <c r="X136" s="1">
        <f t="shared" si="21"/>
        <v>1840.6767272244888</v>
      </c>
      <c r="Y136" s="1">
        <f t="shared" si="22"/>
        <v>62315.640717475209</v>
      </c>
      <c r="Z136" s="1">
        <f t="shared" si="20"/>
        <v>10000000</v>
      </c>
    </row>
    <row r="137" spans="1:26" x14ac:dyDescent="0.2">
      <c r="A137">
        <v>128</v>
      </c>
      <c r="B137" s="1">
        <f t="shared" si="23"/>
        <v>92047420.075469613</v>
      </c>
      <c r="C137" s="1">
        <f t="shared" si="23"/>
        <v>92047420.075469613</v>
      </c>
      <c r="D137" s="5">
        <f t="shared" si="24"/>
        <v>160409.84669090121</v>
      </c>
      <c r="E137" s="1">
        <f t="shared" si="25"/>
        <v>142910033.55618206</v>
      </c>
      <c r="F137" s="1">
        <f t="shared" si="26"/>
        <v>11302832.679258747</v>
      </c>
      <c r="G137" s="5">
        <f t="shared" si="31"/>
        <v>131272793.06232587</v>
      </c>
      <c r="H137" s="5">
        <f t="shared" si="27"/>
        <v>0</v>
      </c>
      <c r="I137" s="5">
        <f t="shared" si="16"/>
        <v>0.49956470752748439</v>
      </c>
      <c r="J137" s="5">
        <f t="shared" si="17"/>
        <v>0.49956470752748439</v>
      </c>
      <c r="K137" s="20">
        <f t="shared" si="18"/>
        <v>8.7058494503122372E-4</v>
      </c>
      <c r="L137" s="20">
        <f t="shared" si="34"/>
        <v>87151685.941700265</v>
      </c>
      <c r="M137" s="20">
        <f t="shared" si="35"/>
        <v>87151685.941700265</v>
      </c>
      <c r="N137" s="20">
        <f t="shared" si="36"/>
        <v>151878.1142295952</v>
      </c>
      <c r="O137" s="5">
        <f t="shared" si="37"/>
        <v>10113.412066591809</v>
      </c>
      <c r="P137" s="5">
        <f t="shared" si="38"/>
        <v>10113.412066591809</v>
      </c>
      <c r="Q137" s="5">
        <f t="shared" si="32"/>
        <v>-10113.412066591809</v>
      </c>
      <c r="R137" s="5">
        <f t="shared" si="33"/>
        <v>-10113.412066591809</v>
      </c>
      <c r="S137" s="1">
        <f t="shared" si="29"/>
        <v>20226.824133183618</v>
      </c>
      <c r="T137">
        <f>IF(A137&lt;D$4,F$4,0)</f>
        <v>0</v>
      </c>
      <c r="U137" s="5">
        <f t="shared" si="30"/>
        <v>34716.44618792519</v>
      </c>
      <c r="V137" s="5">
        <f>L$6*SUM(U130:U136)</f>
        <v>33440.78145974638</v>
      </c>
      <c r="W137" s="1">
        <f>H$5+((H$6-H$5)*(LOG(V137+J$5)-LOG(J$5))/(LOG(J$6)-LOG(J$5)))</f>
        <v>2.7728254798586469E-2</v>
      </c>
      <c r="X137" s="1">
        <f t="shared" si="21"/>
        <v>1647.9356488027979</v>
      </c>
      <c r="Y137" s="1">
        <f t="shared" si="22"/>
        <v>57783.704054926638</v>
      </c>
      <c r="Z137" s="1">
        <f t="shared" si="20"/>
        <v>10000000</v>
      </c>
    </row>
    <row r="138" spans="1:26" x14ac:dyDescent="0.2">
      <c r="A138">
        <v>129</v>
      </c>
      <c r="B138" s="1">
        <f t="shared" si="23"/>
        <v>92037306.663403019</v>
      </c>
      <c r="C138" s="1">
        <f t="shared" si="23"/>
        <v>92037306.663403019</v>
      </c>
      <c r="D138" s="5">
        <f t="shared" si="24"/>
        <v>148494.51469509621</v>
      </c>
      <c r="E138" s="1">
        <f t="shared" si="25"/>
        <v>142944750.00236997</v>
      </c>
      <c r="F138" s="1">
        <f t="shared" si="26"/>
        <v>11304480.61490755</v>
      </c>
      <c r="G138" s="5">
        <f t="shared" si="31"/>
        <v>131330576.76638079</v>
      </c>
      <c r="H138" s="5">
        <f t="shared" si="27"/>
        <v>0</v>
      </c>
      <c r="I138" s="5">
        <f t="shared" ref="I138:I201" si="39">B138/(B138+C138+D138)</f>
        <v>0.49959697098687839</v>
      </c>
      <c r="J138" s="5">
        <f t="shared" ref="J138:J201" si="40">C138/(B138+C138+D138)</f>
        <v>0.49959697098687839</v>
      </c>
      <c r="K138" s="20">
        <f t="shared" ref="K138:K201" si="41">D138/(B138+C138+D138)</f>
        <v>8.0605802624313279E-4</v>
      </c>
      <c r="L138" s="20">
        <f t="shared" si="34"/>
        <v>87141256.347731605</v>
      </c>
      <c r="M138" s="20">
        <f t="shared" si="35"/>
        <v>87141256.347731605</v>
      </c>
      <c r="N138" s="20">
        <f t="shared" si="36"/>
        <v>140595.14603791351</v>
      </c>
      <c r="O138" s="5">
        <f t="shared" si="37"/>
        <v>9360.9700963757496</v>
      </c>
      <c r="P138" s="5">
        <f t="shared" si="38"/>
        <v>9360.9700963757496</v>
      </c>
      <c r="Q138" s="5">
        <f t="shared" si="32"/>
        <v>-9360.9700963757496</v>
      </c>
      <c r="R138" s="5">
        <f t="shared" si="33"/>
        <v>-9360.9700963757496</v>
      </c>
      <c r="S138" s="1">
        <f t="shared" si="29"/>
        <v>18721.940192751499</v>
      </c>
      <c r="T138">
        <f>IF(A138&lt;D$4,F$4,0)</f>
        <v>0</v>
      </c>
      <c r="U138" s="5">
        <f t="shared" si="30"/>
        <v>32142.156128988634</v>
      </c>
      <c r="V138" s="5">
        <f>L$6*SUM(U131:U137)</f>
        <v>30969.26210816596</v>
      </c>
      <c r="W138" s="1">
        <f>H$5+((H$6-H$5)*(LOG(V138+J$5)-LOG(J$5))/(LOG(J$6)-LOG(J$5)))</f>
        <v>2.6781967170740984E-2</v>
      </c>
      <c r="X138" s="1">
        <f t="shared" si="21"/>
        <v>1474.3482168466417</v>
      </c>
      <c r="Y138" s="1">
        <f t="shared" si="22"/>
        <v>53575.686287614684</v>
      </c>
      <c r="Z138" s="1">
        <f t="shared" ref="Z138:Z201" si="42">F$5-H138</f>
        <v>10000000</v>
      </c>
    </row>
    <row r="139" spans="1:26" x14ac:dyDescent="0.2">
      <c r="A139">
        <v>130</v>
      </c>
      <c r="B139" s="1">
        <f t="shared" si="23"/>
        <v>92027945.69330664</v>
      </c>
      <c r="C139" s="1">
        <f t="shared" si="23"/>
        <v>92027945.69330664</v>
      </c>
      <c r="D139" s="5">
        <f t="shared" si="24"/>
        <v>137459.12317851881</v>
      </c>
      <c r="E139" s="1">
        <f t="shared" si="25"/>
        <v>142976892.15849897</v>
      </c>
      <c r="F139" s="1">
        <f t="shared" si="26"/>
        <v>11305954.963124396</v>
      </c>
      <c r="G139" s="5">
        <f t="shared" si="31"/>
        <v>131384152.4526684</v>
      </c>
      <c r="H139" s="5">
        <f t="shared" si="27"/>
        <v>0</v>
      </c>
      <c r="I139" s="5">
        <f t="shared" si="39"/>
        <v>0.499626861874226</v>
      </c>
      <c r="J139" s="5">
        <f t="shared" si="40"/>
        <v>0.499626861874226</v>
      </c>
      <c r="K139" s="20">
        <f t="shared" si="41"/>
        <v>7.4627625154802442E-4</v>
      </c>
      <c r="L139" s="20">
        <f t="shared" si="34"/>
        <v>87131602.44693923</v>
      </c>
      <c r="M139" s="20">
        <f t="shared" si="35"/>
        <v>87131602.44693923</v>
      </c>
      <c r="N139" s="20">
        <f t="shared" si="36"/>
        <v>130145.61591334817</v>
      </c>
      <c r="O139" s="5">
        <f t="shared" si="37"/>
        <v>8664.2696103101316</v>
      </c>
      <c r="P139" s="5">
        <f t="shared" si="38"/>
        <v>8664.2696103101316</v>
      </c>
      <c r="Q139" s="5">
        <f t="shared" si="32"/>
        <v>-8664.2696103101316</v>
      </c>
      <c r="R139" s="5">
        <f t="shared" si="33"/>
        <v>-8664.2696103101316</v>
      </c>
      <c r="S139" s="1">
        <f t="shared" si="29"/>
        <v>17328.539220620263</v>
      </c>
      <c r="T139">
        <f>IF(A139&lt;D$4,F$4,0)</f>
        <v>0</v>
      </c>
      <c r="U139" s="5">
        <f t="shared" si="30"/>
        <v>29757.331709328886</v>
      </c>
      <c r="V139" s="5">
        <f>L$6*SUM(U132:U138)</f>
        <v>28678.474270618692</v>
      </c>
      <c r="W139" s="1">
        <f>H$5+((H$6-H$5)*(LOG(V139+J$5)-LOG(J$5))/(LOG(J$6)-LOG(J$5)))</f>
        <v>2.5852443736777961E-2</v>
      </c>
      <c r="X139" s="1">
        <f t="shared" si="21"/>
        <v>1318.1459688574469</v>
      </c>
      <c r="Y139" s="1">
        <f t="shared" si="22"/>
        <v>49669.141046576166</v>
      </c>
      <c r="Z139" s="1">
        <f t="shared" si="42"/>
        <v>10000000</v>
      </c>
    </row>
    <row r="140" spans="1:26" x14ac:dyDescent="0.2">
      <c r="A140">
        <v>131</v>
      </c>
      <c r="B140" s="1">
        <f t="shared" si="23"/>
        <v>92019281.423696324</v>
      </c>
      <c r="C140" s="1">
        <f t="shared" si="23"/>
        <v>92019281.423696324</v>
      </c>
      <c r="D140" s="5">
        <f t="shared" si="24"/>
        <v>127239.42949982676</v>
      </c>
      <c r="E140" s="1">
        <f t="shared" si="25"/>
        <v>143006649.4902083</v>
      </c>
      <c r="F140" s="1">
        <f t="shared" si="26"/>
        <v>11307273.109093254</v>
      </c>
      <c r="G140" s="5">
        <f t="shared" si="31"/>
        <v>131433821.59371497</v>
      </c>
      <c r="H140" s="5">
        <f t="shared" si="27"/>
        <v>0</v>
      </c>
      <c r="I140" s="5">
        <f t="shared" si="39"/>
        <v>0.49965455196370134</v>
      </c>
      <c r="J140" s="5">
        <f t="shared" si="40"/>
        <v>0.49965455196370134</v>
      </c>
      <c r="K140" s="20">
        <f t="shared" si="41"/>
        <v>6.9089607259725035E-4</v>
      </c>
      <c r="L140" s="20">
        <f t="shared" si="34"/>
        <v>87122666.814452052</v>
      </c>
      <c r="M140" s="20">
        <f t="shared" si="35"/>
        <v>87122666.814452052</v>
      </c>
      <c r="N140" s="20">
        <f t="shared" si="36"/>
        <v>120468.6479883737</v>
      </c>
      <c r="O140" s="5">
        <f t="shared" si="37"/>
        <v>8019.2159843204399</v>
      </c>
      <c r="P140" s="5">
        <f t="shared" si="38"/>
        <v>8019.2159843204399</v>
      </c>
      <c r="Q140" s="5">
        <f t="shared" si="32"/>
        <v>-8019.2159843204399</v>
      </c>
      <c r="R140" s="5">
        <f t="shared" si="33"/>
        <v>-8019.2159843204399</v>
      </c>
      <c r="S140" s="1">
        <f t="shared" si="29"/>
        <v>16038.43196864088</v>
      </c>
      <c r="T140">
        <f>IF(A140&lt;D$4,F$4,0)</f>
        <v>0</v>
      </c>
      <c r="U140" s="5">
        <f t="shared" si="30"/>
        <v>27548.232899312326</v>
      </c>
      <c r="V140" s="5">
        <f>L$6*SUM(U133:U139)</f>
        <v>26555.478740008217</v>
      </c>
      <c r="W140" s="1">
        <f>H$5+((H$6-H$5)*(LOG(V140+J$5)-LOG(J$5))/(LOG(J$6)-LOG(J$5)))</f>
        <v>2.4940475675459851E-2</v>
      </c>
      <c r="X140" s="1">
        <f t="shared" si="21"/>
        <v>1177.7089997640437</v>
      </c>
      <c r="Y140" s="1">
        <f t="shared" si="22"/>
        <v>46043.082419336635</v>
      </c>
      <c r="Z140" s="1">
        <f t="shared" si="42"/>
        <v>10000000</v>
      </c>
    </row>
    <row r="141" spans="1:26" x14ac:dyDescent="0.2">
      <c r="A141">
        <v>132</v>
      </c>
      <c r="B141" s="1">
        <f t="shared" si="23"/>
        <v>92011262.20771201</v>
      </c>
      <c r="C141" s="1">
        <f t="shared" si="23"/>
        <v>92011262.20771201</v>
      </c>
      <c r="D141" s="5">
        <f t="shared" si="24"/>
        <v>117775.77477647031</v>
      </c>
      <c r="E141" s="1">
        <f t="shared" si="25"/>
        <v>143034197.72310761</v>
      </c>
      <c r="F141" s="1">
        <f t="shared" si="26"/>
        <v>11308450.818093019</v>
      </c>
      <c r="G141" s="5">
        <f t="shared" si="31"/>
        <v>131479864.6761343</v>
      </c>
      <c r="H141" s="5">
        <f t="shared" si="27"/>
        <v>0</v>
      </c>
      <c r="I141" s="5">
        <f t="shared" si="39"/>
        <v>0.49968020098084232</v>
      </c>
      <c r="J141" s="5">
        <f t="shared" si="40"/>
        <v>0.49968020098084232</v>
      </c>
      <c r="K141" s="20">
        <f t="shared" si="41"/>
        <v>6.3959803831545E-4</v>
      </c>
      <c r="L141" s="20">
        <f t="shared" si="34"/>
        <v>87114396.238099754</v>
      </c>
      <c r="M141" s="20">
        <f t="shared" si="35"/>
        <v>87114396.238099754</v>
      </c>
      <c r="N141" s="20">
        <f t="shared" si="36"/>
        <v>111507.7140009789</v>
      </c>
      <c r="O141" s="5">
        <f t="shared" si="37"/>
        <v>7422.0103767466235</v>
      </c>
      <c r="P141" s="5">
        <f t="shared" si="38"/>
        <v>7422.0103767466235</v>
      </c>
      <c r="Q141" s="5">
        <f t="shared" si="32"/>
        <v>-7422.0103767466235</v>
      </c>
      <c r="R141" s="5">
        <f t="shared" si="33"/>
        <v>-7422.0103767466235</v>
      </c>
      <c r="S141" s="1">
        <f t="shared" si="29"/>
        <v>14844.020753493247</v>
      </c>
      <c r="T141">
        <f>IF(A141&lt;D$4,F$4,0)</f>
        <v>0</v>
      </c>
      <c r="U141" s="5">
        <f t="shared" si="30"/>
        <v>25502.086691997323</v>
      </c>
      <c r="V141" s="5">
        <f>L$6*SUM(U134:U140)</f>
        <v>24588.222888029384</v>
      </c>
      <c r="W141" s="1">
        <f>H$5+((H$6-H$5)*(LOG(V141+J$5)-LOG(J$5))/(LOG(J$6)-LOG(J$5)))</f>
        <v>2.4046832317746788E-2</v>
      </c>
      <c r="X141" s="1">
        <f t="shared" si="21"/>
        <v>1051.5549584750795</v>
      </c>
      <c r="Y141" s="1">
        <f t="shared" si="22"/>
        <v>42677.903648803607</v>
      </c>
      <c r="Z141" s="1">
        <f t="shared" si="42"/>
        <v>10000000</v>
      </c>
    </row>
    <row r="142" spans="1:26" x14ac:dyDescent="0.2">
      <c r="A142">
        <v>133</v>
      </c>
      <c r="B142" s="1">
        <f t="shared" si="23"/>
        <v>92003840.197335258</v>
      </c>
      <c r="C142" s="1">
        <f t="shared" si="23"/>
        <v>92003840.197335258</v>
      </c>
      <c r="D142" s="5">
        <f t="shared" si="24"/>
        <v>109012.77222575726</v>
      </c>
      <c r="E142" s="1">
        <f t="shared" si="25"/>
        <v>143059699.80979961</v>
      </c>
      <c r="F142" s="1">
        <f t="shared" si="26"/>
        <v>11309502.373051494</v>
      </c>
      <c r="G142" s="5">
        <f t="shared" si="31"/>
        <v>131522542.57978311</v>
      </c>
      <c r="H142" s="5">
        <f t="shared" si="27"/>
        <v>0</v>
      </c>
      <c r="I142" s="5">
        <f t="shared" si="39"/>
        <v>0.49970395739150347</v>
      </c>
      <c r="J142" s="5">
        <f t="shared" si="40"/>
        <v>0.49970395739150347</v>
      </c>
      <c r="K142" s="20">
        <f t="shared" si="41"/>
        <v>5.9208521699301016E-4</v>
      </c>
      <c r="L142" s="20">
        <f t="shared" si="34"/>
        <v>87106741.41489853</v>
      </c>
      <c r="M142" s="20">
        <f t="shared" si="35"/>
        <v>87106741.41489853</v>
      </c>
      <c r="N142" s="20">
        <f t="shared" si="36"/>
        <v>103210.33709922576</v>
      </c>
      <c r="O142" s="5">
        <f t="shared" si="37"/>
        <v>6869.1290839293752</v>
      </c>
      <c r="P142" s="5">
        <f t="shared" si="38"/>
        <v>6869.1290839293752</v>
      </c>
      <c r="Q142" s="5">
        <f t="shared" si="32"/>
        <v>-6869.1290839293752</v>
      </c>
      <c r="R142" s="5">
        <f t="shared" si="33"/>
        <v>-6869.1290839293752</v>
      </c>
      <c r="S142" s="1">
        <f t="shared" si="29"/>
        <v>13738.25816785875</v>
      </c>
      <c r="T142">
        <f>IF(A142&lt;D$4,F$4,0)</f>
        <v>0</v>
      </c>
      <c r="U142" s="5">
        <f t="shared" si="30"/>
        <v>23607.023304206301</v>
      </c>
      <c r="V142" s="5">
        <f>L$6*SUM(U135:U141)</f>
        <v>22765.485696501251</v>
      </c>
      <c r="W142" s="1">
        <f>H$5+((H$6-H$5)*(LOG(V142+J$5)-LOG(J$5))/(LOG(J$6)-LOG(J$5)))</f>
        <v>2.3172256003338908E-2</v>
      </c>
      <c r="X142" s="1">
        <f t="shared" si="21"/>
        <v>938.32869012479762</v>
      </c>
      <c r="Y142" s="1">
        <f t="shared" si="22"/>
        <v>39555.298257100068</v>
      </c>
      <c r="Z142" s="1">
        <f t="shared" si="42"/>
        <v>10000000</v>
      </c>
    </row>
    <row r="143" spans="1:26" x14ac:dyDescent="0.2">
      <c r="A143">
        <v>134</v>
      </c>
      <c r="B143" s="1">
        <f t="shared" si="23"/>
        <v>91996971.068251327</v>
      </c>
      <c r="C143" s="1">
        <f t="shared" si="23"/>
        <v>91996971.068251327</v>
      </c>
      <c r="D143" s="5">
        <f t="shared" si="24"/>
        <v>100899.01443654316</v>
      </c>
      <c r="E143" s="1">
        <f t="shared" si="25"/>
        <v>143083306.83310381</v>
      </c>
      <c r="F143" s="1">
        <f t="shared" si="26"/>
        <v>11310440.701741619</v>
      </c>
      <c r="G143" s="5">
        <f t="shared" si="31"/>
        <v>131562097.87804021</v>
      </c>
      <c r="H143" s="5">
        <f t="shared" si="27"/>
        <v>0</v>
      </c>
      <c r="I143" s="5">
        <f t="shared" si="39"/>
        <v>0.49972595914745427</v>
      </c>
      <c r="J143" s="5">
        <f t="shared" si="40"/>
        <v>0.49972595914745427</v>
      </c>
      <c r="K143" s="20">
        <f t="shared" si="41"/>
        <v>5.4808170509143246E-4</v>
      </c>
      <c r="L143" s="20">
        <f t="shared" si="34"/>
        <v>87099656.668606281</v>
      </c>
      <c r="M143" s="20">
        <f t="shared" si="35"/>
        <v>87099656.668606281</v>
      </c>
      <c r="N143" s="20">
        <f t="shared" si="36"/>
        <v>95527.813726647117</v>
      </c>
      <c r="O143" s="5">
        <f t="shared" si="37"/>
        <v>6357.3042312756261</v>
      </c>
      <c r="P143" s="5">
        <f t="shared" si="38"/>
        <v>6357.3042312756261</v>
      </c>
      <c r="Q143" s="5">
        <f t="shared" si="32"/>
        <v>-6357.3042312756261</v>
      </c>
      <c r="R143" s="5">
        <f t="shared" si="33"/>
        <v>-6357.3042312756261</v>
      </c>
      <c r="S143" s="1">
        <f t="shared" si="29"/>
        <v>12714.608462551252</v>
      </c>
      <c r="T143">
        <f>IF(A143&lt;D$4,F$4,0)</f>
        <v>0</v>
      </c>
      <c r="U143" s="5">
        <f t="shared" si="30"/>
        <v>21852.015957072839</v>
      </c>
      <c r="V143" s="5">
        <f>L$6*SUM(U136:U142)</f>
        <v>21076.825332199391</v>
      </c>
      <c r="W143" s="1">
        <f>H$5+((H$6-H$5)*(LOG(V143+J$5)-LOG(J$5))/(LOG(J$6)-LOG(J$5)))</f>
        <v>2.2317456741095015E-2</v>
      </c>
      <c r="X143" s="1">
        <f t="shared" si="21"/>
        <v>836.7925138206283</v>
      </c>
      <c r="Y143" s="1">
        <f t="shared" si="22"/>
        <v>36658.183886414605</v>
      </c>
      <c r="Z143" s="1">
        <f t="shared" si="42"/>
        <v>10000000</v>
      </c>
    </row>
    <row r="144" spans="1:26" x14ac:dyDescent="0.2">
      <c r="A144">
        <v>135</v>
      </c>
      <c r="B144" s="1">
        <f t="shared" si="23"/>
        <v>91990613.764020056</v>
      </c>
      <c r="C144" s="1">
        <f t="shared" si="23"/>
        <v>91990613.764020056</v>
      </c>
      <c r="D144" s="5">
        <f t="shared" si="24"/>
        <v>93386.798765910804</v>
      </c>
      <c r="E144" s="1">
        <f t="shared" si="25"/>
        <v>143105158.84906089</v>
      </c>
      <c r="F144" s="1">
        <f t="shared" si="26"/>
        <v>11311277.49425544</v>
      </c>
      <c r="G144" s="5">
        <f t="shared" si="31"/>
        <v>131598756.06192662</v>
      </c>
      <c r="H144" s="5">
        <f t="shared" si="27"/>
        <v>0</v>
      </c>
      <c r="I144" s="5">
        <f t="shared" si="39"/>
        <v>0.49974633438970539</v>
      </c>
      <c r="J144" s="5">
        <f t="shared" si="40"/>
        <v>0.49974633438970539</v>
      </c>
      <c r="K144" s="20">
        <f t="shared" si="41"/>
        <v>5.0733122058923294E-4</v>
      </c>
      <c r="L144" s="20">
        <f t="shared" si="34"/>
        <v>87093099.687000945</v>
      </c>
      <c r="M144" s="20">
        <f t="shared" si="35"/>
        <v>87093099.687000945</v>
      </c>
      <c r="N144" s="20">
        <f t="shared" si="36"/>
        <v>88414.952804136323</v>
      </c>
      <c r="O144" s="5">
        <f t="shared" si="37"/>
        <v>5883.5057292115898</v>
      </c>
      <c r="P144" s="5">
        <f t="shared" si="38"/>
        <v>5883.5057292115898</v>
      </c>
      <c r="Q144" s="5">
        <f t="shared" si="32"/>
        <v>-5883.5057292115898</v>
      </c>
      <c r="R144" s="5">
        <f t="shared" si="33"/>
        <v>-5883.5057292115898</v>
      </c>
      <c r="S144" s="1">
        <f t="shared" si="29"/>
        <v>11767.01145842318</v>
      </c>
      <c r="T144">
        <f>IF(A144&lt;D$4,F$4,0)</f>
        <v>0</v>
      </c>
      <c r="U144" s="5">
        <f t="shared" si="30"/>
        <v>20226.824133183618</v>
      </c>
      <c r="V144" s="5">
        <f>L$6*SUM(U137:U143)</f>
        <v>19512.52928788315</v>
      </c>
      <c r="W144" s="1">
        <f>H$5+((H$6-H$5)*(LOG(V144+J$5)-LOG(J$5))/(LOG(J$6)-LOG(J$5)))</f>
        <v>2.1483106760176437E-2</v>
      </c>
      <c r="X144" s="1">
        <f t="shared" si="21"/>
        <v>745.81711978911721</v>
      </c>
      <c r="Y144" s="1">
        <f t="shared" si="22"/>
        <v>33970.629068136077</v>
      </c>
      <c r="Z144" s="1">
        <f t="shared" si="42"/>
        <v>10000000</v>
      </c>
    </row>
    <row r="145" spans="1:26" x14ac:dyDescent="0.2">
      <c r="A145">
        <v>136</v>
      </c>
      <c r="B145" s="1">
        <f t="shared" si="23"/>
        <v>91984730.258290842</v>
      </c>
      <c r="C145" s="1">
        <f t="shared" si="23"/>
        <v>91984730.258290842</v>
      </c>
      <c r="D145" s="5">
        <f t="shared" si="24"/>
        <v>86431.870031582483</v>
      </c>
      <c r="E145" s="1">
        <f t="shared" si="25"/>
        <v>143125385.67319408</v>
      </c>
      <c r="F145" s="1">
        <f t="shared" si="26"/>
        <v>11312023.311375229</v>
      </c>
      <c r="G145" s="5">
        <f t="shared" si="31"/>
        <v>131632726.69099475</v>
      </c>
      <c r="H145" s="5">
        <f t="shared" si="27"/>
        <v>0</v>
      </c>
      <c r="I145" s="5">
        <f t="shared" si="39"/>
        <v>0.49976520211086195</v>
      </c>
      <c r="J145" s="5">
        <f t="shared" si="40"/>
        <v>0.49976520211086195</v>
      </c>
      <c r="K145" s="20">
        <f t="shared" si="41"/>
        <v>4.6959577827603867E-4</v>
      </c>
      <c r="L145" s="20">
        <f t="shared" si="34"/>
        <v>87087031.277604401</v>
      </c>
      <c r="M145" s="20">
        <f t="shared" si="35"/>
        <v>87087031.277604401</v>
      </c>
      <c r="N145" s="20">
        <f t="shared" si="36"/>
        <v>81829.8314044773</v>
      </c>
      <c r="O145" s="5">
        <f t="shared" si="37"/>
        <v>5444.9244246353992</v>
      </c>
      <c r="P145" s="5">
        <f t="shared" si="38"/>
        <v>5444.9244246353992</v>
      </c>
      <c r="Q145" s="5">
        <f t="shared" si="32"/>
        <v>-5444.9244246353992</v>
      </c>
      <c r="R145" s="5">
        <f t="shared" si="33"/>
        <v>-5444.9244246353992</v>
      </c>
      <c r="S145" s="1">
        <f t="shared" si="29"/>
        <v>10889.848849270798</v>
      </c>
      <c r="T145">
        <f>IF(A145&lt;D$4,F$4,0)</f>
        <v>0</v>
      </c>
      <c r="U145" s="5">
        <f t="shared" si="30"/>
        <v>18721.940192751499</v>
      </c>
      <c r="V145" s="5">
        <f>L$6*SUM(U138:U144)</f>
        <v>18063.56708240899</v>
      </c>
      <c r="W145" s="1">
        <f>H$5+((H$6-H$5)*(LOG(V145+J$5)-LOG(J$5))/(LOG(J$6)-LOG(J$5)))</f>
        <v>2.0669835048972712E-2</v>
      </c>
      <c r="X145" s="1">
        <f t="shared" ref="X145:X208" si="43">U138*W145</f>
        <v>664.37306530452236</v>
      </c>
      <c r="Y145" s="1">
        <f t="shared" ref="Y145:Y208" si="44">U138*(1-W145)</f>
        <v>31477.783063684114</v>
      </c>
      <c r="Z145" s="1">
        <f t="shared" si="42"/>
        <v>10000000</v>
      </c>
    </row>
    <row r="146" spans="1:26" x14ac:dyDescent="0.2">
      <c r="A146">
        <v>137</v>
      </c>
      <c r="B146" s="1">
        <f t="shared" si="23"/>
        <v>91979285.333866209</v>
      </c>
      <c r="C146" s="1">
        <f t="shared" si="23"/>
        <v>91979285.333866209</v>
      </c>
      <c r="D146" s="5">
        <f t="shared" si="24"/>
        <v>79993.179660233014</v>
      </c>
      <c r="E146" s="1">
        <f t="shared" si="25"/>
        <v>143144107.61338684</v>
      </c>
      <c r="F146" s="1">
        <f t="shared" si="26"/>
        <v>11312687.684440533</v>
      </c>
      <c r="G146" s="5">
        <f t="shared" si="31"/>
        <v>131664204.47405843</v>
      </c>
      <c r="H146" s="5">
        <f t="shared" si="27"/>
        <v>0</v>
      </c>
      <c r="I146" s="5">
        <f t="shared" si="39"/>
        <v>0.49978267277795496</v>
      </c>
      <c r="J146" s="5">
        <f t="shared" si="40"/>
        <v>0.49978267277795496</v>
      </c>
      <c r="K146" s="20">
        <f t="shared" si="41"/>
        <v>4.3465444409012278E-4</v>
      </c>
      <c r="L146" s="20">
        <f t="shared" si="34"/>
        <v>87081415.140642256</v>
      </c>
      <c r="M146" s="20">
        <f t="shared" si="35"/>
        <v>87081415.140642256</v>
      </c>
      <c r="N146" s="20">
        <f t="shared" si="36"/>
        <v>75733.566108149811</v>
      </c>
      <c r="O146" s="5">
        <f t="shared" si="37"/>
        <v>5038.9563801536278</v>
      </c>
      <c r="P146" s="5">
        <f t="shared" si="38"/>
        <v>5038.9563801536278</v>
      </c>
      <c r="Q146" s="5">
        <f t="shared" si="32"/>
        <v>-5038.9563801536278</v>
      </c>
      <c r="R146" s="5">
        <f t="shared" si="33"/>
        <v>-5038.9563801536278</v>
      </c>
      <c r="S146" s="1">
        <f t="shared" si="29"/>
        <v>10077.912760307256</v>
      </c>
      <c r="T146">
        <f>IF(A146&lt;D$4,F$4,0)</f>
        <v>0</v>
      </c>
      <c r="U146" s="5">
        <f t="shared" si="30"/>
        <v>17328.539220620263</v>
      </c>
      <c r="V146" s="5">
        <f>L$6*SUM(U139:U145)</f>
        <v>16721.545488785279</v>
      </c>
      <c r="W146" s="1">
        <f>H$5+((H$6-H$5)*(LOG(V146+J$5)-LOG(J$5))/(LOG(J$6)-LOG(J$5)))</f>
        <v>1.9878221987000091E-2</v>
      </c>
      <c r="X146" s="1">
        <f t="shared" si="43"/>
        <v>591.5228454588364</v>
      </c>
      <c r="Y146" s="1">
        <f t="shared" si="44"/>
        <v>29165.80886387005</v>
      </c>
      <c r="Z146" s="1">
        <f t="shared" si="42"/>
        <v>10000000</v>
      </c>
    </row>
    <row r="147" spans="1:26" x14ac:dyDescent="0.2">
      <c r="A147">
        <v>138</v>
      </c>
      <c r="B147" s="1">
        <f t="shared" si="23"/>
        <v>91974246.37748605</v>
      </c>
      <c r="C147" s="1">
        <f t="shared" si="23"/>
        <v>91974246.37748605</v>
      </c>
      <c r="D147" s="5">
        <f t="shared" si="24"/>
        <v>74032.660451899384</v>
      </c>
      <c r="E147" s="1">
        <f t="shared" si="25"/>
        <v>143161436.15260747</v>
      </c>
      <c r="F147" s="1">
        <f t="shared" si="26"/>
        <v>11313279.207285991</v>
      </c>
      <c r="G147" s="5">
        <f t="shared" si="31"/>
        <v>131693370.2829223</v>
      </c>
      <c r="H147" s="5">
        <f t="shared" si="27"/>
        <v>0</v>
      </c>
      <c r="I147" s="5">
        <f t="shared" si="39"/>
        <v>0.49979884891731391</v>
      </c>
      <c r="J147" s="5">
        <f t="shared" si="40"/>
        <v>0.49979884891731391</v>
      </c>
      <c r="K147" s="20">
        <f t="shared" si="41"/>
        <v>4.0230216537227392E-4</v>
      </c>
      <c r="L147" s="20">
        <f t="shared" si="34"/>
        <v>87076217.658096373</v>
      </c>
      <c r="M147" s="20">
        <f t="shared" si="35"/>
        <v>87076217.658096373</v>
      </c>
      <c r="N147" s="20">
        <f t="shared" si="36"/>
        <v>70090.099231251093</v>
      </c>
      <c r="O147" s="5">
        <f t="shared" si="37"/>
        <v>4663.1882154171717</v>
      </c>
      <c r="P147" s="5">
        <f t="shared" si="38"/>
        <v>4663.1882154171717</v>
      </c>
      <c r="Q147" s="5">
        <f t="shared" si="32"/>
        <v>-4663.1882154171717</v>
      </c>
      <c r="R147" s="5">
        <f t="shared" si="33"/>
        <v>-4663.1882154171717</v>
      </c>
      <c r="S147" s="1">
        <f t="shared" si="29"/>
        <v>9326.3764308343434</v>
      </c>
      <c r="T147">
        <f>IF(A147&lt;D$4,F$4,0)</f>
        <v>0</v>
      </c>
      <c r="U147" s="5">
        <f t="shared" si="30"/>
        <v>16038.43196864088</v>
      </c>
      <c r="V147" s="5">
        <f>L$6*SUM(U140:U146)</f>
        <v>15478.666239914419</v>
      </c>
      <c r="W147" s="1">
        <f>H$5+((H$6-H$5)*(LOG(V147+J$5)-LOG(J$5))/(LOG(J$6)-LOG(J$5)))</f>
        <v>1.9108794180435713E-2</v>
      </c>
      <c r="X147" s="1">
        <f t="shared" si="43"/>
        <v>526.41351250766706</v>
      </c>
      <c r="Y147" s="1">
        <f t="shared" si="44"/>
        <v>27021.819386804658</v>
      </c>
      <c r="Z147" s="1">
        <f t="shared" si="42"/>
        <v>10000000</v>
      </c>
    </row>
    <row r="148" spans="1:26" x14ac:dyDescent="0.2">
      <c r="A148">
        <v>139</v>
      </c>
      <c r="B148" s="1">
        <f t="shared" si="23"/>
        <v>91969583.18927063</v>
      </c>
      <c r="C148" s="1">
        <f t="shared" si="23"/>
        <v>91969583.18927063</v>
      </c>
      <c r="D148" s="5">
        <f t="shared" si="24"/>
        <v>68515.016129240481</v>
      </c>
      <c r="E148" s="1">
        <f t="shared" si="25"/>
        <v>143177474.5845761</v>
      </c>
      <c r="F148" s="1">
        <f t="shared" si="26"/>
        <v>11313805.620798498</v>
      </c>
      <c r="G148" s="5">
        <f t="shared" si="31"/>
        <v>131720392.10230911</v>
      </c>
      <c r="H148" s="5">
        <f t="shared" si="27"/>
        <v>0</v>
      </c>
      <c r="I148" s="5">
        <f t="shared" si="39"/>
        <v>0.49981382566311922</v>
      </c>
      <c r="J148" s="5">
        <f t="shared" si="40"/>
        <v>0.49981382566311922</v>
      </c>
      <c r="K148" s="20">
        <f t="shared" si="41"/>
        <v>3.7234867376153408E-4</v>
      </c>
      <c r="L148" s="20">
        <f t="shared" si="34"/>
        <v>87071407.697772056</v>
      </c>
      <c r="M148" s="20">
        <f t="shared" si="35"/>
        <v>87071407.697772056</v>
      </c>
      <c r="N148" s="20">
        <f t="shared" si="36"/>
        <v>64865.99912637745</v>
      </c>
      <c r="O148" s="5">
        <f t="shared" si="37"/>
        <v>4315.3834471700311</v>
      </c>
      <c r="P148" s="5">
        <f t="shared" si="38"/>
        <v>4315.3834471700311</v>
      </c>
      <c r="Q148" s="5">
        <f t="shared" si="32"/>
        <v>-4315.3834471700311</v>
      </c>
      <c r="R148" s="5">
        <f t="shared" si="33"/>
        <v>-4315.3834471700311</v>
      </c>
      <c r="S148" s="1">
        <f t="shared" si="29"/>
        <v>8630.7668943400622</v>
      </c>
      <c r="T148">
        <f>IF(A148&lt;D$4,F$4,0)</f>
        <v>0</v>
      </c>
      <c r="U148" s="5">
        <f t="shared" si="30"/>
        <v>14844.020753493247</v>
      </c>
      <c r="V148" s="5">
        <f>L$6*SUM(U141:U147)</f>
        <v>14327.686146847273</v>
      </c>
      <c r="W148" s="1">
        <f>H$5+((H$6-H$5)*(LOG(V148+J$5)-LOG(J$5))/(LOG(J$6)-LOG(J$5)))</f>
        <v>1.8362019614240804E-2</v>
      </c>
      <c r="X148" s="1">
        <f t="shared" si="43"/>
        <v>468.26981604252421</v>
      </c>
      <c r="Y148" s="1">
        <f t="shared" si="44"/>
        <v>25033.816875954799</v>
      </c>
      <c r="Z148" s="1">
        <f t="shared" si="42"/>
        <v>10000000</v>
      </c>
    </row>
    <row r="149" spans="1:26" x14ac:dyDescent="0.2">
      <c r="A149">
        <v>140</v>
      </c>
      <c r="B149" s="1">
        <f t="shared" ref="B149:C212" si="45">B148+Q148</f>
        <v>91965267.80582346</v>
      </c>
      <c r="C149" s="1">
        <f t="shared" si="45"/>
        <v>91965267.80582346</v>
      </c>
      <c r="D149" s="5">
        <f t="shared" ref="D149:D212" si="46">D148+S148-S142</f>
        <v>63407.524855721793</v>
      </c>
      <c r="E149" s="1">
        <f t="shared" ref="E149:E212" si="47">E148+U148</f>
        <v>143192318.6053296</v>
      </c>
      <c r="F149" s="1">
        <f t="shared" ref="F149:F212" si="48">F148+X148</f>
        <v>11314273.890614541</v>
      </c>
      <c r="G149" s="5">
        <f t="shared" si="31"/>
        <v>131745425.91918506</v>
      </c>
      <c r="H149" s="5">
        <f t="shared" ref="H149:H212" si="49">SUM(T142:T148)</f>
        <v>0</v>
      </c>
      <c r="I149" s="5">
        <f t="shared" si="39"/>
        <v>0.49982769127131349</v>
      </c>
      <c r="J149" s="5">
        <f t="shared" si="40"/>
        <v>0.49982769127131349</v>
      </c>
      <c r="K149" s="20">
        <f t="shared" si="41"/>
        <v>3.4461745737293426E-4</v>
      </c>
      <c r="L149" s="20">
        <f t="shared" si="34"/>
        <v>87066956.431364596</v>
      </c>
      <c r="M149" s="20">
        <f t="shared" si="35"/>
        <v>87066956.431364596</v>
      </c>
      <c r="N149" s="20">
        <f t="shared" si="36"/>
        <v>60030.273773467037</v>
      </c>
      <c r="O149" s="5">
        <f t="shared" si="37"/>
        <v>3993.4697671128847</v>
      </c>
      <c r="P149" s="5">
        <f t="shared" si="38"/>
        <v>3993.4697671128847</v>
      </c>
      <c r="Q149" s="5">
        <f t="shared" si="32"/>
        <v>-3993.4697671128847</v>
      </c>
      <c r="R149" s="5">
        <f t="shared" si="33"/>
        <v>-3993.4697671128847</v>
      </c>
      <c r="S149" s="1">
        <f t="shared" ref="S149:S212" si="50">O149+P149-T149*K149</f>
        <v>7986.9395342257694</v>
      </c>
      <c r="T149">
        <f>IF(A149&lt;D$4,F$4,0)</f>
        <v>0</v>
      </c>
      <c r="U149" s="5">
        <f t="shared" ref="U149:U212" si="51">S142+T142</f>
        <v>13738.25816785875</v>
      </c>
      <c r="V149" s="5">
        <f>L$6*SUM(U142:U148)</f>
        <v>13261.879552996867</v>
      </c>
      <c r="W149" s="1">
        <f>H$5+((H$6-H$5)*(LOG(V149+J$5)-LOG(J$5))/(LOG(J$6)-LOG(J$5)))</f>
        <v>1.7638303232529018E-2</v>
      </c>
      <c r="X149" s="1">
        <f t="shared" si="43"/>
        <v>416.38783545696987</v>
      </c>
      <c r="Y149" s="1">
        <f t="shared" si="44"/>
        <v>23190.635468749329</v>
      </c>
      <c r="Z149" s="1">
        <f t="shared" si="42"/>
        <v>10000000</v>
      </c>
    </row>
    <row r="150" spans="1:26" x14ac:dyDescent="0.2">
      <c r="A150">
        <v>141</v>
      </c>
      <c r="B150" s="1">
        <f t="shared" si="45"/>
        <v>91961274.336056352</v>
      </c>
      <c r="C150" s="1">
        <f t="shared" si="45"/>
        <v>91961274.336056352</v>
      </c>
      <c r="D150" s="5">
        <f t="shared" si="46"/>
        <v>58679.855927396311</v>
      </c>
      <c r="E150" s="1">
        <f t="shared" si="47"/>
        <v>143206056.86349747</v>
      </c>
      <c r="F150" s="1">
        <f t="shared" si="48"/>
        <v>11314690.278449997</v>
      </c>
      <c r="G150" s="5">
        <f t="shared" si="31"/>
        <v>131768616.55465381</v>
      </c>
      <c r="H150" s="5">
        <f t="shared" si="49"/>
        <v>0</v>
      </c>
      <c r="I150" s="5">
        <f t="shared" si="39"/>
        <v>0.49984052760056857</v>
      </c>
      <c r="J150" s="5">
        <f t="shared" si="40"/>
        <v>0.49984052760056857</v>
      </c>
      <c r="K150" s="20">
        <f t="shared" si="41"/>
        <v>3.1894479886274412E-4</v>
      </c>
      <c r="L150" s="20">
        <f t="shared" si="34"/>
        <v>87062837.165570781</v>
      </c>
      <c r="M150" s="20">
        <f t="shared" si="35"/>
        <v>87062837.165570781</v>
      </c>
      <c r="N150" s="20">
        <f t="shared" si="36"/>
        <v>55554.196898541421</v>
      </c>
      <c r="O150" s="5">
        <f t="shared" si="37"/>
        <v>3695.5271992984176</v>
      </c>
      <c r="P150" s="5">
        <f t="shared" si="38"/>
        <v>3695.5271992984176</v>
      </c>
      <c r="Q150" s="5">
        <f t="shared" si="32"/>
        <v>-3695.5271992984176</v>
      </c>
      <c r="R150" s="5">
        <f t="shared" si="33"/>
        <v>-3695.5271992984176</v>
      </c>
      <c r="S150" s="1">
        <f t="shared" si="50"/>
        <v>7391.0543985968352</v>
      </c>
      <c r="T150">
        <f>IF(A150&lt;D$4,F$4,0)</f>
        <v>0</v>
      </c>
      <c r="U150" s="5">
        <f t="shared" si="51"/>
        <v>12714.608462551252</v>
      </c>
      <c r="V150" s="5">
        <f>L$6*SUM(U143:U149)</f>
        <v>12275.003039362111</v>
      </c>
      <c r="W150" s="1">
        <f>H$5+((H$6-H$5)*(LOG(V150+J$5)-LOG(J$5))/(LOG(J$6)-LOG(J$5)))</f>
        <v>1.6937983053704128E-2</v>
      </c>
      <c r="X150" s="1">
        <f t="shared" si="43"/>
        <v>370.12907597017193</v>
      </c>
      <c r="Y150" s="1">
        <f t="shared" si="44"/>
        <v>21481.88688110267</v>
      </c>
      <c r="Z150" s="1">
        <f t="shared" si="42"/>
        <v>10000000</v>
      </c>
    </row>
    <row r="151" spans="1:26" x14ac:dyDescent="0.2">
      <c r="A151">
        <v>142</v>
      </c>
      <c r="B151" s="1">
        <f t="shared" si="45"/>
        <v>91957578.808857054</v>
      </c>
      <c r="C151" s="1">
        <f t="shared" si="45"/>
        <v>91957578.808857054</v>
      </c>
      <c r="D151" s="5">
        <f t="shared" si="46"/>
        <v>54303.898867569966</v>
      </c>
      <c r="E151" s="1">
        <f t="shared" si="47"/>
        <v>143218771.47196001</v>
      </c>
      <c r="F151" s="1">
        <f t="shared" si="48"/>
        <v>11315060.407525968</v>
      </c>
      <c r="G151" s="5">
        <f t="shared" si="31"/>
        <v>131790098.44153491</v>
      </c>
      <c r="H151" s="5">
        <f t="shared" si="49"/>
        <v>0</v>
      </c>
      <c r="I151" s="5">
        <f t="shared" si="39"/>
        <v>0.4998524105620033</v>
      </c>
      <c r="J151" s="5">
        <f t="shared" si="40"/>
        <v>0.4998524105620033</v>
      </c>
      <c r="K151" s="20">
        <f t="shared" si="41"/>
        <v>2.9517887599336915E-4</v>
      </c>
      <c r="L151" s="20">
        <f t="shared" si="34"/>
        <v>87059025.18534942</v>
      </c>
      <c r="M151" s="20">
        <f t="shared" si="35"/>
        <v>87059025.18534942</v>
      </c>
      <c r="N151" s="20">
        <f t="shared" si="36"/>
        <v>51411.14588283495</v>
      </c>
      <c r="O151" s="5">
        <f t="shared" si="37"/>
        <v>3419.7770814650066</v>
      </c>
      <c r="P151" s="5">
        <f t="shared" si="38"/>
        <v>3419.7770814650066</v>
      </c>
      <c r="Q151" s="5">
        <f t="shared" si="32"/>
        <v>-3419.7770814650066</v>
      </c>
      <c r="R151" s="5">
        <f t="shared" si="33"/>
        <v>-3419.7770814650066</v>
      </c>
      <c r="S151" s="1">
        <f t="shared" si="50"/>
        <v>6839.5541629300133</v>
      </c>
      <c r="T151">
        <f>IF(A151&lt;D$4,F$4,0)</f>
        <v>0</v>
      </c>
      <c r="U151" s="5">
        <f t="shared" si="51"/>
        <v>11767.01145842318</v>
      </c>
      <c r="V151" s="5">
        <f>L$6*SUM(U144:U150)</f>
        <v>11361.262289909952</v>
      </c>
      <c r="W151" s="1">
        <f>H$5+((H$6-H$5)*(LOG(V151+J$5)-LOG(J$5))/(LOG(J$6)-LOG(J$5)))</f>
        <v>1.6261326917862601E-2</v>
      </c>
      <c r="X151" s="1">
        <f t="shared" si="43"/>
        <v>328.91499973981166</v>
      </c>
      <c r="Y151" s="1">
        <f t="shared" si="44"/>
        <v>19897.909133443805</v>
      </c>
      <c r="Z151" s="1">
        <f t="shared" si="42"/>
        <v>10000000</v>
      </c>
    </row>
    <row r="152" spans="1:26" x14ac:dyDescent="0.2">
      <c r="A152">
        <v>143</v>
      </c>
      <c r="B152" s="1">
        <f t="shared" si="45"/>
        <v>91954159.031775594</v>
      </c>
      <c r="C152" s="1">
        <f t="shared" si="45"/>
        <v>91954159.031775594</v>
      </c>
      <c r="D152" s="5">
        <f t="shared" si="46"/>
        <v>50253.604181229181</v>
      </c>
      <c r="E152" s="1">
        <f t="shared" si="47"/>
        <v>143230538.48341843</v>
      </c>
      <c r="F152" s="1">
        <f t="shared" si="48"/>
        <v>11315389.322525708</v>
      </c>
      <c r="G152" s="5">
        <f t="shared" si="31"/>
        <v>131809996.35066836</v>
      </c>
      <c r="H152" s="5">
        <f t="shared" si="49"/>
        <v>0</v>
      </c>
      <c r="I152" s="5">
        <f t="shared" si="39"/>
        <v>0.49986341053932515</v>
      </c>
      <c r="J152" s="5">
        <f t="shared" si="40"/>
        <v>0.49986341053932515</v>
      </c>
      <c r="K152" s="20">
        <f t="shared" si="41"/>
        <v>2.7317892134973566E-4</v>
      </c>
      <c r="L152" s="20">
        <f t="shared" si="34"/>
        <v>87055497.608490214</v>
      </c>
      <c r="M152" s="20">
        <f t="shared" si="35"/>
        <v>87055497.608490214</v>
      </c>
      <c r="N152" s="20">
        <f t="shared" si="36"/>
        <v>47576.450752001772</v>
      </c>
      <c r="O152" s="5">
        <f t="shared" si="37"/>
        <v>3164.5718174368453</v>
      </c>
      <c r="P152" s="5">
        <f t="shared" si="38"/>
        <v>3164.5718174368453</v>
      </c>
      <c r="Q152" s="5">
        <f t="shared" si="32"/>
        <v>-3164.5718174368453</v>
      </c>
      <c r="R152" s="5">
        <f t="shared" si="33"/>
        <v>-3164.5718174368453</v>
      </c>
      <c r="S152" s="1">
        <f t="shared" si="50"/>
        <v>6329.1436348736906</v>
      </c>
      <c r="T152">
        <f>IF(A152&lt;D$4,F$4,0)</f>
        <v>0</v>
      </c>
      <c r="U152" s="5">
        <f t="shared" si="51"/>
        <v>10889.848849270798</v>
      </c>
      <c r="V152" s="5">
        <f>L$6*SUM(U145:U151)</f>
        <v>10515.281022433906</v>
      </c>
      <c r="W152" s="1">
        <f>H$5+((H$6-H$5)*(LOG(V152+J$5)-LOG(J$5))/(LOG(J$6)-LOG(J$5)))</f>
        <v>1.5608529951180379E-2</v>
      </c>
      <c r="X152" s="1">
        <f t="shared" si="43"/>
        <v>292.2219642427695</v>
      </c>
      <c r="Y152" s="1">
        <f t="shared" si="44"/>
        <v>18429.718228508729</v>
      </c>
      <c r="Z152" s="1">
        <f t="shared" si="42"/>
        <v>10000000</v>
      </c>
    </row>
    <row r="153" spans="1:26" x14ac:dyDescent="0.2">
      <c r="A153">
        <v>144</v>
      </c>
      <c r="B153" s="1">
        <f t="shared" si="45"/>
        <v>91950994.459958151</v>
      </c>
      <c r="C153" s="1">
        <f t="shared" si="45"/>
        <v>91950994.459958151</v>
      </c>
      <c r="D153" s="5">
        <f t="shared" si="46"/>
        <v>46504.835055795615</v>
      </c>
      <c r="E153" s="1">
        <f t="shared" si="47"/>
        <v>143241428.3322677</v>
      </c>
      <c r="F153" s="1">
        <f t="shared" si="48"/>
        <v>11315681.54448995</v>
      </c>
      <c r="G153" s="5">
        <f t="shared" si="31"/>
        <v>131828426.06889686</v>
      </c>
      <c r="H153" s="5">
        <f t="shared" si="49"/>
        <v>0</v>
      </c>
      <c r="I153" s="5">
        <f t="shared" si="39"/>
        <v>0.49987359278103755</v>
      </c>
      <c r="J153" s="5">
        <f t="shared" si="40"/>
        <v>0.49987359278103755</v>
      </c>
      <c r="K153" s="20">
        <f t="shared" si="41"/>
        <v>2.5281443792490198E-4</v>
      </c>
      <c r="L153" s="20">
        <f t="shared" si="34"/>
        <v>87052233.25070399</v>
      </c>
      <c r="M153" s="20">
        <f t="shared" si="35"/>
        <v>87052233.25070399</v>
      </c>
      <c r="N153" s="20">
        <f t="shared" si="36"/>
        <v>44027.253564131577</v>
      </c>
      <c r="O153" s="5">
        <f t="shared" si="37"/>
        <v>2928.3853504375543</v>
      </c>
      <c r="P153" s="5">
        <f t="shared" si="38"/>
        <v>2928.3853504375543</v>
      </c>
      <c r="Q153" s="5">
        <f t="shared" si="32"/>
        <v>-2928.3853504375543</v>
      </c>
      <c r="R153" s="5">
        <f t="shared" si="33"/>
        <v>-2928.3853504375543</v>
      </c>
      <c r="S153" s="1">
        <f t="shared" si="50"/>
        <v>5856.7707008751086</v>
      </c>
      <c r="T153">
        <f>IF(A153&lt;D$4,F$4,0)</f>
        <v>0</v>
      </c>
      <c r="U153" s="5">
        <f t="shared" si="51"/>
        <v>10077.912760307256</v>
      </c>
      <c r="V153" s="5">
        <f>L$6*SUM(U146:U152)</f>
        <v>9732.0718880858385</v>
      </c>
      <c r="W153" s="1">
        <f>H$5+((H$6-H$5)*(LOG(V153+J$5)-LOG(J$5))/(LOG(J$6)-LOG(J$5)))</f>
        <v>1.4979712815840155E-2</v>
      </c>
      <c r="X153" s="1">
        <f t="shared" si="43"/>
        <v>259.57654104291413</v>
      </c>
      <c r="Y153" s="1">
        <f t="shared" si="44"/>
        <v>17068.962679577347</v>
      </c>
      <c r="Z153" s="1">
        <f t="shared" si="42"/>
        <v>10000000</v>
      </c>
    </row>
    <row r="154" spans="1:26" x14ac:dyDescent="0.2">
      <c r="A154">
        <v>145</v>
      </c>
      <c r="B154" s="1">
        <f t="shared" si="45"/>
        <v>91948066.074607715</v>
      </c>
      <c r="C154" s="1">
        <f t="shared" si="45"/>
        <v>91948066.074607715</v>
      </c>
      <c r="D154" s="5">
        <f t="shared" si="46"/>
        <v>43035.229325836379</v>
      </c>
      <c r="E154" s="1">
        <f t="shared" si="47"/>
        <v>143251506.24502802</v>
      </c>
      <c r="F154" s="1">
        <f t="shared" si="48"/>
        <v>11315941.121030994</v>
      </c>
      <c r="G154" s="5">
        <f t="shared" si="31"/>
        <v>131845495.03157644</v>
      </c>
      <c r="H154" s="5">
        <f t="shared" si="49"/>
        <v>0</v>
      </c>
      <c r="I154" s="5">
        <f t="shared" si="39"/>
        <v>0.49988301776631056</v>
      </c>
      <c r="J154" s="5">
        <f t="shared" si="40"/>
        <v>0.49988301776631056</v>
      </c>
      <c r="K154" s="20">
        <f t="shared" si="41"/>
        <v>2.3396446737888714E-4</v>
      </c>
      <c r="L154" s="20">
        <f t="shared" si="34"/>
        <v>87049212.500497878</v>
      </c>
      <c r="M154" s="20">
        <f t="shared" si="35"/>
        <v>87049212.500497878</v>
      </c>
      <c r="N154" s="20">
        <f t="shared" si="36"/>
        <v>40742.377545523283</v>
      </c>
      <c r="O154" s="5">
        <f t="shared" si="37"/>
        <v>2709.8043098531243</v>
      </c>
      <c r="P154" s="5">
        <f t="shared" si="38"/>
        <v>2709.8043098531243</v>
      </c>
      <c r="Q154" s="5">
        <f t="shared" si="32"/>
        <v>-2709.8043098531243</v>
      </c>
      <c r="R154" s="5">
        <f t="shared" si="33"/>
        <v>-2709.8043098531243</v>
      </c>
      <c r="S154" s="1">
        <f t="shared" si="50"/>
        <v>5419.6086197062486</v>
      </c>
      <c r="T154">
        <f>IF(A154&lt;D$4,F$4,0)</f>
        <v>0</v>
      </c>
      <c r="U154" s="5">
        <f t="shared" si="51"/>
        <v>9326.3764308343434</v>
      </c>
      <c r="V154" s="5">
        <f>L$6*SUM(U147:U153)</f>
        <v>9007.009242054537</v>
      </c>
      <c r="W154" s="1">
        <f>H$5+((H$6-H$5)*(LOG(V154+J$5)-LOG(J$5))/(LOG(J$6)-LOG(J$5)))</f>
        <v>1.4374920795079705E-2</v>
      </c>
      <c r="X154" s="1">
        <f t="shared" si="43"/>
        <v>230.55118922648691</v>
      </c>
      <c r="Y154" s="1">
        <f t="shared" si="44"/>
        <v>15807.880779414392</v>
      </c>
      <c r="Z154" s="1">
        <f t="shared" si="42"/>
        <v>10000000</v>
      </c>
    </row>
    <row r="155" spans="1:26" x14ac:dyDescent="0.2">
      <c r="A155">
        <v>146</v>
      </c>
      <c r="B155" s="1">
        <f t="shared" si="45"/>
        <v>91945356.270297855</v>
      </c>
      <c r="C155" s="1">
        <f t="shared" si="45"/>
        <v>91945356.270297855</v>
      </c>
      <c r="D155" s="5">
        <f t="shared" si="46"/>
        <v>39824.071051202562</v>
      </c>
      <c r="E155" s="1">
        <f t="shared" si="47"/>
        <v>143260832.62145886</v>
      </c>
      <c r="F155" s="1">
        <f t="shared" si="48"/>
        <v>11316171.672220221</v>
      </c>
      <c r="G155" s="5">
        <f t="shared" si="31"/>
        <v>131861302.91235586</v>
      </c>
      <c r="H155" s="5">
        <f t="shared" si="49"/>
        <v>0</v>
      </c>
      <c r="I155" s="5">
        <f t="shared" si="39"/>
        <v>0.49989174154606175</v>
      </c>
      <c r="J155" s="5">
        <f t="shared" si="40"/>
        <v>0.49989174154606175</v>
      </c>
      <c r="K155" s="20">
        <f t="shared" si="41"/>
        <v>2.1651690787640972E-4</v>
      </c>
      <c r="L155" s="20">
        <f t="shared" si="34"/>
        <v>87046417.203146458</v>
      </c>
      <c r="M155" s="20">
        <f t="shared" si="35"/>
        <v>87046417.203146458</v>
      </c>
      <c r="N155" s="20">
        <f t="shared" si="36"/>
        <v>37702.205354013749</v>
      </c>
      <c r="O155" s="5">
        <f t="shared" si="37"/>
        <v>2507.5197866168878</v>
      </c>
      <c r="P155" s="5">
        <f t="shared" si="38"/>
        <v>2507.5197866168878</v>
      </c>
      <c r="Q155" s="5">
        <f t="shared" si="32"/>
        <v>-2507.5197866168878</v>
      </c>
      <c r="R155" s="5">
        <f t="shared" si="33"/>
        <v>-2507.5197866168878</v>
      </c>
      <c r="S155" s="1">
        <f t="shared" si="50"/>
        <v>5015.0395732337756</v>
      </c>
      <c r="T155">
        <f>IF(A155&lt;D$4,F$4,0)</f>
        <v>0</v>
      </c>
      <c r="U155" s="5">
        <f t="shared" si="51"/>
        <v>8630.7668943400622</v>
      </c>
      <c r="V155" s="5">
        <f>L$6*SUM(U148:U154)</f>
        <v>8335.8036882738816</v>
      </c>
      <c r="W155" s="1">
        <f>H$5+((H$6-H$5)*(LOG(V155+J$5)-LOG(J$5))/(LOG(J$6)-LOG(J$5)))</f>
        <v>1.3794123741893306E-2</v>
      </c>
      <c r="X155" s="1">
        <f t="shared" si="43"/>
        <v>204.76025910091815</v>
      </c>
      <c r="Y155" s="1">
        <f t="shared" si="44"/>
        <v>14639.260494392329</v>
      </c>
      <c r="Z155" s="1">
        <f t="shared" si="42"/>
        <v>10000000</v>
      </c>
    </row>
    <row r="156" spans="1:26" x14ac:dyDescent="0.2">
      <c r="A156">
        <v>147</v>
      </c>
      <c r="B156" s="1">
        <f t="shared" si="45"/>
        <v>91942848.750511244</v>
      </c>
      <c r="C156" s="1">
        <f t="shared" si="45"/>
        <v>91942848.750511244</v>
      </c>
      <c r="D156" s="5">
        <f t="shared" si="46"/>
        <v>36852.17109021057</v>
      </c>
      <c r="E156" s="1">
        <f t="shared" si="47"/>
        <v>143269463.3883532</v>
      </c>
      <c r="F156" s="1">
        <f t="shared" si="48"/>
        <v>11316376.432479322</v>
      </c>
      <c r="G156" s="5">
        <f t="shared" si="31"/>
        <v>131875942.17285025</v>
      </c>
      <c r="H156" s="5">
        <f t="shared" si="49"/>
        <v>0</v>
      </c>
      <c r="I156" s="5">
        <f t="shared" si="39"/>
        <v>0.49989981606073886</v>
      </c>
      <c r="J156" s="5">
        <f t="shared" si="40"/>
        <v>0.49989981606073886</v>
      </c>
      <c r="K156" s="20">
        <f t="shared" si="41"/>
        <v>2.0036787852228372E-4</v>
      </c>
      <c r="L156" s="20">
        <f t="shared" si="34"/>
        <v>87043830.553116009</v>
      </c>
      <c r="M156" s="20">
        <f t="shared" si="35"/>
        <v>87043830.553116009</v>
      </c>
      <c r="N156" s="20">
        <f t="shared" si="36"/>
        <v>34888.565880692186</v>
      </c>
      <c r="O156" s="5">
        <f t="shared" si="37"/>
        <v>2320.3196949573621</v>
      </c>
      <c r="P156" s="5">
        <f t="shared" si="38"/>
        <v>2320.3196949573621</v>
      </c>
      <c r="Q156" s="5">
        <f t="shared" si="32"/>
        <v>-2320.3196949573621</v>
      </c>
      <c r="R156" s="5">
        <f t="shared" si="33"/>
        <v>-2320.3196949573621</v>
      </c>
      <c r="S156" s="1">
        <f t="shared" si="50"/>
        <v>4640.6393899147242</v>
      </c>
      <c r="T156">
        <f>IF(A156&lt;D$4,F$4,0)</f>
        <v>0</v>
      </c>
      <c r="U156" s="5">
        <f t="shared" si="51"/>
        <v>7986.9395342257694</v>
      </c>
      <c r="V156" s="5">
        <f>L$6*SUM(U149:U155)</f>
        <v>7714.4783023585642</v>
      </c>
      <c r="W156" s="1">
        <f>H$5+((H$6-H$5)*(LOG(V156+J$5)-LOG(J$5))/(LOG(J$6)-LOG(J$5)))</f>
        <v>1.3237216897679233E-2</v>
      </c>
      <c r="X156" s="1">
        <f t="shared" si="43"/>
        <v>181.85630316425957</v>
      </c>
      <c r="Y156" s="1">
        <f t="shared" si="44"/>
        <v>13556.401864694491</v>
      </c>
      <c r="Z156" s="1">
        <f t="shared" si="42"/>
        <v>10000000</v>
      </c>
    </row>
    <row r="157" spans="1:26" x14ac:dyDescent="0.2">
      <c r="A157">
        <v>148</v>
      </c>
      <c r="B157" s="1">
        <f t="shared" si="45"/>
        <v>91940528.430816293</v>
      </c>
      <c r="C157" s="1">
        <f t="shared" si="45"/>
        <v>91940528.430816293</v>
      </c>
      <c r="D157" s="5">
        <f t="shared" si="46"/>
        <v>34101.75608152846</v>
      </c>
      <c r="E157" s="1">
        <f t="shared" si="47"/>
        <v>143277450.32788742</v>
      </c>
      <c r="F157" s="1">
        <f t="shared" si="48"/>
        <v>11316558.288782487</v>
      </c>
      <c r="G157" s="5">
        <f t="shared" si="31"/>
        <v>131889498.57471494</v>
      </c>
      <c r="H157" s="5">
        <f t="shared" si="49"/>
        <v>0</v>
      </c>
      <c r="I157" s="5">
        <f t="shared" si="39"/>
        <v>0.49990728943623292</v>
      </c>
      <c r="J157" s="5">
        <f t="shared" si="40"/>
        <v>0.49990728943623292</v>
      </c>
      <c r="K157" s="20">
        <f t="shared" si="41"/>
        <v>1.8542112753420364E-4</v>
      </c>
      <c r="L157" s="20">
        <f t="shared" si="34"/>
        <v>87041436.99434121</v>
      </c>
      <c r="M157" s="20">
        <f t="shared" si="35"/>
        <v>87041436.99434121</v>
      </c>
      <c r="N157" s="20">
        <f t="shared" si="36"/>
        <v>32284.629031693265</v>
      </c>
      <c r="O157" s="5">
        <f t="shared" si="37"/>
        <v>2147.0816807364063</v>
      </c>
      <c r="P157" s="5">
        <f t="shared" si="38"/>
        <v>2147.0816807364063</v>
      </c>
      <c r="Q157" s="5">
        <f t="shared" si="32"/>
        <v>-2147.0816807364063</v>
      </c>
      <c r="R157" s="5">
        <f t="shared" si="33"/>
        <v>-2147.0816807364063</v>
      </c>
      <c r="S157" s="1">
        <f t="shared" si="50"/>
        <v>4294.1633614728125</v>
      </c>
      <c r="T157">
        <f>IF(A157&lt;D$4,F$4,0)</f>
        <v>0</v>
      </c>
      <c r="U157" s="5">
        <f t="shared" si="51"/>
        <v>7391.0543985968352</v>
      </c>
      <c r="V157" s="5">
        <f>L$6*SUM(U150:U156)</f>
        <v>7139.346438995266</v>
      </c>
      <c r="W157" s="1">
        <f>H$5+((H$6-H$5)*(LOG(V157+J$5)-LOG(J$5))/(LOG(J$6)-LOG(J$5)))</f>
        <v>1.2704022564656232E-2</v>
      </c>
      <c r="X157" s="1">
        <f t="shared" si="43"/>
        <v>161.5266728090202</v>
      </c>
      <c r="Y157" s="1">
        <f t="shared" si="44"/>
        <v>12553.081789742233</v>
      </c>
      <c r="Z157" s="1">
        <f t="shared" si="42"/>
        <v>10000000</v>
      </c>
    </row>
    <row r="158" spans="1:26" x14ac:dyDescent="0.2">
      <c r="A158">
        <v>149</v>
      </c>
      <c r="B158" s="1">
        <f t="shared" si="45"/>
        <v>91938381.349135563</v>
      </c>
      <c r="C158" s="1">
        <f t="shared" si="45"/>
        <v>91938381.349135563</v>
      </c>
      <c r="D158" s="5">
        <f t="shared" si="46"/>
        <v>31556.365280071259</v>
      </c>
      <c r="E158" s="1">
        <f t="shared" si="47"/>
        <v>143284841.38228601</v>
      </c>
      <c r="F158" s="1">
        <f t="shared" si="48"/>
        <v>11316719.815455295</v>
      </c>
      <c r="G158" s="5">
        <f t="shared" si="31"/>
        <v>131902051.65650469</v>
      </c>
      <c r="H158" s="5">
        <f t="shared" si="49"/>
        <v>0</v>
      </c>
      <c r="I158" s="5">
        <f t="shared" si="39"/>
        <v>0.49991420625929067</v>
      </c>
      <c r="J158" s="5">
        <f t="shared" si="40"/>
        <v>0.49991420625929067</v>
      </c>
      <c r="K158" s="20">
        <f t="shared" si="41"/>
        <v>1.715874814187534E-4</v>
      </c>
      <c r="L158" s="20">
        <f t="shared" si="34"/>
        <v>87039222.127794519</v>
      </c>
      <c r="M158" s="20">
        <f t="shared" si="35"/>
        <v>87039222.127794519</v>
      </c>
      <c r="N158" s="20">
        <f t="shared" si="36"/>
        <v>29874.807962167477</v>
      </c>
      <c r="O158" s="5">
        <f t="shared" si="37"/>
        <v>1986.7665390008401</v>
      </c>
      <c r="P158" s="5">
        <f t="shared" si="38"/>
        <v>1986.7665390008401</v>
      </c>
      <c r="Q158" s="5">
        <f t="shared" si="32"/>
        <v>-1986.7665390008401</v>
      </c>
      <c r="R158" s="5">
        <f t="shared" si="33"/>
        <v>-1986.7665390008401</v>
      </c>
      <c r="S158" s="1">
        <f t="shared" si="50"/>
        <v>3973.5330780016802</v>
      </c>
      <c r="T158">
        <f>IF(A158&lt;D$4,F$4,0)</f>
        <v>0</v>
      </c>
      <c r="U158" s="5">
        <f t="shared" si="51"/>
        <v>6839.5541629300133</v>
      </c>
      <c r="V158" s="5">
        <f>L$6*SUM(U151:U157)</f>
        <v>6606.9910325998253</v>
      </c>
      <c r="W158" s="1">
        <f>H$5+((H$6-H$5)*(LOG(V158+J$5)-LOG(J$5))/(LOG(J$6)-LOG(J$5)))</f>
        <v>1.2194292594139265E-2</v>
      </c>
      <c r="X158" s="1">
        <f t="shared" si="43"/>
        <v>143.49038068260165</v>
      </c>
      <c r="Y158" s="1">
        <f t="shared" si="44"/>
        <v>11623.521077740577</v>
      </c>
      <c r="Z158" s="1">
        <f t="shared" si="42"/>
        <v>10000000</v>
      </c>
    </row>
    <row r="159" spans="1:26" x14ac:dyDescent="0.2">
      <c r="A159">
        <v>150</v>
      </c>
      <c r="B159" s="1">
        <f t="shared" si="45"/>
        <v>91936394.582596555</v>
      </c>
      <c r="C159" s="1">
        <f t="shared" si="45"/>
        <v>91936394.582596555</v>
      </c>
      <c r="D159" s="5">
        <f t="shared" si="46"/>
        <v>29200.75472319925</v>
      </c>
      <c r="E159" s="1">
        <f t="shared" si="47"/>
        <v>143291680.93644893</v>
      </c>
      <c r="F159" s="1">
        <f t="shared" si="48"/>
        <v>11316863.305835977</v>
      </c>
      <c r="G159" s="5">
        <f t="shared" si="31"/>
        <v>131913675.17758243</v>
      </c>
      <c r="H159" s="5">
        <f t="shared" si="49"/>
        <v>0</v>
      </c>
      <c r="I159" s="5">
        <f t="shared" si="39"/>
        <v>0.49992060783372733</v>
      </c>
      <c r="J159" s="5">
        <f t="shared" si="40"/>
        <v>0.49992060783372733</v>
      </c>
      <c r="K159" s="20">
        <f t="shared" si="41"/>
        <v>1.5878433254536988E-4</v>
      </c>
      <c r="L159" s="20">
        <f t="shared" si="34"/>
        <v>87037172.625826031</v>
      </c>
      <c r="M159" s="20">
        <f t="shared" si="35"/>
        <v>87037172.625826031</v>
      </c>
      <c r="N159" s="20">
        <f t="shared" si="36"/>
        <v>27644.668264254626</v>
      </c>
      <c r="O159" s="5">
        <f t="shared" si="37"/>
        <v>1838.4121056690283</v>
      </c>
      <c r="P159" s="5">
        <f t="shared" si="38"/>
        <v>1838.4121056690283</v>
      </c>
      <c r="Q159" s="5">
        <f t="shared" si="32"/>
        <v>-1838.4121056690283</v>
      </c>
      <c r="R159" s="5">
        <f t="shared" si="33"/>
        <v>-1838.4121056690283</v>
      </c>
      <c r="S159" s="1">
        <f t="shared" si="50"/>
        <v>3676.8242113380566</v>
      </c>
      <c r="T159">
        <f>IF(A159&lt;D$4,F$4,0)</f>
        <v>0</v>
      </c>
      <c r="U159" s="5">
        <f t="shared" si="51"/>
        <v>6329.1436348736906</v>
      </c>
      <c r="V159" s="5">
        <f>L$6*SUM(U152:U158)</f>
        <v>6114.2453030505085</v>
      </c>
      <c r="W159" s="1">
        <f>H$5+((H$6-H$5)*(LOG(V159+J$5)-LOG(J$5))/(LOG(J$6)-LOG(J$5)))</f>
        <v>1.1707711632697647E-2</v>
      </c>
      <c r="X159" s="1">
        <f t="shared" si="43"/>
        <v>127.49521005092681</v>
      </c>
      <c r="Y159" s="1">
        <f t="shared" si="44"/>
        <v>10762.353639219871</v>
      </c>
      <c r="Z159" s="1">
        <f t="shared" si="42"/>
        <v>10000000</v>
      </c>
    </row>
    <row r="160" spans="1:26" x14ac:dyDescent="0.2">
      <c r="A160">
        <v>151</v>
      </c>
      <c r="B160" s="1">
        <f t="shared" si="45"/>
        <v>91934556.170490891</v>
      </c>
      <c r="C160" s="1">
        <f t="shared" si="45"/>
        <v>91934556.170490891</v>
      </c>
      <c r="D160" s="5">
        <f t="shared" si="46"/>
        <v>27020.808233662196</v>
      </c>
      <c r="E160" s="1">
        <f t="shared" si="47"/>
        <v>143298010.08008382</v>
      </c>
      <c r="F160" s="1">
        <f t="shared" si="48"/>
        <v>11316990.801046029</v>
      </c>
      <c r="G160" s="5">
        <f t="shared" si="31"/>
        <v>131924437.53122164</v>
      </c>
      <c r="H160" s="5">
        <f t="shared" si="49"/>
        <v>0</v>
      </c>
      <c r="I160" s="5">
        <f t="shared" si="39"/>
        <v>0.49992653241867863</v>
      </c>
      <c r="J160" s="5">
        <f t="shared" si="40"/>
        <v>0.49992653241867863</v>
      </c>
      <c r="K160" s="20">
        <f t="shared" si="41"/>
        <v>1.4693516264280119E-4</v>
      </c>
      <c r="L160" s="20">
        <f t="shared" si="34"/>
        <v>87035276.152787834</v>
      </c>
      <c r="M160" s="20">
        <f t="shared" si="35"/>
        <v>87035276.152787834</v>
      </c>
      <c r="N160" s="20">
        <f t="shared" si="36"/>
        <v>25580.843639762745</v>
      </c>
      <c r="O160" s="5">
        <f t="shared" si="37"/>
        <v>1701.1275904706881</v>
      </c>
      <c r="P160" s="5">
        <f t="shared" si="38"/>
        <v>1701.1275904706881</v>
      </c>
      <c r="Q160" s="5">
        <f t="shared" si="32"/>
        <v>-1701.1275904706881</v>
      </c>
      <c r="R160" s="5">
        <f t="shared" si="33"/>
        <v>-1701.1275904706881</v>
      </c>
      <c r="S160" s="1">
        <f t="shared" si="50"/>
        <v>3402.2551809413762</v>
      </c>
      <c r="T160">
        <f>IF(A160&lt;D$4,F$4,0)</f>
        <v>0</v>
      </c>
      <c r="U160" s="5">
        <f t="shared" si="51"/>
        <v>5856.7707008751086</v>
      </c>
      <c r="V160" s="5">
        <f>L$6*SUM(U153:U159)</f>
        <v>5658.1747816107973</v>
      </c>
      <c r="W160" s="1">
        <f>H$5+((H$6-H$5)*(LOG(V160+J$5)-LOG(J$5))/(LOG(J$6)-LOG(J$5)))</f>
        <v>1.1243901050634173E-2</v>
      </c>
      <c r="X160" s="1">
        <f t="shared" si="43"/>
        <v>113.31505387381829</v>
      </c>
      <c r="Y160" s="1">
        <f t="shared" si="44"/>
        <v>9964.5977064334365</v>
      </c>
      <c r="Z160" s="1">
        <f t="shared" si="42"/>
        <v>10000000</v>
      </c>
    </row>
    <row r="161" spans="1:26" x14ac:dyDescent="0.2">
      <c r="A161">
        <v>152</v>
      </c>
      <c r="B161" s="1">
        <f t="shared" si="45"/>
        <v>91932855.042900413</v>
      </c>
      <c r="C161" s="1">
        <f t="shared" si="45"/>
        <v>91932855.042900413</v>
      </c>
      <c r="D161" s="5">
        <f t="shared" si="46"/>
        <v>25003.454794897327</v>
      </c>
      <c r="E161" s="1">
        <f t="shared" si="47"/>
        <v>143303866.85078469</v>
      </c>
      <c r="F161" s="1">
        <f t="shared" si="48"/>
        <v>11317104.116099903</v>
      </c>
      <c r="G161" s="5">
        <f t="shared" si="31"/>
        <v>131934402.12892808</v>
      </c>
      <c r="H161" s="5">
        <f t="shared" si="49"/>
        <v>0</v>
      </c>
      <c r="I161" s="5">
        <f t="shared" si="39"/>
        <v>0.49993201545006416</v>
      </c>
      <c r="J161" s="5">
        <f t="shared" si="40"/>
        <v>0.49993201545006416</v>
      </c>
      <c r="K161" s="20">
        <f t="shared" si="41"/>
        <v>1.359690998717973E-4</v>
      </c>
      <c r="L161" s="20">
        <f t="shared" si="34"/>
        <v>87033521.29148978</v>
      </c>
      <c r="M161" s="20">
        <f t="shared" si="35"/>
        <v>87033521.29148978</v>
      </c>
      <c r="N161" s="20">
        <f t="shared" si="36"/>
        <v>23670.957616153712</v>
      </c>
      <c r="O161" s="5">
        <f t="shared" si="37"/>
        <v>1574.0883203510593</v>
      </c>
      <c r="P161" s="5">
        <f t="shared" si="38"/>
        <v>1574.0883203510593</v>
      </c>
      <c r="Q161" s="5">
        <f t="shared" si="32"/>
        <v>-1574.0883203510593</v>
      </c>
      <c r="R161" s="5">
        <f t="shared" si="33"/>
        <v>-1574.0883203510593</v>
      </c>
      <c r="S161" s="1">
        <f t="shared" si="50"/>
        <v>3148.1766407021187</v>
      </c>
      <c r="T161">
        <f>IF(A161&lt;D$4,F$4,0)</f>
        <v>0</v>
      </c>
      <c r="U161" s="5">
        <f t="shared" si="51"/>
        <v>5419.6086197062486</v>
      </c>
      <c r="V161" s="5">
        <f>L$6*SUM(U154:U160)</f>
        <v>5236.0605756675832</v>
      </c>
      <c r="W161" s="1">
        <f>H$5+((H$6-H$5)*(LOG(V161+J$5)-LOG(J$5))/(LOG(J$6)-LOG(J$5)))</f>
        <v>1.0802423462774779E-2</v>
      </c>
      <c r="X161" s="1">
        <f t="shared" si="43"/>
        <v>100.74746757911461</v>
      </c>
      <c r="Y161" s="1">
        <f t="shared" si="44"/>
        <v>9225.6289632552289</v>
      </c>
      <c r="Z161" s="1">
        <f t="shared" si="42"/>
        <v>10000000</v>
      </c>
    </row>
    <row r="162" spans="1:26" x14ac:dyDescent="0.2">
      <c r="A162">
        <v>153</v>
      </c>
      <c r="B162" s="1">
        <f t="shared" si="45"/>
        <v>91931280.954580069</v>
      </c>
      <c r="C162" s="1">
        <f t="shared" si="45"/>
        <v>91931280.954580069</v>
      </c>
      <c r="D162" s="5">
        <f t="shared" si="46"/>
        <v>23136.591862365673</v>
      </c>
      <c r="E162" s="1">
        <f t="shared" si="47"/>
        <v>143309286.45940441</v>
      </c>
      <c r="F162" s="1">
        <f t="shared" si="48"/>
        <v>11317204.863567483</v>
      </c>
      <c r="G162" s="5">
        <f t="shared" si="31"/>
        <v>131943627.75789134</v>
      </c>
      <c r="H162" s="5">
        <f t="shared" si="49"/>
        <v>0</v>
      </c>
      <c r="I162" s="5">
        <f t="shared" si="39"/>
        <v>0.49993708974637241</v>
      </c>
      <c r="J162" s="5">
        <f t="shared" si="40"/>
        <v>0.49993708974637241</v>
      </c>
      <c r="K162" s="20">
        <f t="shared" si="41"/>
        <v>1.2582050725514697E-4</v>
      </c>
      <c r="L162" s="20">
        <f t="shared" si="34"/>
        <v>87031897.475065619</v>
      </c>
      <c r="M162" s="20">
        <f t="shared" si="35"/>
        <v>87031897.475065619</v>
      </c>
      <c r="N162" s="20">
        <f t="shared" si="36"/>
        <v>21903.550891265233</v>
      </c>
      <c r="O162" s="5">
        <f t="shared" si="37"/>
        <v>1456.5308645388739</v>
      </c>
      <c r="P162" s="5">
        <f t="shared" si="38"/>
        <v>1456.5308645388739</v>
      </c>
      <c r="Q162" s="5">
        <f t="shared" si="32"/>
        <v>-1456.5308645388739</v>
      </c>
      <c r="R162" s="5">
        <f t="shared" si="33"/>
        <v>-1456.5308645388739</v>
      </c>
      <c r="S162" s="1">
        <f t="shared" si="50"/>
        <v>2913.0617290777477</v>
      </c>
      <c r="T162">
        <f>IF(A162&lt;D$4,F$4,0)</f>
        <v>0</v>
      </c>
      <c r="U162" s="5">
        <f t="shared" si="51"/>
        <v>5015.0395732337756</v>
      </c>
      <c r="V162" s="5">
        <f>L$6*SUM(U155:U161)</f>
        <v>4845.383794554773</v>
      </c>
      <c r="W162" s="1">
        <f>H$5+((H$6-H$5)*(LOG(V162+J$5)-LOG(J$5))/(LOG(J$6)-LOG(J$5)))</f>
        <v>1.0382787740718135E-2</v>
      </c>
      <c r="X162" s="1">
        <f t="shared" si="43"/>
        <v>89.611420703549939</v>
      </c>
      <c r="Y162" s="1">
        <f t="shared" si="44"/>
        <v>8541.1554736365124</v>
      </c>
      <c r="Z162" s="1">
        <f t="shared" si="42"/>
        <v>10000000</v>
      </c>
    </row>
    <row r="163" spans="1:26" x14ac:dyDescent="0.2">
      <c r="A163">
        <v>154</v>
      </c>
      <c r="B163" s="1">
        <f t="shared" si="45"/>
        <v>91929824.423715532</v>
      </c>
      <c r="C163" s="1">
        <f t="shared" si="45"/>
        <v>91929824.423715532</v>
      </c>
      <c r="D163" s="5">
        <f t="shared" si="46"/>
        <v>21409.014201528698</v>
      </c>
      <c r="E163" s="1">
        <f t="shared" si="47"/>
        <v>143314301.49897763</v>
      </c>
      <c r="F163" s="1">
        <f t="shared" si="48"/>
        <v>11317294.474988187</v>
      </c>
      <c r="G163" s="5">
        <f t="shared" si="31"/>
        <v>131952168.91336498</v>
      </c>
      <c r="H163" s="5">
        <f t="shared" si="49"/>
        <v>0</v>
      </c>
      <c r="I163" s="5">
        <f t="shared" si="39"/>
        <v>0.49994178569981462</v>
      </c>
      <c r="J163" s="5">
        <f t="shared" si="40"/>
        <v>0.49994178569981462</v>
      </c>
      <c r="K163" s="20">
        <f t="shared" si="41"/>
        <v>1.164286003707822E-4</v>
      </c>
      <c r="L163" s="20">
        <f t="shared" si="34"/>
        <v>87030394.923857346</v>
      </c>
      <c r="M163" s="20">
        <f t="shared" si="35"/>
        <v>87030394.923857346</v>
      </c>
      <c r="N163" s="20">
        <f t="shared" si="36"/>
        <v>20268.013917895034</v>
      </c>
      <c r="O163" s="5">
        <f t="shared" si="37"/>
        <v>1347.7485143617375</v>
      </c>
      <c r="P163" s="5">
        <f t="shared" si="38"/>
        <v>1347.7485143617375</v>
      </c>
      <c r="Q163" s="5">
        <f t="shared" si="32"/>
        <v>-1347.7485143617375</v>
      </c>
      <c r="R163" s="5">
        <f t="shared" si="33"/>
        <v>-1347.7485143617375</v>
      </c>
      <c r="S163" s="1">
        <f t="shared" si="50"/>
        <v>2695.4970287234751</v>
      </c>
      <c r="T163">
        <f>IF(A163&lt;D$4,F$4,0)</f>
        <v>0</v>
      </c>
      <c r="U163" s="5">
        <f t="shared" si="51"/>
        <v>4640.6393899147242</v>
      </c>
      <c r="V163" s="5">
        <f>L$6*SUM(U156:U162)</f>
        <v>4483.8110624441442</v>
      </c>
      <c r="W163" s="1">
        <f>H$5+((H$6-H$5)*(LOG(V163+J$5)-LOG(J$5))/(LOG(J$6)-LOG(J$5)))</f>
        <v>9.9844544087053701E-3</v>
      </c>
      <c r="X163" s="1">
        <f t="shared" si="43"/>
        <v>79.745233644563697</v>
      </c>
      <c r="Y163" s="1">
        <f t="shared" si="44"/>
        <v>7907.1943005812063</v>
      </c>
      <c r="Z163" s="1">
        <f t="shared" si="42"/>
        <v>10000000</v>
      </c>
    </row>
    <row r="164" spans="1:26" x14ac:dyDescent="0.2">
      <c r="A164">
        <v>155</v>
      </c>
      <c r="B164" s="1">
        <f t="shared" si="45"/>
        <v>91928476.675201163</v>
      </c>
      <c r="C164" s="1">
        <f t="shared" si="45"/>
        <v>91928476.675201163</v>
      </c>
      <c r="D164" s="5">
        <f t="shared" si="46"/>
        <v>19810.347868779361</v>
      </c>
      <c r="E164" s="1">
        <f t="shared" si="47"/>
        <v>143318942.13836753</v>
      </c>
      <c r="F164" s="1">
        <f t="shared" si="48"/>
        <v>11317374.220221831</v>
      </c>
      <c r="G164" s="5">
        <f t="shared" ref="G164:G227" si="52">G163+Y163-Y74*L$5</f>
        <v>131960076.10766555</v>
      </c>
      <c r="H164" s="5">
        <f t="shared" si="49"/>
        <v>0</v>
      </c>
      <c r="I164" s="5">
        <f t="shared" si="39"/>
        <v>0.49994613145383265</v>
      </c>
      <c r="J164" s="5">
        <f t="shared" si="40"/>
        <v>0.49994613145383265</v>
      </c>
      <c r="K164" s="20">
        <f t="shared" si="41"/>
        <v>1.0773709233477024E-4</v>
      </c>
      <c r="L164" s="20">
        <f t="shared" si="34"/>
        <v>87029004.58695361</v>
      </c>
      <c r="M164" s="20">
        <f t="shared" si="35"/>
        <v>87029004.58695361</v>
      </c>
      <c r="N164" s="20">
        <f t="shared" si="36"/>
        <v>18754.524363898614</v>
      </c>
      <c r="O164" s="5">
        <f t="shared" si="37"/>
        <v>1247.0870926741027</v>
      </c>
      <c r="P164" s="5">
        <f t="shared" si="38"/>
        <v>1247.0870926741027</v>
      </c>
      <c r="Q164" s="5">
        <f t="shared" ref="Q164:Q227" si="53">-O164-T164*I164+0.5*Y74*L$5</f>
        <v>-1247.0870926741027</v>
      </c>
      <c r="R164" s="5">
        <f t="shared" ref="R164:R227" si="54">-P164-T164*J164+0.5*Y74*L$5</f>
        <v>-1247.0870926741027</v>
      </c>
      <c r="S164" s="1">
        <f t="shared" si="50"/>
        <v>2494.1741853482054</v>
      </c>
      <c r="T164">
        <f>IF(A164&lt;D$4,F$4,0)</f>
        <v>0</v>
      </c>
      <c r="U164" s="5">
        <f t="shared" si="51"/>
        <v>4294.1633614728125</v>
      </c>
      <c r="V164" s="5">
        <f>L$6*SUM(U157:U163)</f>
        <v>4149.1810480130398</v>
      </c>
      <c r="W164" s="1">
        <f>H$5+((H$6-H$5)*(LOG(V164+J$5)-LOG(J$5))/(LOG(J$6)-LOG(J$5)))</f>
        <v>9.6068413121800748E-3</v>
      </c>
      <c r="X164" s="1">
        <f t="shared" si="43"/>
        <v>71.004686737010331</v>
      </c>
      <c r="Y164" s="1">
        <f t="shared" si="44"/>
        <v>7320.049711859825</v>
      </c>
      <c r="Z164" s="1">
        <f t="shared" si="42"/>
        <v>10000000</v>
      </c>
    </row>
    <row r="165" spans="1:26" x14ac:dyDescent="0.2">
      <c r="A165">
        <v>156</v>
      </c>
      <c r="B165" s="1">
        <f t="shared" si="45"/>
        <v>91927229.588108495</v>
      </c>
      <c r="C165" s="1">
        <f t="shared" si="45"/>
        <v>91927229.588108495</v>
      </c>
      <c r="D165" s="5">
        <f t="shared" si="46"/>
        <v>18330.988976125886</v>
      </c>
      <c r="E165" s="1">
        <f t="shared" si="47"/>
        <v>143323236.30172899</v>
      </c>
      <c r="F165" s="1">
        <f t="shared" si="48"/>
        <v>11317445.224908568</v>
      </c>
      <c r="G165" s="5">
        <f t="shared" si="52"/>
        <v>131967396.15737741</v>
      </c>
      <c r="H165" s="5">
        <f t="shared" si="49"/>
        <v>0</v>
      </c>
      <c r="I165" s="5">
        <f t="shared" si="39"/>
        <v>0.49995015306789098</v>
      </c>
      <c r="J165" s="5">
        <f t="shared" si="40"/>
        <v>0.49995015306789098</v>
      </c>
      <c r="K165" s="20">
        <f t="shared" si="41"/>
        <v>9.9693864218066992E-5</v>
      </c>
      <c r="L165" s="20">
        <f t="shared" si="34"/>
        <v>87027718.088043168</v>
      </c>
      <c r="M165" s="20">
        <f t="shared" si="35"/>
        <v>87027718.088043168</v>
      </c>
      <c r="N165" s="20">
        <f t="shared" si="36"/>
        <v>17353.989106788827</v>
      </c>
      <c r="O165" s="5">
        <f t="shared" si="37"/>
        <v>1153.9410694442163</v>
      </c>
      <c r="P165" s="5">
        <f t="shared" si="38"/>
        <v>1153.9410694442163</v>
      </c>
      <c r="Q165" s="5">
        <f t="shared" si="53"/>
        <v>-1153.9410694442163</v>
      </c>
      <c r="R165" s="5">
        <f t="shared" si="54"/>
        <v>-1153.9410694442163</v>
      </c>
      <c r="S165" s="1">
        <f t="shared" si="50"/>
        <v>2307.8821388884326</v>
      </c>
      <c r="T165">
        <f>IF(A165&lt;D$4,F$4,0)</f>
        <v>0</v>
      </c>
      <c r="U165" s="5">
        <f t="shared" si="51"/>
        <v>3973.5330780016802</v>
      </c>
      <c r="V165" s="5">
        <f>L$6*SUM(U158:U164)</f>
        <v>3839.4919443006374</v>
      </c>
      <c r="W165" s="1">
        <f>H$5+((H$6-H$5)*(LOG(V165+J$5)-LOG(J$5))/(LOG(J$6)-LOG(J$5)))</f>
        <v>9.2493294487443513E-3</v>
      </c>
      <c r="X165" s="1">
        <f t="shared" si="43"/>
        <v>63.261289735470591</v>
      </c>
      <c r="Y165" s="1">
        <f t="shared" si="44"/>
        <v>6776.2928731945431</v>
      </c>
      <c r="Z165" s="1">
        <f t="shared" si="42"/>
        <v>10000000</v>
      </c>
    </row>
    <row r="166" spans="1:26" x14ac:dyDescent="0.2">
      <c r="A166">
        <v>157</v>
      </c>
      <c r="B166" s="1">
        <f t="shared" si="45"/>
        <v>91926075.647039056</v>
      </c>
      <c r="C166" s="1">
        <f t="shared" si="45"/>
        <v>91926075.647039056</v>
      </c>
      <c r="D166" s="5">
        <f t="shared" si="46"/>
        <v>16962.046903676259</v>
      </c>
      <c r="E166" s="1">
        <f t="shared" si="47"/>
        <v>143327209.83480701</v>
      </c>
      <c r="F166" s="1">
        <f t="shared" si="48"/>
        <v>11317508.486198304</v>
      </c>
      <c r="G166" s="5">
        <f t="shared" si="52"/>
        <v>131974172.4502506</v>
      </c>
      <c r="H166" s="5">
        <f t="shared" si="49"/>
        <v>0</v>
      </c>
      <c r="I166" s="5">
        <f t="shared" si="39"/>
        <v>0.49995387467042324</v>
      </c>
      <c r="J166" s="5">
        <f t="shared" si="40"/>
        <v>0.49995387467042324</v>
      </c>
      <c r="K166" s="20">
        <f t="shared" si="41"/>
        <v>9.2250659153505926E-5</v>
      </c>
      <c r="L166" s="20">
        <f t="shared" ref="L166:L229" si="55">B166-F$6*I166*(F$5-H166)</f>
        <v>87026527.675268903</v>
      </c>
      <c r="M166" s="20">
        <f t="shared" ref="M166:M229" si="56">C166-F$6*J166*(F$5-H166)</f>
        <v>87026527.675268903</v>
      </c>
      <c r="N166" s="20">
        <f t="shared" ref="N166:N229" si="57">D166-(F$6*K166*(F$5-H166))+((1-F$6)*H166)</f>
        <v>16057.990443971901</v>
      </c>
      <c r="O166" s="5">
        <f t="shared" ref="O166:O229" si="58">P$5*L166*N166</f>
        <v>1067.7499616301377</v>
      </c>
      <c r="P166" s="5">
        <f t="shared" ref="P166:P229" si="59">P$6*M166*N166</f>
        <v>1067.7499616301377</v>
      </c>
      <c r="Q166" s="5">
        <f t="shared" si="53"/>
        <v>-1067.7499616301377</v>
      </c>
      <c r="R166" s="5">
        <f t="shared" si="54"/>
        <v>-1067.7499616301377</v>
      </c>
      <c r="S166" s="1">
        <f t="shared" si="50"/>
        <v>2135.4999232602754</v>
      </c>
      <c r="T166">
        <f>IF(A166&lt;D$4,F$4,0)</f>
        <v>0</v>
      </c>
      <c r="U166" s="5">
        <f t="shared" si="51"/>
        <v>3676.8242113380566</v>
      </c>
      <c r="V166" s="5">
        <f>L$6*SUM(U159:U165)</f>
        <v>3552.889835807804</v>
      </c>
      <c r="W166" s="1">
        <f>H$5+((H$6-H$5)*(LOG(V166+J$5)-LOG(J$5))/(LOG(J$6)-LOG(J$5)))</f>
        <v>8.9112688552534253E-3</v>
      </c>
      <c r="X166" s="1">
        <f t="shared" si="43"/>
        <v>56.400700553875375</v>
      </c>
      <c r="Y166" s="1">
        <f t="shared" si="44"/>
        <v>6272.7429343198155</v>
      </c>
      <c r="Z166" s="1">
        <f t="shared" si="42"/>
        <v>10000000</v>
      </c>
    </row>
    <row r="167" spans="1:26" x14ac:dyDescent="0.2">
      <c r="A167">
        <v>158</v>
      </c>
      <c r="B167" s="1">
        <f t="shared" si="45"/>
        <v>91925007.897077426</v>
      </c>
      <c r="C167" s="1">
        <f t="shared" si="45"/>
        <v>91925007.897077426</v>
      </c>
      <c r="D167" s="5">
        <f t="shared" si="46"/>
        <v>15695.291645995158</v>
      </c>
      <c r="E167" s="1">
        <f t="shared" si="47"/>
        <v>143330886.65901834</v>
      </c>
      <c r="F167" s="1">
        <f t="shared" si="48"/>
        <v>11317564.886898858</v>
      </c>
      <c r="G167" s="5">
        <f t="shared" si="52"/>
        <v>131980445.19318491</v>
      </c>
      <c r="H167" s="5">
        <f t="shared" si="49"/>
        <v>0</v>
      </c>
      <c r="I167" s="5">
        <f t="shared" si="39"/>
        <v>0.49995731860075127</v>
      </c>
      <c r="J167" s="5">
        <f t="shared" si="40"/>
        <v>0.49995731860075127</v>
      </c>
      <c r="K167" s="20">
        <f t="shared" si="41"/>
        <v>8.5362798497382459E-5</v>
      </c>
      <c r="L167" s="20">
        <f t="shared" si="55"/>
        <v>87025426.174790069</v>
      </c>
      <c r="M167" s="20">
        <f t="shared" si="56"/>
        <v>87025426.174790069</v>
      </c>
      <c r="N167" s="20">
        <f t="shared" si="57"/>
        <v>14858.73622072081</v>
      </c>
      <c r="O167" s="5">
        <f t="shared" si="58"/>
        <v>987.99499696440876</v>
      </c>
      <c r="P167" s="5">
        <f t="shared" si="59"/>
        <v>987.99499696440876</v>
      </c>
      <c r="Q167" s="5">
        <f t="shared" si="53"/>
        <v>-987.99499696440876</v>
      </c>
      <c r="R167" s="5">
        <f t="shared" si="54"/>
        <v>-987.99499696440876</v>
      </c>
      <c r="S167" s="1">
        <f t="shared" si="50"/>
        <v>1975.9899939288175</v>
      </c>
      <c r="T167">
        <f>IF(A167&lt;D$4,F$4,0)</f>
        <v>0</v>
      </c>
      <c r="U167" s="5">
        <f t="shared" si="51"/>
        <v>3402.2551809413762</v>
      </c>
      <c r="V167" s="5">
        <f>L$6*SUM(U160:U166)</f>
        <v>3287.6578934542408</v>
      </c>
      <c r="W167" s="1">
        <f>H$5+((H$6-H$5)*(LOG(V167+J$5)-LOG(J$5))/(LOG(J$6)-LOG(J$5)))</f>
        <v>8.5919844517503771E-3</v>
      </c>
      <c r="X167" s="1">
        <f t="shared" si="43"/>
        <v>50.32128279938609</v>
      </c>
      <c r="Y167" s="1">
        <f t="shared" si="44"/>
        <v>5806.4494180757229</v>
      </c>
      <c r="Z167" s="1">
        <f t="shared" si="42"/>
        <v>10000000</v>
      </c>
    </row>
    <row r="168" spans="1:26" x14ac:dyDescent="0.2">
      <c r="A168">
        <v>159</v>
      </c>
      <c r="B168" s="1">
        <f t="shared" si="45"/>
        <v>91924019.902080461</v>
      </c>
      <c r="C168" s="1">
        <f t="shared" si="45"/>
        <v>91924019.902080461</v>
      </c>
      <c r="D168" s="5">
        <f t="shared" si="46"/>
        <v>14523.104999221856</v>
      </c>
      <c r="E168" s="1">
        <f t="shared" si="47"/>
        <v>143334288.91419929</v>
      </c>
      <c r="F168" s="1">
        <f t="shared" si="48"/>
        <v>11317615.208181659</v>
      </c>
      <c r="G168" s="5">
        <f t="shared" si="52"/>
        <v>131986251.642603</v>
      </c>
      <c r="H168" s="5">
        <f t="shared" si="49"/>
        <v>0</v>
      </c>
      <c r="I168" s="5">
        <f t="shared" si="39"/>
        <v>0.49996050554074351</v>
      </c>
      <c r="J168" s="5">
        <f t="shared" si="40"/>
        <v>0.49996050554074351</v>
      </c>
      <c r="K168" s="20">
        <f t="shared" si="41"/>
        <v>7.8988918512993851E-5</v>
      </c>
      <c r="L168" s="20">
        <f t="shared" si="55"/>
        <v>87024406.947781175</v>
      </c>
      <c r="M168" s="20">
        <f t="shared" si="56"/>
        <v>87024406.947781175</v>
      </c>
      <c r="N168" s="20">
        <f t="shared" si="57"/>
        <v>13749.013597794516</v>
      </c>
      <c r="O168" s="5">
        <f t="shared" si="58"/>
        <v>914.19602266583661</v>
      </c>
      <c r="P168" s="5">
        <f t="shared" si="59"/>
        <v>914.19602266583661</v>
      </c>
      <c r="Q168" s="5">
        <f t="shared" si="53"/>
        <v>-914.19602266583661</v>
      </c>
      <c r="R168" s="5">
        <f t="shared" si="54"/>
        <v>-914.19602266583661</v>
      </c>
      <c r="S168" s="1">
        <f t="shared" si="50"/>
        <v>1828.3920453316732</v>
      </c>
      <c r="T168">
        <f>IF(A168&lt;D$4,F$4,0)</f>
        <v>0</v>
      </c>
      <c r="U168" s="5">
        <f t="shared" si="51"/>
        <v>3148.1766407021187</v>
      </c>
      <c r="V168" s="5">
        <f>L$6*SUM(U161:U167)</f>
        <v>3042.2063414608674</v>
      </c>
      <c r="W168" s="1">
        <f>H$5+((H$6-H$5)*(LOG(V168+J$5)-LOG(J$5))/(LOG(J$6)-LOG(J$5)))</f>
        <v>8.2907817522671467E-3</v>
      </c>
      <c r="X168" s="1">
        <f t="shared" si="43"/>
        <v>44.932792248690305</v>
      </c>
      <c r="Y168" s="1">
        <f t="shared" si="44"/>
        <v>5374.6758274575586</v>
      </c>
      <c r="Z168" s="1">
        <f t="shared" si="42"/>
        <v>10000000</v>
      </c>
    </row>
    <row r="169" spans="1:26" x14ac:dyDescent="0.2">
      <c r="A169">
        <v>160</v>
      </c>
      <c r="B169" s="1">
        <f t="shared" si="45"/>
        <v>91923105.706057802</v>
      </c>
      <c r="C169" s="1">
        <f t="shared" si="45"/>
        <v>91923105.706057802</v>
      </c>
      <c r="D169" s="5">
        <f t="shared" si="46"/>
        <v>13438.435315475781</v>
      </c>
      <c r="E169" s="1">
        <f t="shared" si="47"/>
        <v>143337437.09083998</v>
      </c>
      <c r="F169" s="1">
        <f t="shared" si="48"/>
        <v>11317660.140973907</v>
      </c>
      <c r="G169" s="5">
        <f t="shared" si="52"/>
        <v>131991626.31843045</v>
      </c>
      <c r="H169" s="5">
        <f t="shared" si="49"/>
        <v>0</v>
      </c>
      <c r="I169" s="5">
        <f t="shared" si="39"/>
        <v>0.49996345463692921</v>
      </c>
      <c r="J169" s="5">
        <f t="shared" si="40"/>
        <v>0.49996345463692921</v>
      </c>
      <c r="K169" s="20">
        <f t="shared" si="41"/>
        <v>7.3090726141527814E-5</v>
      </c>
      <c r="L169" s="20">
        <f t="shared" si="55"/>
        <v>87023463.850615889</v>
      </c>
      <c r="M169" s="20">
        <f t="shared" si="56"/>
        <v>87023463.850615889</v>
      </c>
      <c r="N169" s="20">
        <f t="shared" si="57"/>
        <v>12722.146199288809</v>
      </c>
      <c r="O169" s="5">
        <f t="shared" si="58"/>
        <v>845.90864140897008</v>
      </c>
      <c r="P169" s="5">
        <f t="shared" si="59"/>
        <v>845.90864140897008</v>
      </c>
      <c r="Q169" s="5">
        <f t="shared" si="53"/>
        <v>-845.90864140897008</v>
      </c>
      <c r="R169" s="5">
        <f t="shared" si="54"/>
        <v>-845.90864140897008</v>
      </c>
      <c r="S169" s="1">
        <f t="shared" si="50"/>
        <v>1691.8172828179402</v>
      </c>
      <c r="T169">
        <f>IF(A169&lt;D$4,F$4,0)</f>
        <v>0</v>
      </c>
      <c r="U169" s="5">
        <f t="shared" si="51"/>
        <v>2913.0617290777477</v>
      </c>
      <c r="V169" s="5">
        <f>L$6*SUM(U162:U168)</f>
        <v>2815.063143560455</v>
      </c>
      <c r="W169" s="1">
        <f>H$5+((H$6-H$5)*(LOG(V169+J$5)-LOG(J$5))/(LOG(J$6)-LOG(J$5)))</f>
        <v>8.0069523635930527E-3</v>
      </c>
      <c r="X169" s="1">
        <f t="shared" si="43"/>
        <v>40.155182964416873</v>
      </c>
      <c r="Y169" s="1">
        <f t="shared" si="44"/>
        <v>4974.8843902693588</v>
      </c>
      <c r="Z169" s="1">
        <f t="shared" si="42"/>
        <v>10000000</v>
      </c>
    </row>
    <row r="170" spans="1:26" x14ac:dyDescent="0.2">
      <c r="A170">
        <v>161</v>
      </c>
      <c r="B170" s="1">
        <f t="shared" si="45"/>
        <v>91922259.797416389</v>
      </c>
      <c r="C170" s="1">
        <f t="shared" si="45"/>
        <v>91922259.797416389</v>
      </c>
      <c r="D170" s="5">
        <f t="shared" si="46"/>
        <v>12434.755569570245</v>
      </c>
      <c r="E170" s="1">
        <f t="shared" si="47"/>
        <v>143340350.15256906</v>
      </c>
      <c r="F170" s="1">
        <f t="shared" si="48"/>
        <v>11317700.296156872</v>
      </c>
      <c r="G170" s="5">
        <f t="shared" si="52"/>
        <v>131996601.20282072</v>
      </c>
      <c r="H170" s="5">
        <f t="shared" si="49"/>
        <v>0</v>
      </c>
      <c r="I170" s="5">
        <f t="shared" si="39"/>
        <v>0.49996618361374062</v>
      </c>
      <c r="J170" s="5">
        <f t="shared" si="40"/>
        <v>0.49996618361374062</v>
      </c>
      <c r="K170" s="20">
        <f t="shared" si="41"/>
        <v>6.7632772518746081E-5</v>
      </c>
      <c r="L170" s="20">
        <f t="shared" si="55"/>
        <v>87022591.198001727</v>
      </c>
      <c r="M170" s="20">
        <f t="shared" si="56"/>
        <v>87022591.198001727</v>
      </c>
      <c r="N170" s="20">
        <f t="shared" si="57"/>
        <v>11771.954398886533</v>
      </c>
      <c r="O170" s="5">
        <f t="shared" si="58"/>
        <v>782.72155811111008</v>
      </c>
      <c r="P170" s="5">
        <f t="shared" si="59"/>
        <v>782.72155811111008</v>
      </c>
      <c r="Q170" s="5">
        <f t="shared" si="53"/>
        <v>-782.72155811111008</v>
      </c>
      <c r="R170" s="5">
        <f t="shared" si="54"/>
        <v>-782.72155811111008</v>
      </c>
      <c r="S170" s="1">
        <f t="shared" si="50"/>
        <v>1565.4431162222202</v>
      </c>
      <c r="T170">
        <f>IF(A170&lt;D$4,F$4,0)</f>
        <v>0</v>
      </c>
      <c r="U170" s="5">
        <f t="shared" si="51"/>
        <v>2695.4970287234751</v>
      </c>
      <c r="V170" s="5">
        <f>L$6*SUM(U163:U169)</f>
        <v>2604.8653591448519</v>
      </c>
      <c r="W170" s="1">
        <f>H$5+((H$6-H$5)*(LOG(V170+J$5)-LOG(J$5))/(LOG(J$6)-LOG(J$5)))</f>
        <v>7.7397792053226257E-3</v>
      </c>
      <c r="X170" s="1">
        <f t="shared" si="43"/>
        <v>35.917524249463057</v>
      </c>
      <c r="Y170" s="1">
        <f t="shared" si="44"/>
        <v>4604.7218656652612</v>
      </c>
      <c r="Z170" s="1">
        <f t="shared" si="42"/>
        <v>10000000</v>
      </c>
    </row>
    <row r="171" spans="1:26" x14ac:dyDescent="0.2">
      <c r="A171">
        <v>162</v>
      </c>
      <c r="B171" s="1">
        <f t="shared" si="45"/>
        <v>91921477.07585828</v>
      </c>
      <c r="C171" s="1">
        <f t="shared" si="45"/>
        <v>91921477.07585828</v>
      </c>
      <c r="D171" s="5">
        <f t="shared" si="46"/>
        <v>11506.02450044426</v>
      </c>
      <c r="E171" s="1">
        <f t="shared" si="47"/>
        <v>143343045.64959779</v>
      </c>
      <c r="F171" s="1">
        <f t="shared" si="48"/>
        <v>11317736.213681122</v>
      </c>
      <c r="G171" s="5">
        <f t="shared" si="52"/>
        <v>132001205.92468639</v>
      </c>
      <c r="H171" s="5">
        <f t="shared" si="49"/>
        <v>0</v>
      </c>
      <c r="I171" s="5">
        <f t="shared" si="39"/>
        <v>0.49996870887850803</v>
      </c>
      <c r="J171" s="5">
        <f t="shared" si="40"/>
        <v>0.49996870887850803</v>
      </c>
      <c r="K171" s="20">
        <f t="shared" si="41"/>
        <v>6.2582242984022285E-5</v>
      </c>
      <c r="L171" s="20">
        <f t="shared" si="55"/>
        <v>87021783.728848904</v>
      </c>
      <c r="M171" s="20">
        <f t="shared" si="56"/>
        <v>87021783.728848904</v>
      </c>
      <c r="N171" s="20">
        <f t="shared" si="57"/>
        <v>10892.718519200842</v>
      </c>
      <c r="O171" s="5">
        <f t="shared" si="58"/>
        <v>724.25412224719059</v>
      </c>
      <c r="P171" s="5">
        <f t="shared" si="59"/>
        <v>724.25412224719059</v>
      </c>
      <c r="Q171" s="5">
        <f t="shared" si="53"/>
        <v>-724.25412224719059</v>
      </c>
      <c r="R171" s="5">
        <f t="shared" si="54"/>
        <v>-724.25412224719059</v>
      </c>
      <c r="S171" s="1">
        <f t="shared" si="50"/>
        <v>1448.5082444943812</v>
      </c>
      <c r="T171">
        <f>IF(A171&lt;D$4,F$4,0)</f>
        <v>0</v>
      </c>
      <c r="U171" s="5">
        <f t="shared" si="51"/>
        <v>2494.1741853482054</v>
      </c>
      <c r="V171" s="5">
        <f>L$6*SUM(U164:U170)</f>
        <v>2410.3511230257272</v>
      </c>
      <c r="W171" s="1">
        <f>H$5+((H$6-H$5)*(LOG(V171+J$5)-LOG(J$5))/(LOG(J$6)-LOG(J$5)))</f>
        <v>7.4885413972467264E-3</v>
      </c>
      <c r="X171" s="1">
        <f t="shared" si="43"/>
        <v>32.157020098929316</v>
      </c>
      <c r="Y171" s="1">
        <f t="shared" si="44"/>
        <v>4262.0063413738835</v>
      </c>
      <c r="Z171" s="1">
        <f t="shared" si="42"/>
        <v>10000000</v>
      </c>
    </row>
    <row r="172" spans="1:26" x14ac:dyDescent="0.2">
      <c r="A172">
        <v>163</v>
      </c>
      <c r="B172" s="1">
        <f t="shared" si="45"/>
        <v>91920752.821736038</v>
      </c>
      <c r="C172" s="1">
        <f t="shared" si="45"/>
        <v>91920752.821736038</v>
      </c>
      <c r="D172" s="5">
        <f t="shared" si="46"/>
        <v>10646.650606050211</v>
      </c>
      <c r="E172" s="1">
        <f t="shared" si="47"/>
        <v>143345539.82378313</v>
      </c>
      <c r="F172" s="1">
        <f t="shared" si="48"/>
        <v>11317768.370701222</v>
      </c>
      <c r="G172" s="5">
        <f t="shared" si="52"/>
        <v>132005467.93102776</v>
      </c>
      <c r="H172" s="5">
        <f t="shared" si="49"/>
        <v>0</v>
      </c>
      <c r="I172" s="5">
        <f t="shared" si="39"/>
        <v>0.49997104561879424</v>
      </c>
      <c r="J172" s="5">
        <f t="shared" si="40"/>
        <v>0.49997104561879424</v>
      </c>
      <c r="K172" s="20">
        <f t="shared" si="41"/>
        <v>5.7908762411551814E-5</v>
      </c>
      <c r="L172" s="20">
        <f t="shared" si="55"/>
        <v>87021036.57467185</v>
      </c>
      <c r="M172" s="20">
        <f t="shared" si="56"/>
        <v>87021036.57467185</v>
      </c>
      <c r="N172" s="20">
        <f t="shared" si="57"/>
        <v>10079.144734417003</v>
      </c>
      <c r="O172" s="5">
        <f t="shared" si="58"/>
        <v>670.15405147854005</v>
      </c>
      <c r="P172" s="5">
        <f t="shared" si="59"/>
        <v>670.15405147854005</v>
      </c>
      <c r="Q172" s="5">
        <f t="shared" si="53"/>
        <v>-670.15405147854005</v>
      </c>
      <c r="R172" s="5">
        <f t="shared" si="54"/>
        <v>-670.15405147854005</v>
      </c>
      <c r="S172" s="1">
        <f t="shared" si="50"/>
        <v>1340.3081029570801</v>
      </c>
      <c r="T172">
        <f>IF(A172&lt;D$4,F$4,0)</f>
        <v>0</v>
      </c>
      <c r="U172" s="5">
        <f t="shared" si="51"/>
        <v>2307.8821388884326</v>
      </c>
      <c r="V172" s="5">
        <f>L$6*SUM(U165:U171)</f>
        <v>2230.3522054132659</v>
      </c>
      <c r="W172" s="1">
        <f>H$5+((H$6-H$5)*(LOG(V172+J$5)-LOG(J$5))/(LOG(J$6)-LOG(J$5)))</f>
        <v>7.2525187729166243E-3</v>
      </c>
      <c r="X172" s="1">
        <f t="shared" si="43"/>
        <v>28.818123243012362</v>
      </c>
      <c r="Y172" s="1">
        <f t="shared" si="44"/>
        <v>3944.7149547586678</v>
      </c>
      <c r="Z172" s="1">
        <f t="shared" si="42"/>
        <v>10000000</v>
      </c>
    </row>
    <row r="173" spans="1:26" x14ac:dyDescent="0.2">
      <c r="A173">
        <v>164</v>
      </c>
      <c r="B173" s="1">
        <f t="shared" si="45"/>
        <v>91920082.667684555</v>
      </c>
      <c r="C173" s="1">
        <f t="shared" si="45"/>
        <v>91920082.667684555</v>
      </c>
      <c r="D173" s="5">
        <f t="shared" si="46"/>
        <v>9851.458785747016</v>
      </c>
      <c r="E173" s="1">
        <f t="shared" si="47"/>
        <v>143347847.70592201</v>
      </c>
      <c r="F173" s="1">
        <f t="shared" si="48"/>
        <v>11317797.188824465</v>
      </c>
      <c r="G173" s="5">
        <f t="shared" si="52"/>
        <v>132009412.64598252</v>
      </c>
      <c r="H173" s="5">
        <f t="shared" si="49"/>
        <v>0</v>
      </c>
      <c r="I173" s="5">
        <f t="shared" si="39"/>
        <v>0.49997320789261396</v>
      </c>
      <c r="J173" s="5">
        <f t="shared" si="40"/>
        <v>0.49997320789261396</v>
      </c>
      <c r="K173" s="20">
        <f t="shared" si="41"/>
        <v>5.3584214772071879E-5</v>
      </c>
      <c r="L173" s="20">
        <f t="shared" si="55"/>
        <v>87020345.230336934</v>
      </c>
      <c r="M173" s="20">
        <f t="shared" si="56"/>
        <v>87020345.230336934</v>
      </c>
      <c r="N173" s="20">
        <f t="shared" si="57"/>
        <v>9326.3334809807111</v>
      </c>
      <c r="O173" s="5">
        <f t="shared" si="58"/>
        <v>620.09532338645442</v>
      </c>
      <c r="P173" s="5">
        <f t="shared" si="59"/>
        <v>620.09532338645442</v>
      </c>
      <c r="Q173" s="5">
        <f t="shared" si="53"/>
        <v>-620.09532338645442</v>
      </c>
      <c r="R173" s="5">
        <f t="shared" si="54"/>
        <v>-620.09532338645442</v>
      </c>
      <c r="S173" s="1">
        <f t="shared" si="50"/>
        <v>1240.1906467729088</v>
      </c>
      <c r="T173">
        <f>IF(A173&lt;D$4,F$4,0)</f>
        <v>0</v>
      </c>
      <c r="U173" s="5">
        <f t="shared" si="51"/>
        <v>2135.4999232602754</v>
      </c>
      <c r="V173" s="5">
        <f>L$6*SUM(U166:U172)</f>
        <v>2063.7871115019416</v>
      </c>
      <c r="W173" s="1">
        <f>H$5+((H$6-H$5)*(LOG(V173+J$5)-LOG(J$5))/(LOG(J$6)-LOG(J$5)))</f>
        <v>7.0309959905294848E-3</v>
      </c>
      <c r="X173" s="1">
        <f t="shared" si="43"/>
        <v>25.851736287799611</v>
      </c>
      <c r="Y173" s="1">
        <f t="shared" si="44"/>
        <v>3650.9724750502569</v>
      </c>
      <c r="Z173" s="1">
        <f t="shared" si="42"/>
        <v>10000000</v>
      </c>
    </row>
    <row r="174" spans="1:26" x14ac:dyDescent="0.2">
      <c r="A174">
        <v>165</v>
      </c>
      <c r="B174" s="1">
        <f t="shared" si="45"/>
        <v>91919462.572361171</v>
      </c>
      <c r="C174" s="1">
        <f t="shared" si="45"/>
        <v>91919462.572361171</v>
      </c>
      <c r="D174" s="5">
        <f t="shared" si="46"/>
        <v>9115.6594385911085</v>
      </c>
      <c r="E174" s="1">
        <f t="shared" si="47"/>
        <v>143349983.20584527</v>
      </c>
      <c r="F174" s="1">
        <f t="shared" si="48"/>
        <v>11317823.040560754</v>
      </c>
      <c r="G174" s="5">
        <f t="shared" si="52"/>
        <v>132013063.61845757</v>
      </c>
      <c r="H174" s="5">
        <f t="shared" si="49"/>
        <v>0</v>
      </c>
      <c r="I174" s="5">
        <f t="shared" si="39"/>
        <v>0.49997520871204637</v>
      </c>
      <c r="J174" s="5">
        <f t="shared" si="40"/>
        <v>0.49997520871204637</v>
      </c>
      <c r="K174" s="20">
        <f t="shared" si="41"/>
        <v>4.9582575907356635E-5</v>
      </c>
      <c r="L174" s="20">
        <f t="shared" si="55"/>
        <v>87019705.526983112</v>
      </c>
      <c r="M174" s="20">
        <f t="shared" si="56"/>
        <v>87019705.526983112</v>
      </c>
      <c r="N174" s="20">
        <f t="shared" si="57"/>
        <v>8629.7501946990142</v>
      </c>
      <c r="O174" s="5">
        <f t="shared" si="58"/>
        <v>573.77622303952739</v>
      </c>
      <c r="P174" s="5">
        <f t="shared" si="59"/>
        <v>573.77622303952739</v>
      </c>
      <c r="Q174" s="5">
        <f t="shared" si="53"/>
        <v>-573.77622303952739</v>
      </c>
      <c r="R174" s="5">
        <f t="shared" si="54"/>
        <v>-573.77622303952739</v>
      </c>
      <c r="S174" s="1">
        <f t="shared" si="50"/>
        <v>1147.5524460790548</v>
      </c>
      <c r="T174">
        <f>IF(A174&lt;D$4,F$4,0)</f>
        <v>0</v>
      </c>
      <c r="U174" s="5">
        <f t="shared" si="51"/>
        <v>1975.9899939288175</v>
      </c>
      <c r="V174" s="5">
        <f>L$6*SUM(U167:U173)</f>
        <v>1909.6546826941631</v>
      </c>
      <c r="W174" s="1">
        <f>H$5+((H$6-H$5)*(LOG(V174+J$5)-LOG(J$5))/(LOG(J$6)-LOG(J$5)))</f>
        <v>6.8232662237934739E-3</v>
      </c>
      <c r="X174" s="1">
        <f t="shared" si="43"/>
        <v>23.214492860843645</v>
      </c>
      <c r="Y174" s="1">
        <f t="shared" si="44"/>
        <v>3379.0406880805326</v>
      </c>
      <c r="Z174" s="1">
        <f t="shared" si="42"/>
        <v>10000000</v>
      </c>
    </row>
    <row r="175" spans="1:26" x14ac:dyDescent="0.2">
      <c r="A175">
        <v>166</v>
      </c>
      <c r="B175" s="1">
        <f t="shared" si="45"/>
        <v>91918888.796138138</v>
      </c>
      <c r="C175" s="1">
        <f t="shared" si="45"/>
        <v>91918888.796138138</v>
      </c>
      <c r="D175" s="5">
        <f t="shared" si="46"/>
        <v>8434.8198393384901</v>
      </c>
      <c r="E175" s="1">
        <f t="shared" si="47"/>
        <v>143351959.1958392</v>
      </c>
      <c r="F175" s="1">
        <f t="shared" si="48"/>
        <v>11317846.255053615</v>
      </c>
      <c r="G175" s="5">
        <f t="shared" si="52"/>
        <v>132016442.65914565</v>
      </c>
      <c r="H175" s="5">
        <f t="shared" si="49"/>
        <v>0</v>
      </c>
      <c r="I175" s="5">
        <f t="shared" si="39"/>
        <v>0.49997706012071541</v>
      </c>
      <c r="J175" s="5">
        <f t="shared" si="40"/>
        <v>0.49997706012071541</v>
      </c>
      <c r="K175" s="20">
        <f t="shared" si="41"/>
        <v>4.5879758569247678E-5</v>
      </c>
      <c r="L175" s="20">
        <f t="shared" si="55"/>
        <v>87019113.606955126</v>
      </c>
      <c r="M175" s="20">
        <f t="shared" si="56"/>
        <v>87019113.606955126</v>
      </c>
      <c r="N175" s="20">
        <f t="shared" si="57"/>
        <v>7985.1982053598631</v>
      </c>
      <c r="O175" s="5">
        <f t="shared" si="58"/>
        <v>530.91753499867366</v>
      </c>
      <c r="P175" s="5">
        <f t="shared" si="59"/>
        <v>530.91753499867366</v>
      </c>
      <c r="Q175" s="5">
        <f t="shared" si="53"/>
        <v>-530.91753499867366</v>
      </c>
      <c r="R175" s="5">
        <f t="shared" si="54"/>
        <v>-530.91753499867366</v>
      </c>
      <c r="S175" s="1">
        <f t="shared" si="50"/>
        <v>1061.8350699973473</v>
      </c>
      <c r="T175">
        <f>IF(A175&lt;D$4,F$4,0)</f>
        <v>0</v>
      </c>
      <c r="U175" s="5">
        <f t="shared" si="51"/>
        <v>1828.3920453316732</v>
      </c>
      <c r="V175" s="5">
        <f>L$6*SUM(U168:U174)</f>
        <v>1767.0281639929076</v>
      </c>
      <c r="W175" s="1">
        <f>H$5+((H$6-H$5)*(LOG(V175+J$5)-LOG(J$5))/(LOG(J$6)-LOG(J$5)))</f>
        <v>6.6286344258524267E-3</v>
      </c>
      <c r="X175" s="1">
        <f t="shared" si="43"/>
        <v>20.868112059222511</v>
      </c>
      <c r="Y175" s="1">
        <f t="shared" si="44"/>
        <v>3127.3085286428964</v>
      </c>
      <c r="Z175" s="1">
        <f t="shared" si="42"/>
        <v>10000000</v>
      </c>
    </row>
    <row r="176" spans="1:26" x14ac:dyDescent="0.2">
      <c r="A176">
        <v>167</v>
      </c>
      <c r="B176" s="1">
        <f t="shared" si="45"/>
        <v>91918357.878603145</v>
      </c>
      <c r="C176" s="1">
        <f t="shared" si="45"/>
        <v>91918357.878603145</v>
      </c>
      <c r="D176" s="5">
        <f t="shared" si="46"/>
        <v>7804.8376265178968</v>
      </c>
      <c r="E176" s="1">
        <f t="shared" si="47"/>
        <v>143353787.58788452</v>
      </c>
      <c r="F176" s="1">
        <f t="shared" si="48"/>
        <v>11317867.123165675</v>
      </c>
      <c r="G176" s="5">
        <f t="shared" si="52"/>
        <v>132019569.9676743</v>
      </c>
      <c r="H176" s="5">
        <f t="shared" si="49"/>
        <v>0</v>
      </c>
      <c r="I176" s="5">
        <f t="shared" si="39"/>
        <v>0.49997877326557988</v>
      </c>
      <c r="J176" s="5">
        <f t="shared" si="40"/>
        <v>0.49997877326557988</v>
      </c>
      <c r="K176" s="20">
        <f t="shared" si="41"/>
        <v>4.2453468840219884E-5</v>
      </c>
      <c r="L176" s="20">
        <f t="shared" si="55"/>
        <v>87018565.900600463</v>
      </c>
      <c r="M176" s="20">
        <f t="shared" si="56"/>
        <v>87018565.900600463</v>
      </c>
      <c r="N176" s="20">
        <f t="shared" si="57"/>
        <v>7388.7936318837419</v>
      </c>
      <c r="O176" s="5">
        <f t="shared" si="58"/>
        <v>491.26086917941046</v>
      </c>
      <c r="P176" s="5">
        <f t="shared" si="59"/>
        <v>491.26086917941046</v>
      </c>
      <c r="Q176" s="5">
        <f t="shared" si="53"/>
        <v>-491.26086917941046</v>
      </c>
      <c r="R176" s="5">
        <f t="shared" si="54"/>
        <v>-491.26086917941046</v>
      </c>
      <c r="S176" s="1">
        <f t="shared" si="50"/>
        <v>982.52173835882093</v>
      </c>
      <c r="T176">
        <f>IF(A176&lt;D$4,F$4,0)</f>
        <v>0</v>
      </c>
      <c r="U176" s="5">
        <f t="shared" si="51"/>
        <v>1691.8172828179402</v>
      </c>
      <c r="V176" s="5">
        <f>L$6*SUM(U169:U175)</f>
        <v>1635.0497044558626</v>
      </c>
      <c r="W176" s="1">
        <f>H$5+((H$6-H$5)*(LOG(V176+J$5)-LOG(J$5))/(LOG(J$6)-LOG(J$5)))</f>
        <v>6.4464201685066058E-3</v>
      </c>
      <c r="X176" s="1">
        <f t="shared" si="43"/>
        <v>18.77881988243152</v>
      </c>
      <c r="Y176" s="1">
        <f t="shared" si="44"/>
        <v>2894.2829091953163</v>
      </c>
      <c r="Z176" s="1">
        <f t="shared" si="42"/>
        <v>10000000</v>
      </c>
    </row>
    <row r="177" spans="1:26" x14ac:dyDescent="0.2">
      <c r="A177">
        <v>168</v>
      </c>
      <c r="B177" s="1">
        <f t="shared" si="45"/>
        <v>91917866.61773397</v>
      </c>
      <c r="C177" s="1">
        <f t="shared" si="45"/>
        <v>91917866.61773397</v>
      </c>
      <c r="D177" s="5">
        <f t="shared" si="46"/>
        <v>7221.9162486544983</v>
      </c>
      <c r="E177" s="1">
        <f t="shared" si="47"/>
        <v>143355479.40516734</v>
      </c>
      <c r="F177" s="1">
        <f t="shared" si="48"/>
        <v>11317885.901985558</v>
      </c>
      <c r="G177" s="5">
        <f t="shared" si="52"/>
        <v>132022464.2505835</v>
      </c>
      <c r="H177" s="5">
        <f t="shared" si="49"/>
        <v>0</v>
      </c>
      <c r="I177" s="5">
        <f t="shared" si="39"/>
        <v>0.49998035846344319</v>
      </c>
      <c r="J177" s="5">
        <f t="shared" si="40"/>
        <v>0.49998035846344319</v>
      </c>
      <c r="K177" s="20">
        <f t="shared" si="41"/>
        <v>3.928307311365075E-5</v>
      </c>
      <c r="L177" s="20">
        <f t="shared" si="55"/>
        <v>87018059.104792222</v>
      </c>
      <c r="M177" s="20">
        <f t="shared" si="56"/>
        <v>87018059.104792222</v>
      </c>
      <c r="N177" s="20">
        <f t="shared" si="57"/>
        <v>6836.9421321407208</v>
      </c>
      <c r="O177" s="5">
        <f t="shared" si="58"/>
        <v>454.56711075081404</v>
      </c>
      <c r="P177" s="5">
        <f t="shared" si="59"/>
        <v>454.56711075081404</v>
      </c>
      <c r="Q177" s="5">
        <f t="shared" si="53"/>
        <v>-454.56711075081404</v>
      </c>
      <c r="R177" s="5">
        <f t="shared" si="54"/>
        <v>-454.56711075081404</v>
      </c>
      <c r="S177" s="1">
        <f t="shared" si="50"/>
        <v>909.13422150162808</v>
      </c>
      <c r="T177">
        <f>IF(A177&lt;D$4,F$4,0)</f>
        <v>0</v>
      </c>
      <c r="U177" s="5">
        <f t="shared" si="51"/>
        <v>1565.4431162222202</v>
      </c>
      <c r="V177" s="5">
        <f>L$6*SUM(U170:U176)</f>
        <v>1512.925259829882</v>
      </c>
      <c r="W177" s="1">
        <f>H$5+((H$6-H$5)*(LOG(V177+J$5)-LOG(J$5))/(LOG(J$6)-LOG(J$5)))</f>
        <v>6.2759600667499351E-3</v>
      </c>
      <c r="X177" s="1">
        <f t="shared" si="43"/>
        <v>16.916831712311634</v>
      </c>
      <c r="Y177" s="1">
        <f t="shared" si="44"/>
        <v>2678.5801970111634</v>
      </c>
      <c r="Z177" s="1">
        <f t="shared" si="42"/>
        <v>10000000</v>
      </c>
    </row>
    <row r="178" spans="1:26" x14ac:dyDescent="0.2">
      <c r="A178">
        <v>169</v>
      </c>
      <c r="B178" s="1">
        <f t="shared" si="45"/>
        <v>91917412.050623223</v>
      </c>
      <c r="C178" s="1">
        <f t="shared" si="45"/>
        <v>91917412.050623223</v>
      </c>
      <c r="D178" s="5">
        <f t="shared" si="46"/>
        <v>6682.5422256617458</v>
      </c>
      <c r="E178" s="1">
        <f t="shared" si="47"/>
        <v>143357044.84828356</v>
      </c>
      <c r="F178" s="1">
        <f t="shared" si="48"/>
        <v>11317902.818817271</v>
      </c>
      <c r="G178" s="5">
        <f t="shared" si="52"/>
        <v>132025142.83078051</v>
      </c>
      <c r="H178" s="5">
        <f t="shared" si="49"/>
        <v>0</v>
      </c>
      <c r="I178" s="5">
        <f t="shared" si="39"/>
        <v>0.4999818252625654</v>
      </c>
      <c r="J178" s="5">
        <f t="shared" si="40"/>
        <v>0.4999818252625654</v>
      </c>
      <c r="K178" s="20">
        <f t="shared" si="41"/>
        <v>3.6349474869248911E-5</v>
      </c>
      <c r="L178" s="20">
        <f t="shared" si="55"/>
        <v>87017590.163050085</v>
      </c>
      <c r="M178" s="20">
        <f t="shared" si="56"/>
        <v>87017590.163050085</v>
      </c>
      <c r="N178" s="20">
        <f t="shared" si="57"/>
        <v>6326.3173719431061</v>
      </c>
      <c r="O178" s="5">
        <f t="shared" si="58"/>
        <v>420.61498495807552</v>
      </c>
      <c r="P178" s="5">
        <f t="shared" si="59"/>
        <v>420.61498495807552</v>
      </c>
      <c r="Q178" s="5">
        <f t="shared" si="53"/>
        <v>-420.61498495807552</v>
      </c>
      <c r="R178" s="5">
        <f t="shared" si="54"/>
        <v>-420.61498495807552</v>
      </c>
      <c r="S178" s="1">
        <f t="shared" si="50"/>
        <v>841.22996991615105</v>
      </c>
      <c r="T178">
        <f>IF(A178&lt;D$4,F$4,0)</f>
        <v>0</v>
      </c>
      <c r="U178" s="5">
        <f t="shared" si="51"/>
        <v>1448.5082444943812</v>
      </c>
      <c r="V178" s="5">
        <f>L$6*SUM(U171:U177)</f>
        <v>1399.9198685797564</v>
      </c>
      <c r="W178" s="1">
        <f>H$5+((H$6-H$5)*(LOG(V178+J$5)-LOG(J$5))/(LOG(J$6)-LOG(J$5)))</f>
        <v>6.1166098050352523E-3</v>
      </c>
      <c r="X178" s="1">
        <f t="shared" si="43"/>
        <v>15.255890277566646</v>
      </c>
      <c r="Y178" s="1">
        <f t="shared" si="44"/>
        <v>2478.9182950706386</v>
      </c>
      <c r="Z178" s="1">
        <f t="shared" si="42"/>
        <v>10000000</v>
      </c>
    </row>
    <row r="179" spans="1:26" x14ac:dyDescent="0.2">
      <c r="A179">
        <v>170</v>
      </c>
      <c r="B179" s="1">
        <f t="shared" si="45"/>
        <v>91916991.435638264</v>
      </c>
      <c r="C179" s="1">
        <f t="shared" si="45"/>
        <v>91916991.435638264</v>
      </c>
      <c r="D179" s="5">
        <f t="shared" si="46"/>
        <v>6183.4640926208167</v>
      </c>
      <c r="E179" s="1">
        <f t="shared" si="47"/>
        <v>143358493.35652804</v>
      </c>
      <c r="F179" s="1">
        <f t="shared" si="48"/>
        <v>11317918.074707549</v>
      </c>
      <c r="G179" s="5">
        <f t="shared" si="52"/>
        <v>132027621.74907558</v>
      </c>
      <c r="H179" s="5">
        <f t="shared" si="49"/>
        <v>0</v>
      </c>
      <c r="I179" s="5">
        <f t="shared" si="39"/>
        <v>0.49998318249973367</v>
      </c>
      <c r="J179" s="5">
        <f t="shared" si="40"/>
        <v>0.49998318249973367</v>
      </c>
      <c r="K179" s="20">
        <f t="shared" si="41"/>
        <v>3.3635000532694662E-5</v>
      </c>
      <c r="L179" s="20">
        <f t="shared" si="55"/>
        <v>87017156.247140869</v>
      </c>
      <c r="M179" s="20">
        <f t="shared" si="56"/>
        <v>87017156.247140869</v>
      </c>
      <c r="N179" s="20">
        <f t="shared" si="57"/>
        <v>5853.8410874004094</v>
      </c>
      <c r="O179" s="5">
        <f t="shared" si="58"/>
        <v>389.19972841400858</v>
      </c>
      <c r="P179" s="5">
        <f t="shared" si="59"/>
        <v>389.19972841400858</v>
      </c>
      <c r="Q179" s="5">
        <f t="shared" si="53"/>
        <v>-389.19972841400858</v>
      </c>
      <c r="R179" s="5">
        <f t="shared" si="54"/>
        <v>-389.19972841400858</v>
      </c>
      <c r="S179" s="1">
        <f t="shared" si="50"/>
        <v>778.39945682801715</v>
      </c>
      <c r="T179">
        <f>IF(A179&lt;D$4,F$4,0)</f>
        <v>0</v>
      </c>
      <c r="U179" s="5">
        <f t="shared" si="51"/>
        <v>1340.3081029570801</v>
      </c>
      <c r="V179" s="5">
        <f>L$6*SUM(U172:U178)</f>
        <v>1295.3532744943741</v>
      </c>
      <c r="W179" s="1">
        <f>H$5+((H$6-H$5)*(LOG(V179+J$5)-LOG(J$5))/(LOG(J$6)-LOG(J$5)))</f>
        <v>5.9677457867021669E-3</v>
      </c>
      <c r="X179" s="1">
        <f t="shared" si="43"/>
        <v>13.772853910556629</v>
      </c>
      <c r="Y179" s="1">
        <f t="shared" si="44"/>
        <v>2294.1092849778761</v>
      </c>
      <c r="Z179" s="1">
        <f t="shared" si="42"/>
        <v>10000000</v>
      </c>
    </row>
    <row r="180" spans="1:26" x14ac:dyDescent="0.2">
      <c r="A180">
        <v>171</v>
      </c>
      <c r="B180" s="1">
        <f t="shared" si="45"/>
        <v>91916602.235909849</v>
      </c>
      <c r="C180" s="1">
        <f t="shared" si="45"/>
        <v>91916602.235909849</v>
      </c>
      <c r="D180" s="5">
        <f t="shared" si="46"/>
        <v>5721.6729026759249</v>
      </c>
      <c r="E180" s="1">
        <f t="shared" si="47"/>
        <v>143359833.66463101</v>
      </c>
      <c r="F180" s="1">
        <f t="shared" si="48"/>
        <v>11317931.84756146</v>
      </c>
      <c r="G180" s="5">
        <f t="shared" si="52"/>
        <v>132029915.85836056</v>
      </c>
      <c r="H180" s="5">
        <f t="shared" si="49"/>
        <v>0</v>
      </c>
      <c r="I180" s="5">
        <f t="shared" si="39"/>
        <v>0.49998443835312067</v>
      </c>
      <c r="J180" s="5">
        <f t="shared" si="40"/>
        <v>0.49998443835312067</v>
      </c>
      <c r="K180" s="20">
        <f t="shared" si="41"/>
        <v>3.112329375864439E-5</v>
      </c>
      <c r="L180" s="20">
        <f t="shared" si="55"/>
        <v>87016754.740049273</v>
      </c>
      <c r="M180" s="20">
        <f t="shared" si="56"/>
        <v>87016754.740049273</v>
      </c>
      <c r="N180" s="20">
        <f t="shared" si="57"/>
        <v>5416.6646238412095</v>
      </c>
      <c r="O180" s="5">
        <f t="shared" si="58"/>
        <v>360.13185901733789</v>
      </c>
      <c r="P180" s="5">
        <f t="shared" si="59"/>
        <v>360.13185901733789</v>
      </c>
      <c r="Q180" s="5">
        <f t="shared" si="53"/>
        <v>-360.13185901733789</v>
      </c>
      <c r="R180" s="5">
        <f t="shared" si="54"/>
        <v>-360.13185901733789</v>
      </c>
      <c r="S180" s="1">
        <f t="shared" si="50"/>
        <v>720.26371803467578</v>
      </c>
      <c r="T180">
        <f>IF(A180&lt;D$4,F$4,0)</f>
        <v>0</v>
      </c>
      <c r="U180" s="5">
        <f t="shared" si="51"/>
        <v>1240.1906467729088</v>
      </c>
      <c r="V180" s="5">
        <f>L$6*SUM(U173:U179)</f>
        <v>1198.5958709012391</v>
      </c>
      <c r="W180" s="1">
        <f>H$5+((H$6-H$5)*(LOG(V180+J$5)-LOG(J$5))/(LOG(J$6)-LOG(J$5)))</f>
        <v>5.8287664317418974E-3</v>
      </c>
      <c r="X180" s="1">
        <f t="shared" si="43"/>
        <v>12.44733026768689</v>
      </c>
      <c r="Y180" s="1">
        <f t="shared" si="44"/>
        <v>2123.0525929925884</v>
      </c>
      <c r="Z180" s="1">
        <f t="shared" si="42"/>
        <v>10000000</v>
      </c>
    </row>
    <row r="181" spans="1:26" x14ac:dyDescent="0.2">
      <c r="A181">
        <v>172</v>
      </c>
      <c r="B181" s="1">
        <f t="shared" si="45"/>
        <v>91916242.10405083</v>
      </c>
      <c r="C181" s="1">
        <f t="shared" si="45"/>
        <v>91916242.10405083</v>
      </c>
      <c r="D181" s="5">
        <f t="shared" si="46"/>
        <v>5294.3841746315456</v>
      </c>
      <c r="E181" s="1">
        <f t="shared" si="47"/>
        <v>143361073.85527778</v>
      </c>
      <c r="F181" s="1">
        <f t="shared" si="48"/>
        <v>11317944.294891728</v>
      </c>
      <c r="G181" s="5">
        <f t="shared" si="52"/>
        <v>132032038.91095355</v>
      </c>
      <c r="H181" s="5">
        <f t="shared" si="49"/>
        <v>0</v>
      </c>
      <c r="I181" s="5">
        <f t="shared" si="39"/>
        <v>0.49998560039123846</v>
      </c>
      <c r="J181" s="5">
        <f t="shared" si="40"/>
        <v>0.49998560039123846</v>
      </c>
      <c r="K181" s="20">
        <f t="shared" si="41"/>
        <v>2.8799217523040619E-5</v>
      </c>
      <c r="L181" s="20">
        <f t="shared" si="55"/>
        <v>87016383.220216691</v>
      </c>
      <c r="M181" s="20">
        <f t="shared" si="56"/>
        <v>87016383.220216691</v>
      </c>
      <c r="N181" s="20">
        <f t="shared" si="57"/>
        <v>5012.1518429057478</v>
      </c>
      <c r="O181" s="5">
        <f t="shared" si="58"/>
        <v>333.23603722509313</v>
      </c>
      <c r="P181" s="5">
        <f t="shared" si="59"/>
        <v>333.23603722509313</v>
      </c>
      <c r="Q181" s="5">
        <f t="shared" si="53"/>
        <v>-333.23603722509313</v>
      </c>
      <c r="R181" s="5">
        <f t="shared" si="54"/>
        <v>-333.23603722509313</v>
      </c>
      <c r="S181" s="1">
        <f t="shared" si="50"/>
        <v>666.47207445018626</v>
      </c>
      <c r="T181">
        <f>IF(A181&lt;D$4,F$4,0)</f>
        <v>0</v>
      </c>
      <c r="U181" s="5">
        <f t="shared" si="51"/>
        <v>1147.5524460790548</v>
      </c>
      <c r="V181" s="5">
        <f>L$6*SUM(U174:U180)</f>
        <v>1109.0649432525022</v>
      </c>
      <c r="W181" s="1">
        <f>H$5+((H$6-H$5)*(LOG(V181+J$5)-LOG(J$5))/(LOG(J$6)-LOG(J$5)))</f>
        <v>5.6990931506354934E-3</v>
      </c>
      <c r="X181" s="1">
        <f t="shared" si="43"/>
        <v>11.261351040123994</v>
      </c>
      <c r="Y181" s="1">
        <f t="shared" si="44"/>
        <v>1964.7286428886935</v>
      </c>
      <c r="Z181" s="1">
        <f t="shared" si="42"/>
        <v>10000000</v>
      </c>
    </row>
    <row r="182" spans="1:26" x14ac:dyDescent="0.2">
      <c r="A182">
        <v>173</v>
      </c>
      <c r="B182" s="1">
        <f t="shared" si="45"/>
        <v>91915908.868013605</v>
      </c>
      <c r="C182" s="1">
        <f t="shared" si="45"/>
        <v>91915908.868013605</v>
      </c>
      <c r="D182" s="5">
        <f t="shared" si="46"/>
        <v>4899.021179084385</v>
      </c>
      <c r="E182" s="1">
        <f t="shared" si="47"/>
        <v>143362221.40772384</v>
      </c>
      <c r="F182" s="1">
        <f t="shared" si="48"/>
        <v>11317955.556242768</v>
      </c>
      <c r="G182" s="5">
        <f t="shared" si="52"/>
        <v>132034003.63959645</v>
      </c>
      <c r="H182" s="5">
        <f t="shared" si="49"/>
        <v>0</v>
      </c>
      <c r="I182" s="5">
        <f t="shared" si="39"/>
        <v>0.49998667561827287</v>
      </c>
      <c r="J182" s="5">
        <f t="shared" si="40"/>
        <v>0.49998667561827287</v>
      </c>
      <c r="K182" s="20">
        <f t="shared" si="41"/>
        <v>2.6648763454335063E-5</v>
      </c>
      <c r="L182" s="20">
        <f t="shared" si="55"/>
        <v>87016039.446954533</v>
      </c>
      <c r="M182" s="20">
        <f t="shared" si="56"/>
        <v>87016039.446954533</v>
      </c>
      <c r="N182" s="20">
        <f t="shared" si="57"/>
        <v>4637.863297231901</v>
      </c>
      <c r="O182" s="5">
        <f t="shared" si="58"/>
        <v>308.35001193575317</v>
      </c>
      <c r="P182" s="5">
        <f t="shared" si="59"/>
        <v>308.35001193575317</v>
      </c>
      <c r="Q182" s="5">
        <f t="shared" si="53"/>
        <v>-308.35001193575317</v>
      </c>
      <c r="R182" s="5">
        <f t="shared" si="54"/>
        <v>-308.35001193575317</v>
      </c>
      <c r="S182" s="1">
        <f t="shared" si="50"/>
        <v>616.70002387150635</v>
      </c>
      <c r="T182">
        <f>IF(A182&lt;D$4,F$4,0)</f>
        <v>0</v>
      </c>
      <c r="U182" s="5">
        <f t="shared" si="51"/>
        <v>1061.8350699973473</v>
      </c>
      <c r="V182" s="5">
        <f>L$6*SUM(U175:U181)</f>
        <v>1026.221188467526</v>
      </c>
      <c r="W182" s="1">
        <f>H$5+((H$6-H$5)*(LOG(V182+J$5)-LOG(J$5))/(LOG(J$6)-LOG(J$5)))</f>
        <v>5.578171023525264E-3</v>
      </c>
      <c r="X182" s="1">
        <f t="shared" si="43"/>
        <v>10.199083526913231</v>
      </c>
      <c r="Y182" s="1">
        <f t="shared" si="44"/>
        <v>1818.19296180476</v>
      </c>
      <c r="Z182" s="1">
        <f t="shared" si="42"/>
        <v>10000000</v>
      </c>
    </row>
    <row r="183" spans="1:26" x14ac:dyDescent="0.2">
      <c r="A183">
        <v>174</v>
      </c>
      <c r="B183" s="1">
        <f t="shared" si="45"/>
        <v>91915600.518001676</v>
      </c>
      <c r="C183" s="1">
        <f t="shared" si="45"/>
        <v>91915600.518001676</v>
      </c>
      <c r="D183" s="5">
        <f t="shared" si="46"/>
        <v>4533.1994645970708</v>
      </c>
      <c r="E183" s="1">
        <f t="shared" si="47"/>
        <v>143363283.24279383</v>
      </c>
      <c r="F183" s="1">
        <f t="shared" si="48"/>
        <v>11317965.755326295</v>
      </c>
      <c r="G183" s="5">
        <f t="shared" si="52"/>
        <v>132035821.83255826</v>
      </c>
      <c r="H183" s="5">
        <f t="shared" si="49"/>
        <v>0</v>
      </c>
      <c r="I183" s="5">
        <f t="shared" si="39"/>
        <v>0.49998767051606302</v>
      </c>
      <c r="J183" s="5">
        <f t="shared" si="40"/>
        <v>0.49998767051606302</v>
      </c>
      <c r="K183" s="20">
        <f t="shared" si="41"/>
        <v>2.4658967873953571E-5</v>
      </c>
      <c r="L183" s="20">
        <f t="shared" si="55"/>
        <v>87015721.346944258</v>
      </c>
      <c r="M183" s="20">
        <f t="shared" si="56"/>
        <v>87015721.346944258</v>
      </c>
      <c r="N183" s="20">
        <f t="shared" si="57"/>
        <v>4291.5415794323262</v>
      </c>
      <c r="O183" s="5">
        <f t="shared" si="58"/>
        <v>285.32364473159259</v>
      </c>
      <c r="P183" s="5">
        <f t="shared" si="59"/>
        <v>285.32364473159259</v>
      </c>
      <c r="Q183" s="5">
        <f t="shared" si="53"/>
        <v>-285.32364473159259</v>
      </c>
      <c r="R183" s="5">
        <f t="shared" si="54"/>
        <v>-285.32364473159259</v>
      </c>
      <c r="S183" s="1">
        <f t="shared" si="50"/>
        <v>570.64728946318519</v>
      </c>
      <c r="T183">
        <f>IF(A183&lt;D$4,F$4,0)</f>
        <v>0</v>
      </c>
      <c r="U183" s="5">
        <f t="shared" si="51"/>
        <v>982.52173835882093</v>
      </c>
      <c r="V183" s="5">
        <f>L$6*SUM(U176:U182)</f>
        <v>949.5654909340933</v>
      </c>
      <c r="W183" s="1">
        <f>H$5+((H$6-H$5)*(LOG(V183+J$5)-LOG(J$5))/(LOG(J$6)-LOG(J$5)))</f>
        <v>5.4654692146021162E-3</v>
      </c>
      <c r="X183" s="1">
        <f t="shared" si="43"/>
        <v>9.2465752759732531</v>
      </c>
      <c r="Y183" s="1">
        <f t="shared" si="44"/>
        <v>1682.5707075419668</v>
      </c>
      <c r="Z183" s="1">
        <f t="shared" si="42"/>
        <v>10000000</v>
      </c>
    </row>
    <row r="184" spans="1:26" x14ac:dyDescent="0.2">
      <c r="A184">
        <v>175</v>
      </c>
      <c r="B184" s="1">
        <f t="shared" si="45"/>
        <v>91915315.194356948</v>
      </c>
      <c r="C184" s="1">
        <f t="shared" si="45"/>
        <v>91915315.194356948</v>
      </c>
      <c r="D184" s="5">
        <f t="shared" si="46"/>
        <v>4194.7125325586276</v>
      </c>
      <c r="E184" s="1">
        <f t="shared" si="47"/>
        <v>143364265.76453218</v>
      </c>
      <c r="F184" s="1">
        <f t="shared" si="48"/>
        <v>11317975.001901571</v>
      </c>
      <c r="G184" s="5">
        <f t="shared" si="52"/>
        <v>132037504.4032658</v>
      </c>
      <c r="H184" s="5">
        <f t="shared" si="49"/>
        <v>0</v>
      </c>
      <c r="I184" s="5">
        <f t="shared" si="39"/>
        <v>0.49998859108297289</v>
      </c>
      <c r="J184" s="5">
        <f t="shared" si="40"/>
        <v>0.49998859108297289</v>
      </c>
      <c r="K184" s="20">
        <f t="shared" si="41"/>
        <v>2.2817834054284346E-5</v>
      </c>
      <c r="L184" s="20">
        <f t="shared" si="55"/>
        <v>87015427.001743808</v>
      </c>
      <c r="M184" s="20">
        <f t="shared" si="56"/>
        <v>87015427.001743808</v>
      </c>
      <c r="N184" s="20">
        <f t="shared" si="57"/>
        <v>3971.097758826641</v>
      </c>
      <c r="O184" s="5">
        <f t="shared" si="58"/>
        <v>264.01800668548901</v>
      </c>
      <c r="P184" s="5">
        <f t="shared" si="59"/>
        <v>264.01800668548901</v>
      </c>
      <c r="Q184" s="5">
        <f t="shared" si="53"/>
        <v>-264.01800668548901</v>
      </c>
      <c r="R184" s="5">
        <f t="shared" si="54"/>
        <v>-264.01800668548901</v>
      </c>
      <c r="S184" s="1">
        <f t="shared" si="50"/>
        <v>528.03601337097803</v>
      </c>
      <c r="T184">
        <f>IF(A184&lt;D$4,F$4,0)</f>
        <v>0</v>
      </c>
      <c r="U184" s="5">
        <f t="shared" si="51"/>
        <v>909.13422150162808</v>
      </c>
      <c r="V184" s="5">
        <f>L$6*SUM(U177:U183)</f>
        <v>878.63593648818141</v>
      </c>
      <c r="W184" s="1">
        <f>H$5+((H$6-H$5)*(LOG(V184+J$5)-LOG(J$5))/(LOG(J$6)-LOG(J$5)))</f>
        <v>5.360481151466214E-3</v>
      </c>
      <c r="X184" s="1">
        <f t="shared" si="43"/>
        <v>8.3915283182017451</v>
      </c>
      <c r="Y184" s="1">
        <f t="shared" si="44"/>
        <v>1557.0515879040183</v>
      </c>
      <c r="Z184" s="1">
        <f t="shared" si="42"/>
        <v>10000000</v>
      </c>
    </row>
    <row r="185" spans="1:26" x14ac:dyDescent="0.2">
      <c r="A185">
        <v>176</v>
      </c>
      <c r="B185" s="1">
        <f t="shared" si="45"/>
        <v>91915051.176350266</v>
      </c>
      <c r="C185" s="1">
        <f t="shared" si="45"/>
        <v>91915051.176350266</v>
      </c>
      <c r="D185" s="5">
        <f t="shared" si="46"/>
        <v>3881.5185760134545</v>
      </c>
      <c r="E185" s="1">
        <f t="shared" si="47"/>
        <v>143365174.89875367</v>
      </c>
      <c r="F185" s="1">
        <f t="shared" si="48"/>
        <v>11317983.393429888</v>
      </c>
      <c r="G185" s="5">
        <f t="shared" si="52"/>
        <v>132039061.45485371</v>
      </c>
      <c r="H185" s="5">
        <f t="shared" si="49"/>
        <v>0</v>
      </c>
      <c r="I185" s="5">
        <f t="shared" si="39"/>
        <v>0.49998944286988106</v>
      </c>
      <c r="J185" s="5">
        <f t="shared" si="40"/>
        <v>0.49998944286988106</v>
      </c>
      <c r="K185" s="20">
        <f t="shared" si="41"/>
        <v>2.1114260237820634E-5</v>
      </c>
      <c r="L185" s="20">
        <f t="shared" si="55"/>
        <v>87015154.636225432</v>
      </c>
      <c r="M185" s="20">
        <f t="shared" si="56"/>
        <v>87015154.636225432</v>
      </c>
      <c r="N185" s="20">
        <f t="shared" si="57"/>
        <v>3674.5988256828123</v>
      </c>
      <c r="O185" s="5">
        <f t="shared" si="58"/>
        <v>244.30454236161543</v>
      </c>
      <c r="P185" s="5">
        <f t="shared" si="59"/>
        <v>244.30454236161543</v>
      </c>
      <c r="Q185" s="5">
        <f t="shared" si="53"/>
        <v>-244.30454236161543</v>
      </c>
      <c r="R185" s="5">
        <f t="shared" si="54"/>
        <v>-244.30454236161543</v>
      </c>
      <c r="S185" s="1">
        <f t="shared" si="50"/>
        <v>488.60908472323086</v>
      </c>
      <c r="T185">
        <f>IF(A185&lt;D$4,F$4,0)</f>
        <v>0</v>
      </c>
      <c r="U185" s="5">
        <f t="shared" si="51"/>
        <v>841.22996991615105</v>
      </c>
      <c r="V185" s="5">
        <f>L$6*SUM(U178:U184)</f>
        <v>813.00504701612215</v>
      </c>
      <c r="W185" s="1">
        <f>H$5+((H$6-H$5)*(LOG(V185+J$5)-LOG(J$5))/(LOG(J$6)-LOG(J$5)))</f>
        <v>5.2627244984822814E-3</v>
      </c>
      <c r="X185" s="1">
        <f t="shared" si="43"/>
        <v>7.6230998245541421</v>
      </c>
      <c r="Y185" s="1">
        <f t="shared" si="44"/>
        <v>1440.885144669827</v>
      </c>
      <c r="Z185" s="1">
        <f t="shared" si="42"/>
        <v>10000000</v>
      </c>
    </row>
    <row r="186" spans="1:26" x14ac:dyDescent="0.2">
      <c r="A186">
        <v>177</v>
      </c>
      <c r="B186" s="1">
        <f t="shared" si="45"/>
        <v>91914806.871807903</v>
      </c>
      <c r="C186" s="1">
        <f t="shared" si="45"/>
        <v>91914806.871807903</v>
      </c>
      <c r="D186" s="5">
        <f t="shared" si="46"/>
        <v>3591.7282039086681</v>
      </c>
      <c r="E186" s="1">
        <f t="shared" si="47"/>
        <v>143366016.12872359</v>
      </c>
      <c r="F186" s="1">
        <f t="shared" si="48"/>
        <v>11317991.016529713</v>
      </c>
      <c r="G186" s="5">
        <f t="shared" si="52"/>
        <v>132040502.33999838</v>
      </c>
      <c r="H186" s="5">
        <f t="shared" si="49"/>
        <v>0</v>
      </c>
      <c r="I186" s="5">
        <f t="shared" si="39"/>
        <v>0.49999023101350298</v>
      </c>
      <c r="J186" s="5">
        <f t="shared" si="40"/>
        <v>0.49999023101350298</v>
      </c>
      <c r="K186" s="20">
        <f t="shared" si="41"/>
        <v>1.9537972993998918E-5</v>
      </c>
      <c r="L186" s="20">
        <f t="shared" si="55"/>
        <v>87014902.607875571</v>
      </c>
      <c r="M186" s="20">
        <f t="shared" si="56"/>
        <v>87014902.607875571</v>
      </c>
      <c r="N186" s="20">
        <f t="shared" si="57"/>
        <v>3400.2560685674789</v>
      </c>
      <c r="O186" s="5">
        <f t="shared" si="58"/>
        <v>226.06429603318844</v>
      </c>
      <c r="P186" s="5">
        <f t="shared" si="59"/>
        <v>226.06429603318844</v>
      </c>
      <c r="Q186" s="5">
        <f t="shared" si="53"/>
        <v>-226.06429603318844</v>
      </c>
      <c r="R186" s="5">
        <f t="shared" si="54"/>
        <v>-226.06429603318844</v>
      </c>
      <c r="S186" s="1">
        <f t="shared" si="50"/>
        <v>452.12859206637688</v>
      </c>
      <c r="T186">
        <f>IF(A186&lt;D$4,F$4,0)</f>
        <v>0</v>
      </c>
      <c r="U186" s="5">
        <f t="shared" si="51"/>
        <v>778.39945682801715</v>
      </c>
      <c r="V186" s="5">
        <f>L$6*SUM(U179:U185)</f>
        <v>752.27721955829918</v>
      </c>
      <c r="W186" s="1">
        <f>H$5+((H$6-H$5)*(LOG(V186+J$5)-LOG(J$5))/(LOG(J$6)-LOG(J$5)))</f>
        <v>5.1717409519429674E-3</v>
      </c>
      <c r="X186" s="1">
        <f t="shared" si="43"/>
        <v>6.9317263042841226</v>
      </c>
      <c r="Y186" s="1">
        <f t="shared" si="44"/>
        <v>1333.3763766527959</v>
      </c>
      <c r="Z186" s="1">
        <f t="shared" si="42"/>
        <v>10000000</v>
      </c>
    </row>
    <row r="187" spans="1:26" x14ac:dyDescent="0.2">
      <c r="A187">
        <v>178</v>
      </c>
      <c r="B187" s="1">
        <f t="shared" si="45"/>
        <v>91914580.807511866</v>
      </c>
      <c r="C187" s="1">
        <f t="shared" si="45"/>
        <v>91914580.807511866</v>
      </c>
      <c r="D187" s="5">
        <f t="shared" si="46"/>
        <v>3323.5930779403689</v>
      </c>
      <c r="E187" s="1">
        <f t="shared" si="47"/>
        <v>143366794.52818042</v>
      </c>
      <c r="F187" s="1">
        <f t="shared" si="48"/>
        <v>11317997.948256018</v>
      </c>
      <c r="G187" s="5">
        <f t="shared" si="52"/>
        <v>132041835.71637504</v>
      </c>
      <c r="H187" s="5">
        <f t="shared" si="49"/>
        <v>0</v>
      </c>
      <c r="I187" s="5">
        <f t="shared" si="39"/>
        <v>0.4999909602672396</v>
      </c>
      <c r="J187" s="5">
        <f t="shared" si="40"/>
        <v>0.4999909602672396</v>
      </c>
      <c r="K187" s="20">
        <f t="shared" si="41"/>
        <v>1.8079465520895297E-5</v>
      </c>
      <c r="L187" s="20">
        <f t="shared" si="55"/>
        <v>87014669.39689292</v>
      </c>
      <c r="M187" s="20">
        <f t="shared" si="56"/>
        <v>87014669.39689292</v>
      </c>
      <c r="N187" s="20">
        <f t="shared" si="57"/>
        <v>3146.4143158355951</v>
      </c>
      <c r="O187" s="5">
        <f t="shared" si="58"/>
        <v>209.18719550587204</v>
      </c>
      <c r="P187" s="5">
        <f t="shared" si="59"/>
        <v>209.18719550587204</v>
      </c>
      <c r="Q187" s="5">
        <f t="shared" si="53"/>
        <v>-209.18719550587204</v>
      </c>
      <c r="R187" s="5">
        <f t="shared" si="54"/>
        <v>-209.18719550587204</v>
      </c>
      <c r="S187" s="1">
        <f t="shared" si="50"/>
        <v>418.37439101174408</v>
      </c>
      <c r="T187">
        <f>IF(A187&lt;D$4,F$4,0)</f>
        <v>0</v>
      </c>
      <c r="U187" s="5">
        <f t="shared" si="51"/>
        <v>720.26371803467578</v>
      </c>
      <c r="V187" s="5">
        <f>L$6*SUM(U180:U186)</f>
        <v>696.08635494539283</v>
      </c>
      <c r="W187" s="1">
        <f>H$5+((H$6-H$5)*(LOG(V187+J$5)-LOG(J$5))/(LOG(J$6)-LOG(J$5)))</f>
        <v>5.0870958832894162E-3</v>
      </c>
      <c r="X187" s="1">
        <f t="shared" si="43"/>
        <v>6.3089687336925033</v>
      </c>
      <c r="Y187" s="1">
        <f t="shared" si="44"/>
        <v>1233.8816780392165</v>
      </c>
      <c r="Z187" s="1">
        <f t="shared" si="42"/>
        <v>10000000</v>
      </c>
    </row>
    <row r="188" spans="1:26" x14ac:dyDescent="0.2">
      <c r="A188">
        <v>179</v>
      </c>
      <c r="B188" s="1">
        <f t="shared" si="45"/>
        <v>91914371.620316356</v>
      </c>
      <c r="C188" s="1">
        <f t="shared" si="45"/>
        <v>91914371.620316356</v>
      </c>
      <c r="D188" s="5">
        <f t="shared" si="46"/>
        <v>3075.495394501927</v>
      </c>
      <c r="E188" s="1">
        <f t="shared" si="47"/>
        <v>143367514.79189846</v>
      </c>
      <c r="F188" s="1">
        <f t="shared" si="48"/>
        <v>11318004.257224752</v>
      </c>
      <c r="G188" s="5">
        <f t="shared" si="52"/>
        <v>132043069.59805308</v>
      </c>
      <c r="H188" s="5">
        <f t="shared" si="49"/>
        <v>0</v>
      </c>
      <c r="I188" s="5">
        <f t="shared" si="39"/>
        <v>0.49999163502973631</v>
      </c>
      <c r="J188" s="5">
        <f t="shared" si="40"/>
        <v>0.49999163502973631</v>
      </c>
      <c r="K188" s="20">
        <f t="shared" si="41"/>
        <v>1.6729940527424014E-5</v>
      </c>
      <c r="L188" s="20">
        <f t="shared" si="55"/>
        <v>87014453.597024947</v>
      </c>
      <c r="M188" s="20">
        <f t="shared" si="56"/>
        <v>87014453.597024947</v>
      </c>
      <c r="N188" s="20">
        <f t="shared" si="57"/>
        <v>2911.5419773331714</v>
      </c>
      <c r="O188" s="5">
        <f t="shared" si="58"/>
        <v>193.57138927448619</v>
      </c>
      <c r="P188" s="5">
        <f t="shared" si="59"/>
        <v>193.57138927448619</v>
      </c>
      <c r="Q188" s="5">
        <f t="shared" si="53"/>
        <v>-193.57138927448619</v>
      </c>
      <c r="R188" s="5">
        <f t="shared" si="54"/>
        <v>-193.57138927448619</v>
      </c>
      <c r="S188" s="1">
        <f t="shared" si="50"/>
        <v>387.14277854897239</v>
      </c>
      <c r="T188">
        <f>IF(A188&lt;D$4,F$4,0)</f>
        <v>0</v>
      </c>
      <c r="U188" s="5">
        <f t="shared" si="51"/>
        <v>666.47207445018626</v>
      </c>
      <c r="V188" s="5">
        <f>L$6*SUM(U181:U187)</f>
        <v>644.0936620715695</v>
      </c>
      <c r="W188" s="1">
        <f>H$5+((H$6-H$5)*(LOG(V188+J$5)-LOG(J$5))/(LOG(J$6)-LOG(J$5)))</f>
        <v>5.0083778548301134E-3</v>
      </c>
      <c r="X188" s="1">
        <f t="shared" si="43"/>
        <v>5.7473762581984662</v>
      </c>
      <c r="Y188" s="1">
        <f t="shared" si="44"/>
        <v>1141.8050698208563</v>
      </c>
      <c r="Z188" s="1">
        <f t="shared" si="42"/>
        <v>10000000</v>
      </c>
    </row>
    <row r="189" spans="1:26" x14ac:dyDescent="0.2">
      <c r="A189">
        <v>180</v>
      </c>
      <c r="B189" s="1">
        <f t="shared" si="45"/>
        <v>91914178.048927084</v>
      </c>
      <c r="C189" s="1">
        <f t="shared" si="45"/>
        <v>91914178.048927084</v>
      </c>
      <c r="D189" s="5">
        <f t="shared" si="46"/>
        <v>2845.9381491793929</v>
      </c>
      <c r="E189" s="1">
        <f t="shared" si="47"/>
        <v>143368181.26397291</v>
      </c>
      <c r="F189" s="1">
        <f t="shared" si="48"/>
        <v>11318010.004601009</v>
      </c>
      <c r="G189" s="5">
        <f t="shared" si="52"/>
        <v>132044211.4031229</v>
      </c>
      <c r="H189" s="5">
        <f t="shared" si="49"/>
        <v>0</v>
      </c>
      <c r="I189" s="5">
        <f t="shared" si="39"/>
        <v>0.49999225937132091</v>
      </c>
      <c r="J189" s="5">
        <f t="shared" si="40"/>
        <v>0.49999225937132091</v>
      </c>
      <c r="K189" s="20">
        <f t="shared" si="41"/>
        <v>1.5481257358160644E-5</v>
      </c>
      <c r="L189" s="20">
        <f t="shared" si="55"/>
        <v>87014253.907088146</v>
      </c>
      <c r="M189" s="20">
        <f t="shared" si="56"/>
        <v>87014253.907088146</v>
      </c>
      <c r="N189" s="20">
        <f t="shared" si="57"/>
        <v>2694.2218270694184</v>
      </c>
      <c r="O189" s="5">
        <f t="shared" si="58"/>
        <v>179.12263305519355</v>
      </c>
      <c r="P189" s="5">
        <f t="shared" si="59"/>
        <v>179.12263305519355</v>
      </c>
      <c r="Q189" s="5">
        <f t="shared" si="53"/>
        <v>-179.12263305519355</v>
      </c>
      <c r="R189" s="5">
        <f t="shared" si="54"/>
        <v>-179.12263305519355</v>
      </c>
      <c r="S189" s="1">
        <f t="shared" si="50"/>
        <v>358.24526611038709</v>
      </c>
      <c r="T189">
        <f>IF(A189&lt;D$4,F$4,0)</f>
        <v>0</v>
      </c>
      <c r="U189" s="5">
        <f t="shared" si="51"/>
        <v>616.70002387150635</v>
      </c>
      <c r="V189" s="5">
        <f>L$6*SUM(U182:U188)</f>
        <v>595.98562490868267</v>
      </c>
      <c r="W189" s="1">
        <f>H$5+((H$6-H$5)*(LOG(V189+J$5)-LOG(J$5))/(LOG(J$6)-LOG(J$5)))</f>
        <v>4.9351980304362499E-3</v>
      </c>
      <c r="X189" s="1">
        <f t="shared" si="43"/>
        <v>5.2403663460990462</v>
      </c>
      <c r="Y189" s="1">
        <f t="shared" si="44"/>
        <v>1056.5947036512482</v>
      </c>
      <c r="Z189" s="1">
        <f t="shared" si="42"/>
        <v>10000000</v>
      </c>
    </row>
    <row r="190" spans="1:26" x14ac:dyDescent="0.2">
      <c r="A190">
        <v>181</v>
      </c>
      <c r="B190" s="1">
        <f t="shared" si="45"/>
        <v>91913998.926294029</v>
      </c>
      <c r="C190" s="1">
        <f t="shared" si="45"/>
        <v>91913998.926294029</v>
      </c>
      <c r="D190" s="5">
        <f t="shared" si="46"/>
        <v>2633.5361258265948</v>
      </c>
      <c r="E190" s="1">
        <f t="shared" si="47"/>
        <v>143368797.96399677</v>
      </c>
      <c r="F190" s="1">
        <f t="shared" si="48"/>
        <v>11318015.244967354</v>
      </c>
      <c r="G190" s="5">
        <f t="shared" si="52"/>
        <v>132045267.99782655</v>
      </c>
      <c r="H190" s="5">
        <f t="shared" si="49"/>
        <v>0</v>
      </c>
      <c r="I190" s="5">
        <f t="shared" si="39"/>
        <v>0.49999283705847619</v>
      </c>
      <c r="J190" s="5">
        <f t="shared" si="40"/>
        <v>0.49999283705847619</v>
      </c>
      <c r="K190" s="20">
        <f t="shared" si="41"/>
        <v>1.4325883047520655E-5</v>
      </c>
      <c r="L190" s="20">
        <f t="shared" si="55"/>
        <v>87014069.123120964</v>
      </c>
      <c r="M190" s="20">
        <f t="shared" si="56"/>
        <v>87014069.123120964</v>
      </c>
      <c r="N190" s="20">
        <f t="shared" si="57"/>
        <v>2493.1424719608922</v>
      </c>
      <c r="O190" s="5">
        <f t="shared" si="58"/>
        <v>165.7537220270429</v>
      </c>
      <c r="P190" s="5">
        <f t="shared" si="59"/>
        <v>165.7537220270429</v>
      </c>
      <c r="Q190" s="5">
        <f t="shared" si="53"/>
        <v>-165.7537220270429</v>
      </c>
      <c r="R190" s="5">
        <f t="shared" si="54"/>
        <v>-165.7537220270429</v>
      </c>
      <c r="S190" s="1">
        <f t="shared" si="50"/>
        <v>331.50744405408579</v>
      </c>
      <c r="T190">
        <f>IF(A190&lt;D$4,F$4,0)</f>
        <v>0</v>
      </c>
      <c r="U190" s="5">
        <f t="shared" si="51"/>
        <v>570.64728946318519</v>
      </c>
      <c r="V190" s="5">
        <f>L$6*SUM(U183:U189)</f>
        <v>551.47212029609864</v>
      </c>
      <c r="W190" s="1">
        <f>H$5+((H$6-H$5)*(LOG(V190+J$5)-LOG(J$5))/(LOG(J$6)-LOG(J$5)))</f>
        <v>4.8671895016513984E-3</v>
      </c>
      <c r="X190" s="1">
        <f t="shared" si="43"/>
        <v>4.7821194900843356</v>
      </c>
      <c r="Y190" s="1">
        <f t="shared" si="44"/>
        <v>977.73961886873656</v>
      </c>
      <c r="Z190" s="1">
        <f t="shared" si="42"/>
        <v>10000000</v>
      </c>
    </row>
    <row r="191" spans="1:26" x14ac:dyDescent="0.2">
      <c r="A191">
        <v>182</v>
      </c>
      <c r="B191" s="1">
        <f t="shared" si="45"/>
        <v>91913833.172572002</v>
      </c>
      <c r="C191" s="1">
        <f t="shared" si="45"/>
        <v>91913833.172572002</v>
      </c>
      <c r="D191" s="5">
        <f t="shared" si="46"/>
        <v>2437.0075565097022</v>
      </c>
      <c r="E191" s="1">
        <f t="shared" si="47"/>
        <v>143369368.61128622</v>
      </c>
      <c r="F191" s="1">
        <f t="shared" si="48"/>
        <v>11318020.027086845</v>
      </c>
      <c r="G191" s="5">
        <f t="shared" si="52"/>
        <v>132046245.73744541</v>
      </c>
      <c r="H191" s="5">
        <f t="shared" si="49"/>
        <v>0</v>
      </c>
      <c r="I191" s="5">
        <f t="shared" si="39"/>
        <v>0.49999337157649359</v>
      </c>
      <c r="J191" s="5">
        <f t="shared" si="40"/>
        <v>0.49999337157649359</v>
      </c>
      <c r="K191" s="20">
        <f t="shared" si="41"/>
        <v>1.3256847012885619E-5</v>
      </c>
      <c r="L191" s="20">
        <f t="shared" si="55"/>
        <v>87013898.131122366</v>
      </c>
      <c r="M191" s="20">
        <f t="shared" si="56"/>
        <v>87013898.131122366</v>
      </c>
      <c r="N191" s="20">
        <f t="shared" si="57"/>
        <v>2307.0904557834233</v>
      </c>
      <c r="O191" s="5">
        <f t="shared" si="58"/>
        <v>153.38396538724285</v>
      </c>
      <c r="P191" s="5">
        <f t="shared" si="59"/>
        <v>153.38396538724285</v>
      </c>
      <c r="Q191" s="5">
        <f t="shared" si="53"/>
        <v>-153.38396538724285</v>
      </c>
      <c r="R191" s="5">
        <f t="shared" si="54"/>
        <v>-153.38396538724285</v>
      </c>
      <c r="S191" s="1">
        <f t="shared" si="50"/>
        <v>306.76793077448571</v>
      </c>
      <c r="T191">
        <f>IF(A191&lt;D$4,F$4,0)</f>
        <v>0</v>
      </c>
      <c r="U191" s="5">
        <f t="shared" si="51"/>
        <v>528.03601337097803</v>
      </c>
      <c r="V191" s="5">
        <f>L$6*SUM(U184:U190)</f>
        <v>510.28467540653503</v>
      </c>
      <c r="W191" s="1">
        <f>H$5+((H$6-H$5)*(LOG(V191+J$5)-LOG(J$5))/(LOG(J$6)-LOG(J$5)))</f>
        <v>4.8040065476005729E-3</v>
      </c>
      <c r="X191" s="1">
        <f t="shared" si="43"/>
        <v>4.3674867527415708</v>
      </c>
      <c r="Y191" s="1">
        <f t="shared" si="44"/>
        <v>904.76673474888651</v>
      </c>
      <c r="Z191" s="1">
        <f t="shared" si="42"/>
        <v>10000000</v>
      </c>
    </row>
    <row r="192" spans="1:26" x14ac:dyDescent="0.2">
      <c r="A192">
        <v>183</v>
      </c>
      <c r="B192" s="1">
        <f t="shared" si="45"/>
        <v>91913679.788606614</v>
      </c>
      <c r="C192" s="1">
        <f t="shared" si="45"/>
        <v>91913679.788606614</v>
      </c>
      <c r="D192" s="5">
        <f t="shared" si="46"/>
        <v>2255.1664025609571</v>
      </c>
      <c r="E192" s="1">
        <f t="shared" si="47"/>
        <v>143369896.64729959</v>
      </c>
      <c r="F192" s="1">
        <f t="shared" si="48"/>
        <v>11318024.394573597</v>
      </c>
      <c r="G192" s="5">
        <f t="shared" si="52"/>
        <v>132047150.50418016</v>
      </c>
      <c r="H192" s="5">
        <f t="shared" si="49"/>
        <v>0</v>
      </c>
      <c r="I192" s="5">
        <f t="shared" si="39"/>
        <v>0.49999386615044128</v>
      </c>
      <c r="J192" s="5">
        <f t="shared" si="40"/>
        <v>0.49999386615044128</v>
      </c>
      <c r="K192" s="20">
        <f t="shared" si="41"/>
        <v>1.2267699117501832E-5</v>
      </c>
      <c r="L192" s="20">
        <f t="shared" si="55"/>
        <v>87013739.900332287</v>
      </c>
      <c r="M192" s="20">
        <f t="shared" si="56"/>
        <v>87013739.900332287</v>
      </c>
      <c r="N192" s="20">
        <f t="shared" si="57"/>
        <v>2134.9429512094393</v>
      </c>
      <c r="O192" s="5">
        <f t="shared" si="58"/>
        <v>141.93870007532547</v>
      </c>
      <c r="P192" s="5">
        <f t="shared" si="59"/>
        <v>141.93870007532547</v>
      </c>
      <c r="Q192" s="5">
        <f t="shared" si="53"/>
        <v>-141.93870007532547</v>
      </c>
      <c r="R192" s="5">
        <f t="shared" si="54"/>
        <v>-141.93870007532547</v>
      </c>
      <c r="S192" s="1">
        <f t="shared" si="50"/>
        <v>283.87740015065094</v>
      </c>
      <c r="T192">
        <f>IF(A192&lt;D$4,F$4,0)</f>
        <v>0</v>
      </c>
      <c r="U192" s="5">
        <f t="shared" si="51"/>
        <v>488.60908472323086</v>
      </c>
      <c r="V192" s="5">
        <f>L$6*SUM(U185:U191)</f>
        <v>472.17485459347</v>
      </c>
      <c r="W192" s="1">
        <f>H$5+((H$6-H$5)*(LOG(V192+J$5)-LOG(J$5))/(LOG(J$6)-LOG(J$5)))</f>
        <v>4.745323845065548E-3</v>
      </c>
      <c r="X192" s="1">
        <f t="shared" si="43"/>
        <v>3.9919086354268853</v>
      </c>
      <c r="Y192" s="1">
        <f t="shared" si="44"/>
        <v>837.2380612807242</v>
      </c>
      <c r="Z192" s="1">
        <f t="shared" si="42"/>
        <v>10000000</v>
      </c>
    </row>
    <row r="193" spans="1:26" x14ac:dyDescent="0.2">
      <c r="A193">
        <v>184</v>
      </c>
      <c r="B193" s="1">
        <f t="shared" si="45"/>
        <v>91913537.849906534</v>
      </c>
      <c r="C193" s="1">
        <f t="shared" si="45"/>
        <v>91913537.849906534</v>
      </c>
      <c r="D193" s="5">
        <f t="shared" si="46"/>
        <v>2086.9152106452311</v>
      </c>
      <c r="E193" s="1">
        <f t="shared" si="47"/>
        <v>143370385.25638431</v>
      </c>
      <c r="F193" s="1">
        <f t="shared" si="48"/>
        <v>11318028.386482233</v>
      </c>
      <c r="G193" s="5">
        <f t="shared" si="52"/>
        <v>132047987.74224144</v>
      </c>
      <c r="H193" s="5">
        <f t="shared" si="49"/>
        <v>0</v>
      </c>
      <c r="I193" s="5">
        <f t="shared" si="39"/>
        <v>0.4999943237645732</v>
      </c>
      <c r="J193" s="5">
        <f t="shared" si="40"/>
        <v>0.4999943237645732</v>
      </c>
      <c r="K193" s="20">
        <f t="shared" si="41"/>
        <v>1.1352470853689647E-5</v>
      </c>
      <c r="L193" s="20">
        <f t="shared" si="55"/>
        <v>87013593.477013722</v>
      </c>
      <c r="M193" s="20">
        <f t="shared" si="56"/>
        <v>87013593.477013722</v>
      </c>
      <c r="N193" s="20">
        <f t="shared" si="57"/>
        <v>1975.6609962790726</v>
      </c>
      <c r="O193" s="5">
        <f t="shared" si="58"/>
        <v>131.34884075383491</v>
      </c>
      <c r="P193" s="5">
        <f t="shared" si="59"/>
        <v>131.34884075383491</v>
      </c>
      <c r="Q193" s="5">
        <f t="shared" si="53"/>
        <v>-131.34884075383491</v>
      </c>
      <c r="R193" s="5">
        <f t="shared" si="54"/>
        <v>-131.34884075383491</v>
      </c>
      <c r="S193" s="1">
        <f t="shared" si="50"/>
        <v>262.69768150766981</v>
      </c>
      <c r="T193">
        <f>IF(A193&lt;D$4,F$4,0)</f>
        <v>0</v>
      </c>
      <c r="U193" s="5">
        <f t="shared" si="51"/>
        <v>452.12859206637688</v>
      </c>
      <c r="V193" s="5">
        <f>L$6*SUM(U186:U192)</f>
        <v>436.91276607417797</v>
      </c>
      <c r="W193" s="1">
        <f>H$5+((H$6-H$5)*(LOG(V193+J$5)-LOG(J$5))/(LOG(J$6)-LOG(J$5)))</f>
        <v>4.6908356431497444E-3</v>
      </c>
      <c r="X193" s="1">
        <f t="shared" si="43"/>
        <v>3.6513439166972637</v>
      </c>
      <c r="Y193" s="1">
        <f t="shared" si="44"/>
        <v>774.74811291131982</v>
      </c>
      <c r="Z193" s="1">
        <f t="shared" si="42"/>
        <v>10000000</v>
      </c>
    </row>
    <row r="194" spans="1:26" x14ac:dyDescent="0.2">
      <c r="A194">
        <v>185</v>
      </c>
      <c r="B194" s="1">
        <f t="shared" si="45"/>
        <v>91913406.501065776</v>
      </c>
      <c r="C194" s="1">
        <f t="shared" si="45"/>
        <v>91913406.501065776</v>
      </c>
      <c r="D194" s="5">
        <f t="shared" si="46"/>
        <v>1931.2385011411566</v>
      </c>
      <c r="E194" s="1">
        <f t="shared" si="47"/>
        <v>143370837.38497639</v>
      </c>
      <c r="F194" s="1">
        <f t="shared" si="48"/>
        <v>11318032.037826151</v>
      </c>
      <c r="G194" s="5">
        <f t="shared" si="52"/>
        <v>132048762.49035436</v>
      </c>
      <c r="H194" s="5">
        <f t="shared" si="49"/>
        <v>0</v>
      </c>
      <c r="I194" s="5">
        <f t="shared" si="39"/>
        <v>0.49999474718029241</v>
      </c>
      <c r="J194" s="5">
        <f t="shared" si="40"/>
        <v>0.49999474718029241</v>
      </c>
      <c r="K194" s="20">
        <f t="shared" si="41"/>
        <v>1.050563941520025E-5</v>
      </c>
      <c r="L194" s="20">
        <f t="shared" si="55"/>
        <v>87013457.978698909</v>
      </c>
      <c r="M194" s="20">
        <f t="shared" si="56"/>
        <v>87013457.978698909</v>
      </c>
      <c r="N194" s="20">
        <f t="shared" si="57"/>
        <v>1828.283234872194</v>
      </c>
      <c r="O194" s="5">
        <f t="shared" si="58"/>
        <v>121.55046334864865</v>
      </c>
      <c r="P194" s="5">
        <f t="shared" si="59"/>
        <v>121.55046334864865</v>
      </c>
      <c r="Q194" s="5">
        <f t="shared" si="53"/>
        <v>-121.55046334864865</v>
      </c>
      <c r="R194" s="5">
        <f t="shared" si="54"/>
        <v>-121.55046334864865</v>
      </c>
      <c r="S194" s="1">
        <f t="shared" si="50"/>
        <v>243.1009266972973</v>
      </c>
      <c r="T194">
        <f>IF(A194&lt;D$4,F$4,0)</f>
        <v>0</v>
      </c>
      <c r="U194" s="5">
        <f t="shared" si="51"/>
        <v>418.37439101174408</v>
      </c>
      <c r="V194" s="5">
        <f>L$6*SUM(U187:U193)</f>
        <v>404.28567959801399</v>
      </c>
      <c r="W194" s="1">
        <f>H$5+((H$6-H$5)*(LOG(V194+J$5)-LOG(J$5))/(LOG(J$6)-LOG(J$5)))</f>
        <v>4.6402549151151164E-3</v>
      </c>
      <c r="X194" s="1">
        <f t="shared" si="43"/>
        <v>3.3422072577894926</v>
      </c>
      <c r="Y194" s="1">
        <f t="shared" si="44"/>
        <v>716.92151077688629</v>
      </c>
      <c r="Z194" s="1">
        <f t="shared" si="42"/>
        <v>10000000</v>
      </c>
    </row>
    <row r="195" spans="1:26" x14ac:dyDescent="0.2">
      <c r="A195">
        <v>186</v>
      </c>
      <c r="B195" s="1">
        <f t="shared" si="45"/>
        <v>91913284.950602427</v>
      </c>
      <c r="C195" s="1">
        <f t="shared" si="45"/>
        <v>91913284.950602427</v>
      </c>
      <c r="D195" s="5">
        <f t="shared" si="46"/>
        <v>1787.1966492894817</v>
      </c>
      <c r="E195" s="1">
        <f t="shared" si="47"/>
        <v>143371255.75936741</v>
      </c>
      <c r="F195" s="1">
        <f t="shared" si="48"/>
        <v>11318035.380033409</v>
      </c>
      <c r="G195" s="5">
        <f t="shared" si="52"/>
        <v>132049479.41186513</v>
      </c>
      <c r="H195" s="5">
        <f t="shared" si="49"/>
        <v>0</v>
      </c>
      <c r="I195" s="5">
        <f t="shared" si="39"/>
        <v>0.49999513895277775</v>
      </c>
      <c r="J195" s="5">
        <f t="shared" si="40"/>
        <v>0.49999513895277775</v>
      </c>
      <c r="K195" s="20">
        <f t="shared" si="41"/>
        <v>9.7220944445373816E-6</v>
      </c>
      <c r="L195" s="20">
        <f t="shared" si="55"/>
        <v>87013332.588865206</v>
      </c>
      <c r="M195" s="20">
        <f t="shared" si="56"/>
        <v>87013332.588865206</v>
      </c>
      <c r="N195" s="20">
        <f t="shared" si="57"/>
        <v>1691.9201237330153</v>
      </c>
      <c r="O195" s="5">
        <f t="shared" si="58"/>
        <v>112.48441965172283</v>
      </c>
      <c r="P195" s="5">
        <f t="shared" si="59"/>
        <v>112.48441965172283</v>
      </c>
      <c r="Q195" s="5">
        <f t="shared" si="53"/>
        <v>-112.48441965172283</v>
      </c>
      <c r="R195" s="5">
        <f t="shared" si="54"/>
        <v>-112.48441965172283</v>
      </c>
      <c r="S195" s="1">
        <f t="shared" si="50"/>
        <v>224.96883930344566</v>
      </c>
      <c r="T195">
        <f>IF(A195&lt;D$4,F$4,0)</f>
        <v>0</v>
      </c>
      <c r="U195" s="5">
        <f t="shared" si="51"/>
        <v>387.14277854897239</v>
      </c>
      <c r="V195" s="5">
        <f>L$6*SUM(U188:U194)</f>
        <v>374.0967468957208</v>
      </c>
      <c r="W195" s="1">
        <f>H$5+((H$6-H$5)*(LOG(V195+J$5)-LOG(J$5))/(LOG(J$6)-LOG(J$5)))</f>
        <v>4.5933124982511786E-3</v>
      </c>
      <c r="X195" s="1">
        <f t="shared" si="43"/>
        <v>3.0613145093074303</v>
      </c>
      <c r="Y195" s="1">
        <f t="shared" si="44"/>
        <v>663.41075994087885</v>
      </c>
      <c r="Z195" s="1">
        <f t="shared" si="42"/>
        <v>10000000</v>
      </c>
    </row>
    <row r="196" spans="1:26" x14ac:dyDescent="0.2">
      <c r="A196">
        <v>187</v>
      </c>
      <c r="B196" s="1">
        <f t="shared" si="45"/>
        <v>91913172.466182768</v>
      </c>
      <c r="C196" s="1">
        <f t="shared" si="45"/>
        <v>91913172.466182768</v>
      </c>
      <c r="D196" s="5">
        <f t="shared" si="46"/>
        <v>1653.9202224825403</v>
      </c>
      <c r="E196" s="1">
        <f t="shared" si="47"/>
        <v>143371642.90214595</v>
      </c>
      <c r="F196" s="1">
        <f t="shared" si="48"/>
        <v>11318038.441347919</v>
      </c>
      <c r="G196" s="5">
        <f t="shared" si="52"/>
        <v>132050142.82262507</v>
      </c>
      <c r="H196" s="5">
        <f t="shared" si="49"/>
        <v>0</v>
      </c>
      <c r="I196" s="5">
        <f t="shared" si="39"/>
        <v>0.49999550144637156</v>
      </c>
      <c r="J196" s="5">
        <f t="shared" si="40"/>
        <v>0.49999550144637156</v>
      </c>
      <c r="K196" s="20">
        <f t="shared" si="41"/>
        <v>8.997107256815768E-6</v>
      </c>
      <c r="L196" s="20">
        <f t="shared" si="55"/>
        <v>87013216.552008331</v>
      </c>
      <c r="M196" s="20">
        <f t="shared" si="56"/>
        <v>87013216.552008331</v>
      </c>
      <c r="N196" s="20">
        <f t="shared" si="57"/>
        <v>1565.7485713657459</v>
      </c>
      <c r="O196" s="5">
        <f t="shared" si="58"/>
        <v>104.09598067408719</v>
      </c>
      <c r="P196" s="5">
        <f t="shared" si="59"/>
        <v>104.09598067408719</v>
      </c>
      <c r="Q196" s="5">
        <f t="shared" si="53"/>
        <v>-104.09598067408719</v>
      </c>
      <c r="R196" s="5">
        <f t="shared" si="54"/>
        <v>-104.09598067408719</v>
      </c>
      <c r="S196" s="1">
        <f t="shared" si="50"/>
        <v>208.19196134817437</v>
      </c>
      <c r="T196">
        <f>IF(A196&lt;D$4,F$4,0)</f>
        <v>0</v>
      </c>
      <c r="U196" s="5">
        <f t="shared" si="51"/>
        <v>358.24526611038709</v>
      </c>
      <c r="V196" s="5">
        <f>L$6*SUM(U189:U195)</f>
        <v>346.16381730559942</v>
      </c>
      <c r="W196" s="1">
        <f>H$5+((H$6-H$5)*(LOG(V196+J$5)-LOG(J$5))/(LOG(J$6)-LOG(J$5)))</f>
        <v>4.5497562310492616E-3</v>
      </c>
      <c r="X196" s="1">
        <f t="shared" si="43"/>
        <v>2.8058347762976146</v>
      </c>
      <c r="Y196" s="1">
        <f t="shared" si="44"/>
        <v>613.89418909520873</v>
      </c>
      <c r="Z196" s="1">
        <f t="shared" si="42"/>
        <v>10000000</v>
      </c>
    </row>
    <row r="197" spans="1:26" x14ac:dyDescent="0.2">
      <c r="A197">
        <v>188</v>
      </c>
      <c r="B197" s="1">
        <f t="shared" si="45"/>
        <v>91913068.370202094</v>
      </c>
      <c r="C197" s="1">
        <f t="shared" si="45"/>
        <v>91913068.370202094</v>
      </c>
      <c r="D197" s="5">
        <f t="shared" si="46"/>
        <v>1530.6047397766288</v>
      </c>
      <c r="E197" s="1">
        <f t="shared" si="47"/>
        <v>143372001.14741206</v>
      </c>
      <c r="F197" s="1">
        <f t="shared" si="48"/>
        <v>11318041.247182695</v>
      </c>
      <c r="G197" s="5">
        <f t="shared" si="52"/>
        <v>132050756.71681416</v>
      </c>
      <c r="H197" s="5">
        <f t="shared" si="49"/>
        <v>0</v>
      </c>
      <c r="I197" s="5">
        <f t="shared" si="39"/>
        <v>0.49999583684882182</v>
      </c>
      <c r="J197" s="5">
        <f t="shared" si="40"/>
        <v>0.49999583684882182</v>
      </c>
      <c r="K197" s="20">
        <f t="shared" si="41"/>
        <v>8.3263023563414727E-6</v>
      </c>
      <c r="L197" s="20">
        <f t="shared" si="55"/>
        <v>87013109.16908364</v>
      </c>
      <c r="M197" s="20">
        <f t="shared" si="56"/>
        <v>87013109.16908364</v>
      </c>
      <c r="N197" s="20">
        <f t="shared" si="57"/>
        <v>1449.0069766844824</v>
      </c>
      <c r="O197" s="5">
        <f t="shared" si="58"/>
        <v>96.334506608351703</v>
      </c>
      <c r="P197" s="5">
        <f t="shared" si="59"/>
        <v>96.334506608351703</v>
      </c>
      <c r="Q197" s="5">
        <f t="shared" si="53"/>
        <v>-96.334506608351703</v>
      </c>
      <c r="R197" s="5">
        <f t="shared" si="54"/>
        <v>-96.334506608351703</v>
      </c>
      <c r="S197" s="1">
        <f t="shared" si="50"/>
        <v>192.66901321670341</v>
      </c>
      <c r="T197">
        <f>IF(A197&lt;D$4,F$4,0)</f>
        <v>0</v>
      </c>
      <c r="U197" s="5">
        <f t="shared" si="51"/>
        <v>331.50744405408579</v>
      </c>
      <c r="V197" s="5">
        <f>L$6*SUM(U190:U196)</f>
        <v>320.3183415294875</v>
      </c>
      <c r="W197" s="1">
        <f>H$5+((H$6-H$5)*(LOG(V197+J$5)-LOG(J$5))/(LOG(J$6)-LOG(J$5)))</f>
        <v>4.509350095504623E-3</v>
      </c>
      <c r="X197" s="1">
        <f t="shared" si="43"/>
        <v>2.5732484092402683</v>
      </c>
      <c r="Y197" s="1">
        <f t="shared" si="44"/>
        <v>568.07404105394494</v>
      </c>
      <c r="Z197" s="1">
        <f t="shared" si="42"/>
        <v>10000000</v>
      </c>
    </row>
    <row r="198" spans="1:26" x14ac:dyDescent="0.2">
      <c r="A198">
        <v>189</v>
      </c>
      <c r="B198" s="1">
        <f t="shared" si="45"/>
        <v>91912972.035695493</v>
      </c>
      <c r="C198" s="1">
        <f t="shared" si="45"/>
        <v>91912972.035695493</v>
      </c>
      <c r="D198" s="5">
        <f t="shared" si="46"/>
        <v>1416.5058222188466</v>
      </c>
      <c r="E198" s="1">
        <f t="shared" si="47"/>
        <v>143372332.65485612</v>
      </c>
      <c r="F198" s="1">
        <f t="shared" si="48"/>
        <v>11318043.820431104</v>
      </c>
      <c r="G198" s="5">
        <f t="shared" si="52"/>
        <v>132051324.79085521</v>
      </c>
      <c r="H198" s="5">
        <f t="shared" si="49"/>
        <v>0</v>
      </c>
      <c r="I198" s="5">
        <f t="shared" si="39"/>
        <v>0.49999614718446217</v>
      </c>
      <c r="J198" s="5">
        <f t="shared" si="40"/>
        <v>0.49999614718446217</v>
      </c>
      <c r="K198" s="20">
        <f t="shared" si="41"/>
        <v>7.7056310756519305E-6</v>
      </c>
      <c r="L198" s="20">
        <f t="shared" si="55"/>
        <v>87013009.793287769</v>
      </c>
      <c r="M198" s="20">
        <f t="shared" si="56"/>
        <v>87013009.793287769</v>
      </c>
      <c r="N198" s="20">
        <f t="shared" si="57"/>
        <v>1340.9906376774577</v>
      </c>
      <c r="O198" s="5">
        <f t="shared" si="58"/>
        <v>89.153141418807948</v>
      </c>
      <c r="P198" s="5">
        <f t="shared" si="59"/>
        <v>89.153141418807948</v>
      </c>
      <c r="Q198" s="5">
        <f t="shared" si="53"/>
        <v>-89.153141418807948</v>
      </c>
      <c r="R198" s="5">
        <f t="shared" si="54"/>
        <v>-89.153141418807948</v>
      </c>
      <c r="S198" s="1">
        <f t="shared" si="50"/>
        <v>178.3062828376159</v>
      </c>
      <c r="T198">
        <f>IF(A198&lt;D$4,F$4,0)</f>
        <v>0</v>
      </c>
      <c r="U198" s="5">
        <f t="shared" si="51"/>
        <v>306.76793077448571</v>
      </c>
      <c r="V198" s="5">
        <f>L$6*SUM(U191:U197)</f>
        <v>296.40435698857749</v>
      </c>
      <c r="W198" s="1">
        <f>H$5+((H$6-H$5)*(LOG(V198+J$5)-LOG(J$5))/(LOG(J$6)-LOG(J$5)))</f>
        <v>4.4718733710589244E-3</v>
      </c>
      <c r="X198" s="1">
        <f t="shared" si="43"/>
        <v>2.3613101871537907</v>
      </c>
      <c r="Y198" s="1">
        <f t="shared" si="44"/>
        <v>525.67470318382425</v>
      </c>
      <c r="Z198" s="1">
        <f t="shared" si="42"/>
        <v>10000000</v>
      </c>
    </row>
    <row r="199" spans="1:26" x14ac:dyDescent="0.2">
      <c r="A199">
        <v>190</v>
      </c>
      <c r="B199" s="1">
        <f t="shared" si="45"/>
        <v>91912882.882554069</v>
      </c>
      <c r="C199" s="1">
        <f t="shared" si="45"/>
        <v>91912882.882554069</v>
      </c>
      <c r="D199" s="5">
        <f t="shared" si="46"/>
        <v>1310.9347049058115</v>
      </c>
      <c r="E199" s="1">
        <f t="shared" si="47"/>
        <v>143372639.42278689</v>
      </c>
      <c r="F199" s="1">
        <f t="shared" si="48"/>
        <v>11318046.181741292</v>
      </c>
      <c r="G199" s="5">
        <f t="shared" si="52"/>
        <v>132051850.46555839</v>
      </c>
      <c r="H199" s="5">
        <f t="shared" si="49"/>
        <v>0</v>
      </c>
      <c r="I199" s="5">
        <f t="shared" si="39"/>
        <v>0.49999643432641033</v>
      </c>
      <c r="J199" s="5">
        <f t="shared" si="40"/>
        <v>0.49999643432641033</v>
      </c>
      <c r="K199" s="20">
        <f t="shared" si="41"/>
        <v>7.1313471793197744E-6</v>
      </c>
      <c r="L199" s="20">
        <f t="shared" si="55"/>
        <v>87012917.826155245</v>
      </c>
      <c r="M199" s="20">
        <f t="shared" si="56"/>
        <v>87012917.826155245</v>
      </c>
      <c r="N199" s="20">
        <f t="shared" si="57"/>
        <v>1241.0475025484777</v>
      </c>
      <c r="O199" s="5">
        <f t="shared" si="58"/>
        <v>82.508530224332134</v>
      </c>
      <c r="P199" s="5">
        <f t="shared" si="59"/>
        <v>82.508530224332134</v>
      </c>
      <c r="Q199" s="5">
        <f t="shared" si="53"/>
        <v>-82.508530224332134</v>
      </c>
      <c r="R199" s="5">
        <f t="shared" si="54"/>
        <v>-82.508530224332134</v>
      </c>
      <c r="S199" s="1">
        <f t="shared" si="50"/>
        <v>165.01706044866427</v>
      </c>
      <c r="T199">
        <f>IF(A199&lt;D$4,F$4,0)</f>
        <v>0</v>
      </c>
      <c r="U199" s="5">
        <f t="shared" si="51"/>
        <v>283.87740015065094</v>
      </c>
      <c r="V199" s="5">
        <f>L$6*SUM(U192:U198)</f>
        <v>274.27754872892831</v>
      </c>
      <c r="W199" s="1">
        <f>H$5+((H$6-H$5)*(LOG(V199+J$5)-LOG(J$5))/(LOG(J$6)-LOG(J$5)))</f>
        <v>4.437119805522232E-3</v>
      </c>
      <c r="X199" s="1">
        <f t="shared" si="43"/>
        <v>2.1680170469835378</v>
      </c>
      <c r="Y199" s="1">
        <f t="shared" si="44"/>
        <v>486.44106767624737</v>
      </c>
      <c r="Z199" s="1">
        <f t="shared" si="42"/>
        <v>10000000</v>
      </c>
    </row>
    <row r="200" spans="1:26" x14ac:dyDescent="0.2">
      <c r="A200">
        <v>191</v>
      </c>
      <c r="B200" s="1">
        <f t="shared" si="45"/>
        <v>91912800.37402384</v>
      </c>
      <c r="C200" s="1">
        <f t="shared" si="45"/>
        <v>91912800.37402384</v>
      </c>
      <c r="D200" s="5">
        <f t="shared" si="46"/>
        <v>1213.254083846806</v>
      </c>
      <c r="E200" s="1">
        <f t="shared" si="47"/>
        <v>143372923.30018705</v>
      </c>
      <c r="F200" s="1">
        <f t="shared" si="48"/>
        <v>11318048.349758338</v>
      </c>
      <c r="G200" s="5">
        <f t="shared" si="52"/>
        <v>132052336.90662608</v>
      </c>
      <c r="H200" s="5">
        <f t="shared" si="49"/>
        <v>0</v>
      </c>
      <c r="I200" s="5">
        <f t="shared" si="39"/>
        <v>0.49999670000785679</v>
      </c>
      <c r="J200" s="5">
        <f t="shared" si="40"/>
        <v>0.49999670000785679</v>
      </c>
      <c r="K200" s="20">
        <f t="shared" si="41"/>
        <v>6.5999842864748664E-6</v>
      </c>
      <c r="L200" s="20">
        <f t="shared" si="55"/>
        <v>87012832.713946849</v>
      </c>
      <c r="M200" s="20">
        <f t="shared" si="56"/>
        <v>87012832.713946849</v>
      </c>
      <c r="N200" s="20">
        <f t="shared" si="57"/>
        <v>1148.5742378393522</v>
      </c>
      <c r="O200" s="5">
        <f t="shared" si="58"/>
        <v>76.360557775568893</v>
      </c>
      <c r="P200" s="5">
        <f t="shared" si="59"/>
        <v>76.360557775568893</v>
      </c>
      <c r="Q200" s="5">
        <f t="shared" si="53"/>
        <v>-76.360557775568893</v>
      </c>
      <c r="R200" s="5">
        <f t="shared" si="54"/>
        <v>-76.360557775568893</v>
      </c>
      <c r="S200" s="1">
        <f t="shared" si="50"/>
        <v>152.72111555113779</v>
      </c>
      <c r="T200">
        <f>IF(A200&lt;D$4,F$4,0)</f>
        <v>0</v>
      </c>
      <c r="U200" s="5">
        <f t="shared" si="51"/>
        <v>262.69768150766981</v>
      </c>
      <c r="V200" s="5">
        <f>L$6*SUM(U193:U199)</f>
        <v>253.80438027167025</v>
      </c>
      <c r="W200" s="1">
        <f>H$5+((H$6-H$5)*(LOG(V200+J$5)-LOG(J$5))/(LOG(J$6)-LOG(J$5)))</f>
        <v>4.4048968072728035E-3</v>
      </c>
      <c r="X200" s="1">
        <f t="shared" si="43"/>
        <v>1.9915797916699314</v>
      </c>
      <c r="Y200" s="1">
        <f t="shared" si="44"/>
        <v>450.13701227470693</v>
      </c>
      <c r="Z200" s="1">
        <f t="shared" si="42"/>
        <v>10000000</v>
      </c>
    </row>
    <row r="201" spans="1:26" x14ac:dyDescent="0.2">
      <c r="A201">
        <v>192</v>
      </c>
      <c r="B201" s="1">
        <f t="shared" si="45"/>
        <v>91912724.01346606</v>
      </c>
      <c r="C201" s="1">
        <f t="shared" si="45"/>
        <v>91912724.01346606</v>
      </c>
      <c r="D201" s="5">
        <f t="shared" si="46"/>
        <v>1122.8742727006463</v>
      </c>
      <c r="E201" s="1">
        <f t="shared" si="47"/>
        <v>143373185.99786857</v>
      </c>
      <c r="F201" s="1">
        <f t="shared" si="48"/>
        <v>11318050.34133813</v>
      </c>
      <c r="G201" s="5">
        <f t="shared" si="52"/>
        <v>132052787.04363835</v>
      </c>
      <c r="H201" s="5">
        <f t="shared" si="49"/>
        <v>0</v>
      </c>
      <c r="I201" s="5">
        <f t="shared" si="39"/>
        <v>0.49999694583251159</v>
      </c>
      <c r="J201" s="5">
        <f t="shared" si="40"/>
        <v>0.49999694583251159</v>
      </c>
      <c r="K201" s="20">
        <f t="shared" si="41"/>
        <v>6.1083349767978884E-6</v>
      </c>
      <c r="L201" s="20">
        <f t="shared" si="55"/>
        <v>87012753.944307446</v>
      </c>
      <c r="M201" s="20">
        <f t="shared" si="56"/>
        <v>87012753.944307446</v>
      </c>
      <c r="N201" s="20">
        <f t="shared" si="57"/>
        <v>1063.012589928027</v>
      </c>
      <c r="O201" s="5">
        <f t="shared" si="58"/>
        <v>70.672106454086489</v>
      </c>
      <c r="P201" s="5">
        <f t="shared" si="59"/>
        <v>70.672106454086489</v>
      </c>
      <c r="Q201" s="5">
        <f t="shared" si="53"/>
        <v>-70.672106454086489</v>
      </c>
      <c r="R201" s="5">
        <f t="shared" si="54"/>
        <v>-70.672106454086489</v>
      </c>
      <c r="S201" s="1">
        <f t="shared" si="50"/>
        <v>141.34421290817298</v>
      </c>
      <c r="T201">
        <f>IF(A201&lt;D$4,F$4,0)</f>
        <v>0</v>
      </c>
      <c r="U201" s="5">
        <f t="shared" si="51"/>
        <v>243.1009266972973</v>
      </c>
      <c r="V201" s="5">
        <f>L$6*SUM(U194:U200)</f>
        <v>234.86128921579959</v>
      </c>
      <c r="W201" s="1">
        <f>H$5+((H$6-H$5)*(LOG(V201+J$5)-LOG(J$5))/(LOG(J$6)-LOG(J$5)))</f>
        <v>4.3750246621156634E-3</v>
      </c>
      <c r="X201" s="1">
        <f t="shared" si="43"/>
        <v>1.8303982786740021</v>
      </c>
      <c r="Y201" s="1">
        <f t="shared" si="44"/>
        <v>416.54399273307007</v>
      </c>
      <c r="Z201" s="1">
        <f t="shared" si="42"/>
        <v>10000000</v>
      </c>
    </row>
    <row r="202" spans="1:26" x14ac:dyDescent="0.2">
      <c r="A202">
        <v>193</v>
      </c>
      <c r="B202" s="1">
        <f t="shared" si="45"/>
        <v>91912653.3413596</v>
      </c>
      <c r="C202" s="1">
        <f t="shared" si="45"/>
        <v>91912653.3413596</v>
      </c>
      <c r="D202" s="5">
        <f t="shared" si="46"/>
        <v>1039.2496463053735</v>
      </c>
      <c r="E202" s="1">
        <f t="shared" si="47"/>
        <v>143373429.09879526</v>
      </c>
      <c r="F202" s="1">
        <f t="shared" si="48"/>
        <v>11318052.171736408</v>
      </c>
      <c r="G202" s="5">
        <f t="shared" si="52"/>
        <v>132053203.58763108</v>
      </c>
      <c r="H202" s="5">
        <f t="shared" si="49"/>
        <v>0</v>
      </c>
      <c r="I202" s="5">
        <f t="shared" ref="I202:I265" si="60">B202/(B202+C202+D202)</f>
        <v>0.49999717328427262</v>
      </c>
      <c r="J202" s="5">
        <f t="shared" ref="J202:J265" si="61">C202/(B202+C202+D202)</f>
        <v>0.49999717328427262</v>
      </c>
      <c r="K202" s="20">
        <f t="shared" ref="K202:K265" si="62">D202/(B202+C202+D202)</f>
        <v>5.6534314547477352E-6</v>
      </c>
      <c r="L202" s="20">
        <f t="shared" si="55"/>
        <v>87012681.04317373</v>
      </c>
      <c r="M202" s="20">
        <f t="shared" si="56"/>
        <v>87012681.04317373</v>
      </c>
      <c r="N202" s="20">
        <f t="shared" si="57"/>
        <v>983.84601804884574</v>
      </c>
      <c r="O202" s="5">
        <f t="shared" si="58"/>
        <v>65.408832338081268</v>
      </c>
      <c r="P202" s="5">
        <f t="shared" si="59"/>
        <v>65.408832338081268</v>
      </c>
      <c r="Q202" s="5">
        <f t="shared" si="53"/>
        <v>-65.408832338081268</v>
      </c>
      <c r="R202" s="5">
        <f t="shared" si="54"/>
        <v>-65.408832338081268</v>
      </c>
      <c r="S202" s="1">
        <f t="shared" si="50"/>
        <v>130.81766467616254</v>
      </c>
      <c r="T202">
        <f>IF(A202&lt;D$4,F$4,0)</f>
        <v>0</v>
      </c>
      <c r="U202" s="5">
        <f t="shared" si="51"/>
        <v>224.96883930344566</v>
      </c>
      <c r="V202" s="5">
        <f>L$6*SUM(U195:U201)</f>
        <v>217.33394278435492</v>
      </c>
      <c r="W202" s="1">
        <f>H$5+((H$6-H$5)*(LOG(V202+J$5)-LOG(J$5))/(LOG(J$6)-LOG(J$5)))</f>
        <v>4.3473357773818706E-3</v>
      </c>
      <c r="X202" s="1">
        <f t="shared" si="43"/>
        <v>1.6830396521409743</v>
      </c>
      <c r="Y202" s="1">
        <f t="shared" si="44"/>
        <v>385.45973889683142</v>
      </c>
      <c r="Z202" s="1">
        <f t="shared" ref="Z202:Z265" si="63">F$5-H202</f>
        <v>10000000</v>
      </c>
    </row>
    <row r="203" spans="1:26" x14ac:dyDescent="0.2">
      <c r="A203">
        <v>194</v>
      </c>
      <c r="B203" s="1">
        <f t="shared" si="45"/>
        <v>91912587.932527259</v>
      </c>
      <c r="C203" s="1">
        <f t="shared" si="45"/>
        <v>91912587.932527259</v>
      </c>
      <c r="D203" s="5">
        <f t="shared" si="46"/>
        <v>961.87534963336179</v>
      </c>
      <c r="E203" s="1">
        <f t="shared" si="47"/>
        <v>143373654.06763458</v>
      </c>
      <c r="F203" s="1">
        <f t="shared" si="48"/>
        <v>11318053.85477606</v>
      </c>
      <c r="G203" s="5">
        <f t="shared" si="52"/>
        <v>132053589.04736997</v>
      </c>
      <c r="H203" s="5">
        <f t="shared" si="49"/>
        <v>0</v>
      </c>
      <c r="I203" s="5">
        <f t="shared" si="60"/>
        <v>0.49999738373617197</v>
      </c>
      <c r="J203" s="5">
        <f t="shared" si="61"/>
        <v>0.49999738373617197</v>
      </c>
      <c r="K203" s="20">
        <f t="shared" si="62"/>
        <v>5.2325276560600113E-6</v>
      </c>
      <c r="L203" s="20">
        <f t="shared" si="55"/>
        <v>87012613.57191278</v>
      </c>
      <c r="M203" s="20">
        <f t="shared" si="56"/>
        <v>87012613.57191278</v>
      </c>
      <c r="N203" s="20">
        <f t="shared" si="57"/>
        <v>910.59657860397374</v>
      </c>
      <c r="O203" s="5">
        <f t="shared" si="58"/>
        <v>60.538957987449173</v>
      </c>
      <c r="P203" s="5">
        <f t="shared" si="59"/>
        <v>60.538957987449173</v>
      </c>
      <c r="Q203" s="5">
        <f t="shared" si="53"/>
        <v>-60.538957987449173</v>
      </c>
      <c r="R203" s="5">
        <f t="shared" si="54"/>
        <v>-60.538957987449173</v>
      </c>
      <c r="S203" s="1">
        <f t="shared" si="50"/>
        <v>121.07791597489835</v>
      </c>
      <c r="T203">
        <f>IF(A203&lt;D$4,F$4,0)</f>
        <v>0</v>
      </c>
      <c r="U203" s="5">
        <f t="shared" si="51"/>
        <v>208.19196134817437</v>
      </c>
      <c r="V203" s="5">
        <f>L$6*SUM(U196:U202)</f>
        <v>201.11654885980226</v>
      </c>
      <c r="W203" s="1">
        <f>H$5+((H$6-H$5)*(LOG(V203+J$5)-LOG(J$5))/(LOG(J$6)-LOG(J$5)))</f>
        <v>4.3216739551577808E-3</v>
      </c>
      <c r="X203" s="1">
        <f t="shared" si="43"/>
        <v>1.5482192361078282</v>
      </c>
      <c r="Y203" s="1">
        <f t="shared" si="44"/>
        <v>356.69704687427924</v>
      </c>
      <c r="Z203" s="1">
        <f t="shared" si="63"/>
        <v>10000000</v>
      </c>
    </row>
    <row r="204" spans="1:26" x14ac:dyDescent="0.2">
      <c r="A204">
        <v>195</v>
      </c>
      <c r="B204" s="1">
        <f t="shared" si="45"/>
        <v>91912527.393569276</v>
      </c>
      <c r="C204" s="1">
        <f t="shared" si="45"/>
        <v>91912527.393569276</v>
      </c>
      <c r="D204" s="5">
        <f t="shared" si="46"/>
        <v>890.28425239155672</v>
      </c>
      <c r="E204" s="1">
        <f t="shared" si="47"/>
        <v>143373862.25959593</v>
      </c>
      <c r="F204" s="1">
        <f t="shared" si="48"/>
        <v>11318055.402995296</v>
      </c>
      <c r="G204" s="5">
        <f t="shared" si="52"/>
        <v>132053945.74441685</v>
      </c>
      <c r="H204" s="5">
        <f t="shared" si="49"/>
        <v>0</v>
      </c>
      <c r="I204" s="5">
        <f t="shared" si="60"/>
        <v>0.49999757845865539</v>
      </c>
      <c r="J204" s="5">
        <f t="shared" si="61"/>
        <v>0.49999757845865539</v>
      </c>
      <c r="K204" s="20">
        <f t="shared" si="62"/>
        <v>4.8430826891481745E-6</v>
      </c>
      <c r="L204" s="20">
        <f t="shared" si="55"/>
        <v>87012551.124674454</v>
      </c>
      <c r="M204" s="20">
        <f t="shared" si="56"/>
        <v>87012551.124674454</v>
      </c>
      <c r="N204" s="20">
        <f t="shared" si="57"/>
        <v>842.82204203790457</v>
      </c>
      <c r="O204" s="5">
        <f t="shared" si="58"/>
        <v>56.033080701272688</v>
      </c>
      <c r="P204" s="5">
        <f t="shared" si="59"/>
        <v>56.033080701272688</v>
      </c>
      <c r="Q204" s="5">
        <f t="shared" si="53"/>
        <v>-56.033080701272688</v>
      </c>
      <c r="R204" s="5">
        <f t="shared" si="54"/>
        <v>-56.033080701272688</v>
      </c>
      <c r="S204" s="1">
        <f t="shared" si="50"/>
        <v>112.06616140254538</v>
      </c>
      <c r="T204">
        <f>IF(A204&lt;D$4,F$4,0)</f>
        <v>0</v>
      </c>
      <c r="U204" s="5">
        <f t="shared" si="51"/>
        <v>192.66901321670341</v>
      </c>
      <c r="V204" s="5">
        <f>L$6*SUM(U197:U203)</f>
        <v>186.11121838358099</v>
      </c>
      <c r="W204" s="1">
        <f>H$5+((H$6-H$5)*(LOG(V204+J$5)-LOG(J$5))/(LOG(J$6)-LOG(J$5)))</f>
        <v>4.2978936959379684E-3</v>
      </c>
      <c r="X204" s="1">
        <f t="shared" si="43"/>
        <v>1.424783753956564</v>
      </c>
      <c r="Y204" s="1">
        <f t="shared" si="44"/>
        <v>330.08266030012925</v>
      </c>
      <c r="Z204" s="1">
        <f t="shared" si="63"/>
        <v>10000000</v>
      </c>
    </row>
    <row r="205" spans="1:26" x14ac:dyDescent="0.2">
      <c r="A205">
        <v>196</v>
      </c>
      <c r="B205" s="1">
        <f t="shared" si="45"/>
        <v>91912471.360488579</v>
      </c>
      <c r="C205" s="1">
        <f t="shared" si="45"/>
        <v>91912471.360488579</v>
      </c>
      <c r="D205" s="5">
        <f t="shared" si="46"/>
        <v>824.04413095648624</v>
      </c>
      <c r="E205" s="1">
        <f t="shared" si="47"/>
        <v>143374054.92860913</v>
      </c>
      <c r="F205" s="1">
        <f t="shared" si="48"/>
        <v>11318056.827779049</v>
      </c>
      <c r="G205" s="5">
        <f t="shared" si="52"/>
        <v>132054275.82707715</v>
      </c>
      <c r="H205" s="5">
        <f t="shared" si="49"/>
        <v>0</v>
      </c>
      <c r="I205" s="5">
        <f t="shared" si="60"/>
        <v>0.49999775862724399</v>
      </c>
      <c r="J205" s="5">
        <f t="shared" si="61"/>
        <v>0.49999775862724399</v>
      </c>
      <c r="K205" s="20">
        <f t="shared" si="62"/>
        <v>4.4827455120013004E-6</v>
      </c>
      <c r="L205" s="20">
        <f t="shared" si="55"/>
        <v>87012493.325941592</v>
      </c>
      <c r="M205" s="20">
        <f t="shared" si="56"/>
        <v>87012493.325941592</v>
      </c>
      <c r="N205" s="20">
        <f t="shared" si="57"/>
        <v>780.11322493887349</v>
      </c>
      <c r="O205" s="5">
        <f t="shared" si="58"/>
        <v>51.863995093576186</v>
      </c>
      <c r="P205" s="5">
        <f t="shared" si="59"/>
        <v>51.863995093576186</v>
      </c>
      <c r="Q205" s="5">
        <f t="shared" si="53"/>
        <v>-51.863995093576186</v>
      </c>
      <c r="R205" s="5">
        <f t="shared" si="54"/>
        <v>-51.863995093576186</v>
      </c>
      <c r="S205" s="1">
        <f t="shared" si="50"/>
        <v>103.72799018715237</v>
      </c>
      <c r="T205">
        <f>IF(A205&lt;D$4,F$4,0)</f>
        <v>0</v>
      </c>
      <c r="U205" s="5">
        <f t="shared" si="51"/>
        <v>178.3062828376159</v>
      </c>
      <c r="V205" s="5">
        <f>L$6*SUM(U198:U204)</f>
        <v>172.22737529984275</v>
      </c>
      <c r="W205" s="1">
        <f>H$5+((H$6-H$5)*(LOG(V205+J$5)-LOG(J$5))/(LOG(J$6)-LOG(J$5)))</f>
        <v>4.2758595334919779E-3</v>
      </c>
      <c r="X205" s="1">
        <f t="shared" si="43"/>
        <v>1.3116965813716919</v>
      </c>
      <c r="Y205" s="1">
        <f t="shared" si="44"/>
        <v>305.45623419311403</v>
      </c>
      <c r="Z205" s="1">
        <f t="shared" si="63"/>
        <v>10000000</v>
      </c>
    </row>
    <row r="206" spans="1:26" x14ac:dyDescent="0.2">
      <c r="A206">
        <v>197</v>
      </c>
      <c r="B206" s="1">
        <f t="shared" si="45"/>
        <v>91912419.496493489</v>
      </c>
      <c r="C206" s="1">
        <f t="shared" si="45"/>
        <v>91912419.496493489</v>
      </c>
      <c r="D206" s="5">
        <f t="shared" si="46"/>
        <v>762.75506069497442</v>
      </c>
      <c r="E206" s="1">
        <f t="shared" si="47"/>
        <v>143374233.23489198</v>
      </c>
      <c r="F206" s="1">
        <f t="shared" si="48"/>
        <v>11318058.139475631</v>
      </c>
      <c r="G206" s="5">
        <f t="shared" si="52"/>
        <v>132054581.28331134</v>
      </c>
      <c r="H206" s="5">
        <f t="shared" si="49"/>
        <v>0</v>
      </c>
      <c r="I206" s="5">
        <f t="shared" si="60"/>
        <v>0.49999792532962373</v>
      </c>
      <c r="J206" s="5">
        <f t="shared" si="61"/>
        <v>0.49999792532962373</v>
      </c>
      <c r="K206" s="20">
        <f t="shared" si="62"/>
        <v>4.1493407525487688E-6</v>
      </c>
      <c r="L206" s="20">
        <f t="shared" si="55"/>
        <v>87012439.828263178</v>
      </c>
      <c r="M206" s="20">
        <f t="shared" si="56"/>
        <v>87012439.828263178</v>
      </c>
      <c r="N206" s="20">
        <f t="shared" si="57"/>
        <v>722.09152131999645</v>
      </c>
      <c r="O206" s="5">
        <f t="shared" si="58"/>
        <v>48.006528919128371</v>
      </c>
      <c r="P206" s="5">
        <f t="shared" si="59"/>
        <v>48.006528919128371</v>
      </c>
      <c r="Q206" s="5">
        <f t="shared" si="53"/>
        <v>-48.006528919128371</v>
      </c>
      <c r="R206" s="5">
        <f t="shared" si="54"/>
        <v>-48.006528919128371</v>
      </c>
      <c r="S206" s="1">
        <f t="shared" si="50"/>
        <v>96.013057838256742</v>
      </c>
      <c r="T206">
        <f>IF(A206&lt;D$4,F$4,0)</f>
        <v>0</v>
      </c>
      <c r="U206" s="5">
        <f t="shared" si="51"/>
        <v>165.01706044866427</v>
      </c>
      <c r="V206" s="5">
        <f>L$6*SUM(U199:U205)</f>
        <v>159.38121050615575</v>
      </c>
      <c r="W206" s="1">
        <f>H$5+((H$6-H$5)*(LOG(V206+J$5)-LOG(J$5))/(LOG(J$6)-LOG(J$5)))</f>
        <v>4.2554454013059156E-3</v>
      </c>
      <c r="X206" s="1">
        <f t="shared" si="43"/>
        <v>1.2080247770057668</v>
      </c>
      <c r="Y206" s="1">
        <f t="shared" si="44"/>
        <v>282.66937537364515</v>
      </c>
      <c r="Z206" s="1">
        <f t="shared" si="63"/>
        <v>10000000</v>
      </c>
    </row>
    <row r="207" spans="1:26" x14ac:dyDescent="0.2">
      <c r="A207">
        <v>198</v>
      </c>
      <c r="B207" s="1">
        <f t="shared" si="45"/>
        <v>91912371.489964575</v>
      </c>
      <c r="C207" s="1">
        <f t="shared" si="45"/>
        <v>91912371.489964575</v>
      </c>
      <c r="D207" s="5">
        <f t="shared" si="46"/>
        <v>706.04700298209332</v>
      </c>
      <c r="E207" s="1">
        <f t="shared" si="47"/>
        <v>143374398.25195244</v>
      </c>
      <c r="F207" s="1">
        <f t="shared" si="48"/>
        <v>11318059.347500408</v>
      </c>
      <c r="G207" s="5">
        <f t="shared" si="52"/>
        <v>132054863.95268671</v>
      </c>
      <c r="H207" s="5">
        <f t="shared" si="49"/>
        <v>0</v>
      </c>
      <c r="I207" s="5">
        <f t="shared" si="60"/>
        <v>0.49999807957220638</v>
      </c>
      <c r="J207" s="5">
        <f t="shared" si="61"/>
        <v>0.49999807957220638</v>
      </c>
      <c r="K207" s="20">
        <f t="shared" si="62"/>
        <v>3.8408555872949393E-6</v>
      </c>
      <c r="L207" s="20">
        <f t="shared" si="55"/>
        <v>87012390.310156956</v>
      </c>
      <c r="M207" s="20">
        <f t="shared" si="56"/>
        <v>87012390.310156956</v>
      </c>
      <c r="N207" s="20">
        <f t="shared" si="57"/>
        <v>668.40661822660286</v>
      </c>
      <c r="O207" s="5">
        <f t="shared" si="58"/>
        <v>44.437391160624415</v>
      </c>
      <c r="P207" s="5">
        <f t="shared" si="59"/>
        <v>44.437391160624415</v>
      </c>
      <c r="Q207" s="5">
        <f t="shared" si="53"/>
        <v>-44.437391160624415</v>
      </c>
      <c r="R207" s="5">
        <f t="shared" si="54"/>
        <v>-44.437391160624415</v>
      </c>
      <c r="S207" s="1">
        <f t="shared" si="50"/>
        <v>88.87478232124883</v>
      </c>
      <c r="T207">
        <f>IF(A207&lt;D$4,F$4,0)</f>
        <v>0</v>
      </c>
      <c r="U207" s="5">
        <f t="shared" si="51"/>
        <v>152.72111555113779</v>
      </c>
      <c r="V207" s="5">
        <f>L$6*SUM(U200:U206)</f>
        <v>147.49517653595709</v>
      </c>
      <c r="W207" s="1">
        <f>H$5+((H$6-H$5)*(LOG(V207+J$5)-LOG(J$5))/(LOG(J$6)-LOG(J$5)))</f>
        <v>4.236534030607279E-3</v>
      </c>
      <c r="X207" s="1">
        <f t="shared" si="43"/>
        <v>1.1129276674688757</v>
      </c>
      <c r="Y207" s="1">
        <f t="shared" si="44"/>
        <v>261.5847538402009</v>
      </c>
      <c r="Z207" s="1">
        <f t="shared" si="63"/>
        <v>10000000</v>
      </c>
    </row>
    <row r="208" spans="1:26" x14ac:dyDescent="0.2">
      <c r="A208">
        <v>199</v>
      </c>
      <c r="B208" s="1">
        <f t="shared" si="45"/>
        <v>91912327.052573413</v>
      </c>
      <c r="C208" s="1">
        <f t="shared" si="45"/>
        <v>91912327.052573413</v>
      </c>
      <c r="D208" s="5">
        <f t="shared" si="46"/>
        <v>653.57757239516923</v>
      </c>
      <c r="E208" s="1">
        <f t="shared" si="47"/>
        <v>143374550.973068</v>
      </c>
      <c r="F208" s="1">
        <f t="shared" si="48"/>
        <v>11318060.460428076</v>
      </c>
      <c r="G208" s="5">
        <f t="shared" si="52"/>
        <v>132055125.53744055</v>
      </c>
      <c r="H208" s="5">
        <f t="shared" si="49"/>
        <v>0</v>
      </c>
      <c r="I208" s="5">
        <f t="shared" si="60"/>
        <v>0.49999822228620028</v>
      </c>
      <c r="J208" s="5">
        <f t="shared" si="61"/>
        <v>0.49999822228620028</v>
      </c>
      <c r="K208" s="20">
        <f t="shared" si="62"/>
        <v>3.5554275993555689E-6</v>
      </c>
      <c r="L208" s="20">
        <f t="shared" si="55"/>
        <v>87012344.474168643</v>
      </c>
      <c r="M208" s="20">
        <f t="shared" si="56"/>
        <v>87012344.474168643</v>
      </c>
      <c r="N208" s="20">
        <f t="shared" si="57"/>
        <v>618.73438192148467</v>
      </c>
      <c r="O208" s="5">
        <f t="shared" si="58"/>
        <v>41.135031462228035</v>
      </c>
      <c r="P208" s="5">
        <f t="shared" si="59"/>
        <v>41.135031462228035</v>
      </c>
      <c r="Q208" s="5">
        <f t="shared" si="53"/>
        <v>-41.135031462228035</v>
      </c>
      <c r="R208" s="5">
        <f t="shared" si="54"/>
        <v>-41.135031462228035</v>
      </c>
      <c r="S208" s="1">
        <f t="shared" si="50"/>
        <v>82.27006292445607</v>
      </c>
      <c r="T208">
        <f>IF(A208&lt;D$4,F$4,0)</f>
        <v>0</v>
      </c>
      <c r="U208" s="5">
        <f t="shared" si="51"/>
        <v>141.34421290817298</v>
      </c>
      <c r="V208" s="5">
        <f>L$6*SUM(U201:U207)</f>
        <v>136.49751994030387</v>
      </c>
      <c r="W208" s="1">
        <f>H$5+((H$6-H$5)*(LOG(V208+J$5)-LOG(J$5))/(LOG(J$6)-LOG(J$5)))</f>
        <v>4.2190163796854098E-3</v>
      </c>
      <c r="X208" s="1">
        <f t="shared" si="43"/>
        <v>1.0256467916525993</v>
      </c>
      <c r="Y208" s="1">
        <f t="shared" si="44"/>
        <v>242.07527990564472</v>
      </c>
      <c r="Z208" s="1">
        <f t="shared" si="63"/>
        <v>10000000</v>
      </c>
    </row>
    <row r="209" spans="1:26" x14ac:dyDescent="0.2">
      <c r="A209">
        <v>200</v>
      </c>
      <c r="B209" s="1">
        <f t="shared" si="45"/>
        <v>91912285.917541951</v>
      </c>
      <c r="C209" s="1">
        <f t="shared" si="45"/>
        <v>91912285.917541951</v>
      </c>
      <c r="D209" s="5">
        <f t="shared" si="46"/>
        <v>605.02997064346278</v>
      </c>
      <c r="E209" s="1">
        <f t="shared" si="47"/>
        <v>143374692.31728092</v>
      </c>
      <c r="F209" s="1">
        <f t="shared" si="48"/>
        <v>11318061.486074867</v>
      </c>
      <c r="G209" s="5">
        <f t="shared" si="52"/>
        <v>132055367.61272046</v>
      </c>
      <c r="H209" s="5">
        <f t="shared" si="49"/>
        <v>0</v>
      </c>
      <c r="I209" s="5">
        <f t="shared" si="60"/>
        <v>0.49999835433322853</v>
      </c>
      <c r="J209" s="5">
        <f t="shared" si="61"/>
        <v>0.49999835433322853</v>
      </c>
      <c r="K209" s="20">
        <f t="shared" si="62"/>
        <v>3.2913335428890314E-6</v>
      </c>
      <c r="L209" s="20">
        <f t="shared" si="55"/>
        <v>87012302.045076311</v>
      </c>
      <c r="M209" s="20">
        <f t="shared" si="56"/>
        <v>87012302.045076311</v>
      </c>
      <c r="N209" s="20">
        <f t="shared" si="57"/>
        <v>572.77490192315031</v>
      </c>
      <c r="O209" s="5">
        <f t="shared" si="58"/>
        <v>38.079510062634562</v>
      </c>
      <c r="P209" s="5">
        <f t="shared" si="59"/>
        <v>38.079510062634562</v>
      </c>
      <c r="Q209" s="5">
        <f t="shared" si="53"/>
        <v>-38.079510062634562</v>
      </c>
      <c r="R209" s="5">
        <f t="shared" si="54"/>
        <v>-38.079510062634562</v>
      </c>
      <c r="S209" s="1">
        <f t="shared" si="50"/>
        <v>76.159020125269123</v>
      </c>
      <c r="T209">
        <f>IF(A209&lt;D$4,F$4,0)</f>
        <v>0</v>
      </c>
      <c r="U209" s="5">
        <f t="shared" si="51"/>
        <v>130.81766467616254</v>
      </c>
      <c r="V209" s="5">
        <f>L$6*SUM(U202:U208)</f>
        <v>126.32184856139143</v>
      </c>
      <c r="W209" s="1">
        <f>H$5+((H$6-H$5)*(LOG(V209+J$5)-LOG(J$5))/(LOG(J$6)-LOG(J$5)))</f>
        <v>4.2027910939838094E-3</v>
      </c>
      <c r="X209" s="1">
        <f t="shared" ref="X209:X272" si="64">U202*W209</f>
        <v>0.94549703424839626</v>
      </c>
      <c r="Y209" s="1">
        <f t="shared" ref="Y209:Y272" si="65">U202*(1-W209)</f>
        <v>224.02334226919726</v>
      </c>
      <c r="Z209" s="1">
        <f t="shared" si="63"/>
        <v>10000000</v>
      </c>
    </row>
    <row r="210" spans="1:26" x14ac:dyDescent="0.2">
      <c r="A210">
        <v>201</v>
      </c>
      <c r="B210" s="1">
        <f t="shared" si="45"/>
        <v>91912247.838031888</v>
      </c>
      <c r="C210" s="1">
        <f t="shared" si="45"/>
        <v>91912247.838031888</v>
      </c>
      <c r="D210" s="5">
        <f t="shared" si="46"/>
        <v>560.1110747938335</v>
      </c>
      <c r="E210" s="1">
        <f t="shared" si="47"/>
        <v>143374823.1349456</v>
      </c>
      <c r="F210" s="1">
        <f t="shared" si="48"/>
        <v>11318062.431571901</v>
      </c>
      <c r="G210" s="5">
        <f t="shared" si="52"/>
        <v>132055591.63606273</v>
      </c>
      <c r="H210" s="5">
        <f t="shared" si="49"/>
        <v>0</v>
      </c>
      <c r="I210" s="5">
        <f t="shared" si="60"/>
        <v>0.49999847651052681</v>
      </c>
      <c r="J210" s="5">
        <f t="shared" si="61"/>
        <v>0.49999847651052681</v>
      </c>
      <c r="K210" s="20">
        <f t="shared" si="62"/>
        <v>3.0469789463435158E-6</v>
      </c>
      <c r="L210" s="20">
        <f t="shared" si="55"/>
        <v>87012262.768228725</v>
      </c>
      <c r="M210" s="20">
        <f t="shared" si="56"/>
        <v>87012262.768228725</v>
      </c>
      <c r="N210" s="20">
        <f t="shared" si="57"/>
        <v>530.25068111966709</v>
      </c>
      <c r="O210" s="5">
        <f t="shared" si="58"/>
        <v>35.252377443930875</v>
      </c>
      <c r="P210" s="5">
        <f t="shared" si="59"/>
        <v>35.252377443930875</v>
      </c>
      <c r="Q210" s="5">
        <f t="shared" si="53"/>
        <v>-35.252377443930875</v>
      </c>
      <c r="R210" s="5">
        <f t="shared" si="54"/>
        <v>-35.252377443930875</v>
      </c>
      <c r="S210" s="1">
        <f t="shared" si="50"/>
        <v>70.50475488786175</v>
      </c>
      <c r="T210">
        <f>IF(A210&lt;D$4,F$4,0)</f>
        <v>0</v>
      </c>
      <c r="U210" s="5">
        <f t="shared" si="51"/>
        <v>121.07791597489835</v>
      </c>
      <c r="V210" s="5">
        <f>L$6*SUM(U203:U209)</f>
        <v>116.90673109866314</v>
      </c>
      <c r="W210" s="1">
        <f>H$5+((H$6-H$5)*(LOG(V210+J$5)-LOG(J$5))/(LOG(J$6)-LOG(J$5)))</f>
        <v>4.1877639962483526E-3</v>
      </c>
      <c r="X210" s="1">
        <f t="shared" si="64"/>
        <v>0.87185880004221328</v>
      </c>
      <c r="Y210" s="1">
        <f t="shared" si="65"/>
        <v>207.32010254813216</v>
      </c>
      <c r="Z210" s="1">
        <f t="shared" si="63"/>
        <v>10000000</v>
      </c>
    </row>
    <row r="211" spans="1:26" x14ac:dyDescent="0.2">
      <c r="A211">
        <v>202</v>
      </c>
      <c r="B211" s="1">
        <f t="shared" si="45"/>
        <v>91912212.585654438</v>
      </c>
      <c r="C211" s="1">
        <f t="shared" si="45"/>
        <v>91912212.585654438</v>
      </c>
      <c r="D211" s="5">
        <f t="shared" si="46"/>
        <v>518.54966827914984</v>
      </c>
      <c r="E211" s="1">
        <f t="shared" si="47"/>
        <v>143374944.21286157</v>
      </c>
      <c r="F211" s="1">
        <f t="shared" si="48"/>
        <v>11318063.303430701</v>
      </c>
      <c r="G211" s="5">
        <f t="shared" si="52"/>
        <v>132055798.95616527</v>
      </c>
      <c r="H211" s="5">
        <f t="shared" si="49"/>
        <v>0</v>
      </c>
      <c r="I211" s="5">
        <f t="shared" si="60"/>
        <v>0.49999858955575399</v>
      </c>
      <c r="J211" s="5">
        <f t="shared" si="61"/>
        <v>0.49999858955575399</v>
      </c>
      <c r="K211" s="20">
        <f t="shared" si="62"/>
        <v>2.8208884919678917E-6</v>
      </c>
      <c r="L211" s="20">
        <f t="shared" si="55"/>
        <v>87012226.408008054</v>
      </c>
      <c r="M211" s="20">
        <f t="shared" si="56"/>
        <v>87012226.408008054</v>
      </c>
      <c r="N211" s="20">
        <f t="shared" si="57"/>
        <v>490.90496105786451</v>
      </c>
      <c r="O211" s="5">
        <f t="shared" si="58"/>
        <v>32.636562970951474</v>
      </c>
      <c r="P211" s="5">
        <f t="shared" si="59"/>
        <v>32.636562970951474</v>
      </c>
      <c r="Q211" s="5">
        <f t="shared" si="53"/>
        <v>-32.636562970951474</v>
      </c>
      <c r="R211" s="5">
        <f t="shared" si="54"/>
        <v>-32.636562970951474</v>
      </c>
      <c r="S211" s="1">
        <f t="shared" si="50"/>
        <v>65.273125941902947</v>
      </c>
      <c r="T211">
        <f>IF(A211&lt;D$4,F$4,0)</f>
        <v>0</v>
      </c>
      <c r="U211" s="5">
        <f t="shared" si="51"/>
        <v>112.06616140254538</v>
      </c>
      <c r="V211" s="5">
        <f>L$6*SUM(U204:U210)</f>
        <v>108.19532656133552</v>
      </c>
      <c r="W211" s="1">
        <f>H$5+((H$6-H$5)*(LOG(V211+J$5)-LOG(J$5))/(LOG(J$6)-LOG(J$5)))</f>
        <v>4.1738476058664278E-3</v>
      </c>
      <c r="X211" s="1">
        <f t="shared" si="64"/>
        <v>0.80417109953918464</v>
      </c>
      <c r="Y211" s="1">
        <f t="shared" si="65"/>
        <v>191.86484211716422</v>
      </c>
      <c r="Z211" s="1">
        <f t="shared" si="63"/>
        <v>10000000</v>
      </c>
    </row>
    <row r="212" spans="1:26" x14ac:dyDescent="0.2">
      <c r="A212">
        <v>203</v>
      </c>
      <c r="B212" s="1">
        <f t="shared" si="45"/>
        <v>91912179.949091464</v>
      </c>
      <c r="C212" s="1">
        <f t="shared" si="45"/>
        <v>91912179.949091464</v>
      </c>
      <c r="D212" s="5">
        <f t="shared" si="46"/>
        <v>480.09480403390046</v>
      </c>
      <c r="E212" s="1">
        <f t="shared" si="47"/>
        <v>143375056.27902296</v>
      </c>
      <c r="F212" s="1">
        <f t="shared" si="48"/>
        <v>11318064.107601801</v>
      </c>
      <c r="G212" s="5">
        <f t="shared" si="52"/>
        <v>132055990.82100739</v>
      </c>
      <c r="H212" s="5">
        <f t="shared" si="49"/>
        <v>0</v>
      </c>
      <c r="I212" s="5">
        <f t="shared" si="60"/>
        <v>0.4999986941514431</v>
      </c>
      <c r="J212" s="5">
        <f t="shared" si="61"/>
        <v>0.4999986941514431</v>
      </c>
      <c r="K212" s="20">
        <f t="shared" si="62"/>
        <v>2.611697113688315E-6</v>
      </c>
      <c r="L212" s="20">
        <f t="shared" si="55"/>
        <v>87012192.746407315</v>
      </c>
      <c r="M212" s="20">
        <f t="shared" si="56"/>
        <v>87012192.746407315</v>
      </c>
      <c r="N212" s="20">
        <f t="shared" si="57"/>
        <v>454.50017231975499</v>
      </c>
      <c r="O212" s="5">
        <f t="shared" si="58"/>
        <v>30.216271849909734</v>
      </c>
      <c r="P212" s="5">
        <f t="shared" si="59"/>
        <v>30.216271849909734</v>
      </c>
      <c r="Q212" s="5">
        <f t="shared" si="53"/>
        <v>-30.216271849909734</v>
      </c>
      <c r="R212" s="5">
        <f t="shared" si="54"/>
        <v>-30.216271849909734</v>
      </c>
      <c r="S212" s="1">
        <f t="shared" si="50"/>
        <v>60.432543699819469</v>
      </c>
      <c r="T212">
        <f>IF(A212&lt;D$4,F$4,0)</f>
        <v>0</v>
      </c>
      <c r="U212" s="5">
        <f t="shared" si="51"/>
        <v>103.72799018715237</v>
      </c>
      <c r="V212" s="5">
        <f>L$6*SUM(U205:U211)</f>
        <v>100.13504137991973</v>
      </c>
      <c r="W212" s="1">
        <f>H$5+((H$6-H$5)*(LOG(V212+J$5)-LOG(J$5))/(LOG(J$6)-LOG(J$5)))</f>
        <v>4.1609606864185453E-3</v>
      </c>
      <c r="X212" s="1">
        <f t="shared" si="64"/>
        <v>0.74192543302874547</v>
      </c>
      <c r="Y212" s="1">
        <f t="shared" si="65"/>
        <v>177.56435740458716</v>
      </c>
      <c r="Z212" s="1">
        <f t="shared" si="63"/>
        <v>10000000</v>
      </c>
    </row>
    <row r="213" spans="1:26" x14ac:dyDescent="0.2">
      <c r="A213">
        <v>204</v>
      </c>
      <c r="B213" s="1">
        <f t="shared" ref="B213:C276" si="66">B212+Q212</f>
        <v>91912149.732819617</v>
      </c>
      <c r="C213" s="1">
        <f t="shared" si="66"/>
        <v>91912149.732819617</v>
      </c>
      <c r="D213" s="5">
        <f t="shared" ref="D213:D276" si="67">D212+S212-S206</f>
        <v>444.51428989546321</v>
      </c>
      <c r="E213" s="1">
        <f t="shared" ref="E213:E276" si="68">E212+U212</f>
        <v>143375160.00701314</v>
      </c>
      <c r="F213" s="1">
        <f t="shared" ref="F213:F276" si="69">F212+X212</f>
        <v>11318064.849527234</v>
      </c>
      <c r="G213" s="5">
        <f t="shared" si="52"/>
        <v>132056168.38536479</v>
      </c>
      <c r="H213" s="5">
        <f t="shared" ref="H213:H276" si="70">SUM(T206:T212)</f>
        <v>0</v>
      </c>
      <c r="I213" s="5">
        <f t="shared" si="60"/>
        <v>0.49999879092912014</v>
      </c>
      <c r="J213" s="5">
        <f t="shared" si="61"/>
        <v>0.49999879092912014</v>
      </c>
      <c r="K213" s="20">
        <f t="shared" si="62"/>
        <v>2.4181417597622083E-6</v>
      </c>
      <c r="L213" s="20">
        <f t="shared" si="55"/>
        <v>87012161.581714243</v>
      </c>
      <c r="M213" s="20">
        <f t="shared" si="56"/>
        <v>87012161.581714243</v>
      </c>
      <c r="N213" s="20">
        <f t="shared" si="57"/>
        <v>420.81650064979357</v>
      </c>
      <c r="O213" s="5">
        <f t="shared" si="58"/>
        <v>27.976889785140123</v>
      </c>
      <c r="P213" s="5">
        <f t="shared" si="59"/>
        <v>27.976889785140123</v>
      </c>
      <c r="Q213" s="5">
        <f t="shared" si="53"/>
        <v>-27.976889785140123</v>
      </c>
      <c r="R213" s="5">
        <f t="shared" si="54"/>
        <v>-27.976889785140123</v>
      </c>
      <c r="S213" s="1">
        <f t="shared" ref="S213:S276" si="71">O213+P213-T213*K213</f>
        <v>55.953779570280247</v>
      </c>
      <c r="T213">
        <f>IF(A213&lt;D$4,F$4,0)</f>
        <v>0</v>
      </c>
      <c r="U213" s="5">
        <f t="shared" ref="U213:U276" si="72">S206+T206</f>
        <v>96.013057838256742</v>
      </c>
      <c r="V213" s="5">
        <f>L$6*SUM(U206:U212)</f>
        <v>92.67721211487337</v>
      </c>
      <c r="W213" s="1">
        <f>H$5+((H$6-H$5)*(LOG(V213+J$5)-LOG(J$5))/(LOG(J$6)-LOG(J$5)))</f>
        <v>4.1490278203786249E-3</v>
      </c>
      <c r="X213" s="1">
        <f t="shared" si="64"/>
        <v>0.68466037463860929</v>
      </c>
      <c r="Y213" s="1">
        <f t="shared" si="65"/>
        <v>164.33240007402566</v>
      </c>
      <c r="Z213" s="1">
        <f t="shared" si="63"/>
        <v>10000000</v>
      </c>
    </row>
    <row r="214" spans="1:26" x14ac:dyDescent="0.2">
      <c r="A214">
        <v>205</v>
      </c>
      <c r="B214" s="1">
        <f t="shared" si="66"/>
        <v>91912121.755929828</v>
      </c>
      <c r="C214" s="1">
        <f t="shared" si="66"/>
        <v>91912121.755929828</v>
      </c>
      <c r="D214" s="5">
        <f t="shared" si="67"/>
        <v>411.59328714449464</v>
      </c>
      <c r="E214" s="1">
        <f t="shared" si="68"/>
        <v>143375256.02007097</v>
      </c>
      <c r="F214" s="1">
        <f t="shared" si="69"/>
        <v>11318065.534187609</v>
      </c>
      <c r="G214" s="5">
        <f t="shared" si="52"/>
        <v>132056332.71776485</v>
      </c>
      <c r="H214" s="5">
        <f t="shared" si="70"/>
        <v>0</v>
      </c>
      <c r="I214" s="5">
        <f t="shared" si="60"/>
        <v>0.49999888047311469</v>
      </c>
      <c r="J214" s="5">
        <f t="shared" si="61"/>
        <v>0.49999888047311469</v>
      </c>
      <c r="K214" s="20">
        <f t="shared" si="62"/>
        <v>2.2390537706112669E-6</v>
      </c>
      <c r="L214" s="20">
        <f t="shared" si="55"/>
        <v>87012132.727293298</v>
      </c>
      <c r="M214" s="20">
        <f t="shared" si="56"/>
        <v>87012132.727293298</v>
      </c>
      <c r="N214" s="20">
        <f t="shared" si="57"/>
        <v>389.6505601925042</v>
      </c>
      <c r="O214" s="5">
        <f t="shared" si="58"/>
        <v>25.904894759118552</v>
      </c>
      <c r="P214" s="5">
        <f t="shared" si="59"/>
        <v>25.904894759118552</v>
      </c>
      <c r="Q214" s="5">
        <f t="shared" si="53"/>
        <v>-25.904894759118552</v>
      </c>
      <c r="R214" s="5">
        <f t="shared" si="54"/>
        <v>-25.904894759118552</v>
      </c>
      <c r="S214" s="1">
        <f t="shared" si="71"/>
        <v>51.809789518237103</v>
      </c>
      <c r="T214">
        <f>IF(A214&lt;D$4,F$4,0)</f>
        <v>0</v>
      </c>
      <c r="U214" s="5">
        <f t="shared" si="72"/>
        <v>88.87478232124883</v>
      </c>
      <c r="V214" s="5">
        <f>L$6*SUM(U207:U213)</f>
        <v>85.776811853832612</v>
      </c>
      <c r="W214" s="1">
        <f>H$5+((H$6-H$5)*(LOG(V214+J$5)-LOG(J$5))/(LOG(J$6)-LOG(J$5)))</f>
        <v>4.1379790098430682E-3</v>
      </c>
      <c r="X214" s="1">
        <f t="shared" si="64"/>
        <v>0.63195677051042598</v>
      </c>
      <c r="Y214" s="1">
        <f t="shared" si="65"/>
        <v>152.08915878062737</v>
      </c>
      <c r="Z214" s="1">
        <f t="shared" si="63"/>
        <v>10000000</v>
      </c>
    </row>
    <row r="215" spans="1:26" x14ac:dyDescent="0.2">
      <c r="A215">
        <v>206</v>
      </c>
      <c r="B215" s="1">
        <f t="shared" si="66"/>
        <v>91912095.851035073</v>
      </c>
      <c r="C215" s="1">
        <f t="shared" si="66"/>
        <v>91912095.851035073</v>
      </c>
      <c r="D215" s="5">
        <f t="shared" si="67"/>
        <v>381.13301373827568</v>
      </c>
      <c r="E215" s="1">
        <f t="shared" si="68"/>
        <v>143375344.89485329</v>
      </c>
      <c r="F215" s="1">
        <f t="shared" si="69"/>
        <v>11318066.16614438</v>
      </c>
      <c r="G215" s="5">
        <f t="shared" si="52"/>
        <v>132056484.80692363</v>
      </c>
      <c r="H215" s="5">
        <f t="shared" si="70"/>
        <v>0</v>
      </c>
      <c r="I215" s="5">
        <f t="shared" si="60"/>
        <v>0.49999896332408705</v>
      </c>
      <c r="J215" s="5">
        <f t="shared" si="61"/>
        <v>0.49999896332408705</v>
      </c>
      <c r="K215" s="20">
        <f t="shared" si="62"/>
        <v>2.0733518259291964E-6</v>
      </c>
      <c r="L215" s="20">
        <f t="shared" si="55"/>
        <v>87012106.010459021</v>
      </c>
      <c r="M215" s="20">
        <f t="shared" si="56"/>
        <v>87012106.010459021</v>
      </c>
      <c r="N215" s="20">
        <f t="shared" si="57"/>
        <v>360.81416584416957</v>
      </c>
      <c r="O215" s="5">
        <f t="shared" si="58"/>
        <v>23.987775403811295</v>
      </c>
      <c r="P215" s="5">
        <f t="shared" si="59"/>
        <v>23.987775403811295</v>
      </c>
      <c r="Q215" s="5">
        <f t="shared" si="53"/>
        <v>-23.987775403811295</v>
      </c>
      <c r="R215" s="5">
        <f t="shared" si="54"/>
        <v>-23.987775403811295</v>
      </c>
      <c r="S215" s="1">
        <f t="shared" si="71"/>
        <v>47.975550807622589</v>
      </c>
      <c r="T215">
        <f>IF(A215&lt;D$4,F$4,0)</f>
        <v>0</v>
      </c>
      <c r="U215" s="5">
        <f t="shared" si="72"/>
        <v>82.27006292445607</v>
      </c>
      <c r="V215" s="5">
        <f>L$6*SUM(U208:U214)</f>
        <v>79.392178530843722</v>
      </c>
      <c r="W215" s="1">
        <f>H$5+((H$6-H$5)*(LOG(V215+J$5)-LOG(J$5))/(LOG(J$6)-LOG(J$5)))</f>
        <v>4.1277493021305541E-3</v>
      </c>
      <c r="X215" s="1">
        <f t="shared" si="64"/>
        <v>0.58343347619190344</v>
      </c>
      <c r="Y215" s="1">
        <f t="shared" si="65"/>
        <v>140.76077943198106</v>
      </c>
      <c r="Z215" s="1">
        <f t="shared" si="63"/>
        <v>10000000</v>
      </c>
    </row>
    <row r="216" spans="1:26" x14ac:dyDescent="0.2">
      <c r="A216">
        <v>207</v>
      </c>
      <c r="B216" s="1">
        <f t="shared" si="66"/>
        <v>91912071.863259673</v>
      </c>
      <c r="C216" s="1">
        <f t="shared" si="66"/>
        <v>91912071.863259673</v>
      </c>
      <c r="D216" s="5">
        <f t="shared" si="67"/>
        <v>352.94954442062914</v>
      </c>
      <c r="E216" s="1">
        <f t="shared" si="68"/>
        <v>143375427.16491622</v>
      </c>
      <c r="F216" s="1">
        <f t="shared" si="69"/>
        <v>11318066.749577856</v>
      </c>
      <c r="G216" s="5">
        <f t="shared" si="52"/>
        <v>132056625.56770305</v>
      </c>
      <c r="H216" s="5">
        <f t="shared" si="70"/>
        <v>0</v>
      </c>
      <c r="I216" s="5">
        <f t="shared" si="60"/>
        <v>0.49999903998229067</v>
      </c>
      <c r="J216" s="5">
        <f t="shared" si="61"/>
        <v>0.49999903998229067</v>
      </c>
      <c r="K216" s="20">
        <f t="shared" si="62"/>
        <v>1.9200354185797019E-6</v>
      </c>
      <c r="L216" s="20">
        <f t="shared" si="55"/>
        <v>87012081.271433219</v>
      </c>
      <c r="M216" s="20">
        <f t="shared" si="56"/>
        <v>87012081.271433219</v>
      </c>
      <c r="N216" s="20">
        <f t="shared" si="57"/>
        <v>334.13319731854807</v>
      </c>
      <c r="O216" s="5">
        <f t="shared" si="58"/>
        <v>22.213955471092099</v>
      </c>
      <c r="P216" s="5">
        <f t="shared" si="59"/>
        <v>22.213955471092099</v>
      </c>
      <c r="Q216" s="5">
        <f t="shared" si="53"/>
        <v>-22.213955471092099</v>
      </c>
      <c r="R216" s="5">
        <f t="shared" si="54"/>
        <v>-22.213955471092099</v>
      </c>
      <c r="S216" s="1">
        <f t="shared" si="71"/>
        <v>44.427910942184198</v>
      </c>
      <c r="T216">
        <f>IF(A216&lt;D$4,F$4,0)</f>
        <v>0</v>
      </c>
      <c r="U216" s="5">
        <f t="shared" si="72"/>
        <v>76.159020125269123</v>
      </c>
      <c r="V216" s="5">
        <f>L$6*SUM(U209:U215)</f>
        <v>73.48476353247203</v>
      </c>
      <c r="W216" s="1">
        <f>H$5+((H$6-H$5)*(LOG(V216+J$5)-LOG(J$5))/(LOG(J$6)-LOG(J$5)))</f>
        <v>4.118278439076594E-3</v>
      </c>
      <c r="X216" s="1">
        <f t="shared" si="64"/>
        <v>0.53874356788619193</v>
      </c>
      <c r="Y216" s="1">
        <f t="shared" si="65"/>
        <v>130.27892110827634</v>
      </c>
      <c r="Z216" s="1">
        <f t="shared" si="63"/>
        <v>10000000</v>
      </c>
    </row>
    <row r="217" spans="1:26" x14ac:dyDescent="0.2">
      <c r="A217">
        <v>208</v>
      </c>
      <c r="B217" s="1">
        <f t="shared" si="66"/>
        <v>91912049.649304196</v>
      </c>
      <c r="C217" s="1">
        <f t="shared" si="66"/>
        <v>91912049.649304196</v>
      </c>
      <c r="D217" s="5">
        <f t="shared" si="67"/>
        <v>326.87270047495161</v>
      </c>
      <c r="E217" s="1">
        <f t="shared" si="68"/>
        <v>143375503.32393634</v>
      </c>
      <c r="F217" s="1">
        <f t="shared" si="69"/>
        <v>11318067.288321424</v>
      </c>
      <c r="G217" s="5">
        <f t="shared" si="52"/>
        <v>132056755.84662417</v>
      </c>
      <c r="H217" s="5">
        <f t="shared" si="70"/>
        <v>0</v>
      </c>
      <c r="I217" s="5">
        <f t="shared" si="60"/>
        <v>0.49999911091059202</v>
      </c>
      <c r="J217" s="5">
        <f t="shared" si="61"/>
        <v>0.49999911091059202</v>
      </c>
      <c r="K217" s="20">
        <f t="shared" si="62"/>
        <v>1.7781788159661318E-6</v>
      </c>
      <c r="L217" s="20">
        <f t="shared" si="55"/>
        <v>87012058.3623804</v>
      </c>
      <c r="M217" s="20">
        <f t="shared" si="56"/>
        <v>87012058.3623804</v>
      </c>
      <c r="N217" s="20">
        <f t="shared" si="57"/>
        <v>309.44654807848354</v>
      </c>
      <c r="O217" s="5">
        <f t="shared" si="58"/>
        <v>20.572723946700918</v>
      </c>
      <c r="P217" s="5">
        <f t="shared" si="59"/>
        <v>20.572723946700918</v>
      </c>
      <c r="Q217" s="5">
        <f t="shared" si="53"/>
        <v>-20.572723946700918</v>
      </c>
      <c r="R217" s="5">
        <f t="shared" si="54"/>
        <v>-20.572723946700918</v>
      </c>
      <c r="S217" s="1">
        <f t="shared" si="71"/>
        <v>41.145447893401837</v>
      </c>
      <c r="T217">
        <f>IF(A217&lt;D$4,F$4,0)</f>
        <v>0</v>
      </c>
      <c r="U217" s="5">
        <f t="shared" si="72"/>
        <v>70.50475488786175</v>
      </c>
      <c r="V217" s="5">
        <f>L$6*SUM(U210:U216)</f>
        <v>68.018899077382684</v>
      </c>
      <c r="W217" s="1">
        <f>H$5+((H$6-H$5)*(LOG(V217+J$5)-LOG(J$5))/(LOG(J$6)-LOG(J$5)))</f>
        <v>4.109510528843281E-3</v>
      </c>
      <c r="X217" s="1">
        <f t="shared" si="64"/>
        <v>0.49757097050924687</v>
      </c>
      <c r="Y217" s="1">
        <f t="shared" si="65"/>
        <v>120.5803450043891</v>
      </c>
      <c r="Z217" s="1">
        <f t="shared" si="63"/>
        <v>10000000</v>
      </c>
    </row>
    <row r="218" spans="1:26" x14ac:dyDescent="0.2">
      <c r="A218">
        <v>209</v>
      </c>
      <c r="B218" s="1">
        <f t="shared" si="66"/>
        <v>91912029.076580256</v>
      </c>
      <c r="C218" s="1">
        <f t="shared" si="66"/>
        <v>91912029.076580256</v>
      </c>
      <c r="D218" s="5">
        <f t="shared" si="67"/>
        <v>302.74502242645048</v>
      </c>
      <c r="E218" s="1">
        <f t="shared" si="68"/>
        <v>143375573.82869124</v>
      </c>
      <c r="F218" s="1">
        <f t="shared" si="69"/>
        <v>11318067.785892395</v>
      </c>
      <c r="G218" s="5">
        <f t="shared" si="52"/>
        <v>132056876.42696917</v>
      </c>
      <c r="H218" s="5">
        <f t="shared" si="70"/>
        <v>0</v>
      </c>
      <c r="I218" s="5">
        <f t="shared" si="60"/>
        <v>0.49999917653726378</v>
      </c>
      <c r="J218" s="5">
        <f t="shared" si="61"/>
        <v>0.49999917653726378</v>
      </c>
      <c r="K218" s="20">
        <f t="shared" si="62"/>
        <v>1.6469254724847683E-6</v>
      </c>
      <c r="L218" s="20">
        <f t="shared" si="55"/>
        <v>87012037.146515071</v>
      </c>
      <c r="M218" s="20">
        <f t="shared" si="56"/>
        <v>87012037.146515071</v>
      </c>
      <c r="N218" s="20">
        <f t="shared" si="57"/>
        <v>286.60515279609973</v>
      </c>
      <c r="O218" s="5">
        <f t="shared" si="58"/>
        <v>19.054170386213979</v>
      </c>
      <c r="P218" s="5">
        <f t="shared" si="59"/>
        <v>19.054170386213979</v>
      </c>
      <c r="Q218" s="5">
        <f t="shared" si="53"/>
        <v>-19.054170386213979</v>
      </c>
      <c r="R218" s="5">
        <f t="shared" si="54"/>
        <v>-19.054170386213979</v>
      </c>
      <c r="S218" s="1">
        <f t="shared" si="71"/>
        <v>38.108340772427958</v>
      </c>
      <c r="T218">
        <f>IF(A218&lt;D$4,F$4,0)</f>
        <v>0</v>
      </c>
      <c r="U218" s="5">
        <f t="shared" si="72"/>
        <v>65.273125941902947</v>
      </c>
      <c r="V218" s="5">
        <f>L$6*SUM(U211:U217)</f>
        <v>62.961582968679025</v>
      </c>
      <c r="W218" s="1">
        <f>H$5+((H$6-H$5)*(LOG(V218+J$5)-LOG(J$5))/(LOG(J$6)-LOG(J$5)))</f>
        <v>4.1013937390722817E-3</v>
      </c>
      <c r="X218" s="1">
        <f t="shared" si="64"/>
        <v>0.45962745273826339</v>
      </c>
      <c r="Y218" s="1">
        <f t="shared" si="65"/>
        <v>111.60653394980712</v>
      </c>
      <c r="Z218" s="1">
        <f t="shared" si="63"/>
        <v>10000000</v>
      </c>
    </row>
    <row r="219" spans="1:26" x14ac:dyDescent="0.2">
      <c r="A219">
        <v>210</v>
      </c>
      <c r="B219" s="1">
        <f t="shared" si="66"/>
        <v>91912010.022409871</v>
      </c>
      <c r="C219" s="1">
        <f t="shared" si="66"/>
        <v>91912010.022409871</v>
      </c>
      <c r="D219" s="5">
        <f t="shared" si="67"/>
        <v>280.42081949905895</v>
      </c>
      <c r="E219" s="1">
        <f t="shared" si="68"/>
        <v>143375639.10181719</v>
      </c>
      <c r="F219" s="1">
        <f t="shared" si="69"/>
        <v>11318068.245519849</v>
      </c>
      <c r="G219" s="5">
        <f t="shared" si="52"/>
        <v>132056988.03350312</v>
      </c>
      <c r="H219" s="5">
        <f t="shared" si="70"/>
        <v>0</v>
      </c>
      <c r="I219" s="5">
        <f t="shared" si="60"/>
        <v>0.49999923725857032</v>
      </c>
      <c r="J219" s="5">
        <f t="shared" si="61"/>
        <v>0.49999923725857032</v>
      </c>
      <c r="K219" s="20">
        <f t="shared" si="62"/>
        <v>1.5254828593865679E-6</v>
      </c>
      <c r="L219" s="20">
        <f t="shared" si="55"/>
        <v>87012017.497275889</v>
      </c>
      <c r="M219" s="20">
        <f t="shared" si="56"/>
        <v>87012017.497275889</v>
      </c>
      <c r="N219" s="20">
        <f t="shared" si="57"/>
        <v>265.47108747707057</v>
      </c>
      <c r="O219" s="5">
        <f t="shared" si="58"/>
        <v>17.649125082958221</v>
      </c>
      <c r="P219" s="5">
        <f t="shared" si="59"/>
        <v>17.649125082958221</v>
      </c>
      <c r="Q219" s="5">
        <f t="shared" si="53"/>
        <v>-17.649125082958221</v>
      </c>
      <c r="R219" s="5">
        <f t="shared" si="54"/>
        <v>-17.649125082958221</v>
      </c>
      <c r="S219" s="1">
        <f t="shared" si="71"/>
        <v>35.298250165916443</v>
      </c>
      <c r="T219">
        <f>IF(A219&lt;D$4,F$4,0)</f>
        <v>0</v>
      </c>
      <c r="U219" s="5">
        <f t="shared" si="72"/>
        <v>60.432543699819469</v>
      </c>
      <c r="V219" s="5">
        <f>L$6*SUM(U212:U218)</f>
        <v>58.282279422614785</v>
      </c>
      <c r="W219" s="1">
        <f>H$5+((H$6-H$5)*(LOG(V219+J$5)-LOG(J$5))/(LOG(J$6)-LOG(J$5)))</f>
        <v>4.0938800102285943E-3</v>
      </c>
      <c r="X219" s="1">
        <f t="shared" si="64"/>
        <v>0.42464994552837088</v>
      </c>
      <c r="Y219" s="1">
        <f t="shared" si="65"/>
        <v>103.303340241624</v>
      </c>
      <c r="Z219" s="1">
        <f t="shared" si="63"/>
        <v>10000000</v>
      </c>
    </row>
    <row r="220" spans="1:26" x14ac:dyDescent="0.2">
      <c r="A220">
        <v>211</v>
      </c>
      <c r="B220" s="1">
        <f t="shared" si="66"/>
        <v>91911992.373284787</v>
      </c>
      <c r="C220" s="1">
        <f t="shared" si="66"/>
        <v>91911992.373284787</v>
      </c>
      <c r="D220" s="5">
        <f t="shared" si="67"/>
        <v>259.76529009469516</v>
      </c>
      <c r="E220" s="1">
        <f t="shared" si="68"/>
        <v>143375699.53436089</v>
      </c>
      <c r="F220" s="1">
        <f t="shared" si="69"/>
        <v>11318068.670169795</v>
      </c>
      <c r="G220" s="5">
        <f t="shared" si="52"/>
        <v>132057091.33684336</v>
      </c>
      <c r="H220" s="5">
        <f t="shared" si="70"/>
        <v>0</v>
      </c>
      <c r="I220" s="5">
        <f t="shared" si="60"/>
        <v>0.49999929344115962</v>
      </c>
      <c r="J220" s="5">
        <f t="shared" si="61"/>
        <v>0.49999929344115962</v>
      </c>
      <c r="K220" s="20">
        <f t="shared" si="62"/>
        <v>1.4131176808831441E-6</v>
      </c>
      <c r="L220" s="20">
        <f t="shared" si="55"/>
        <v>87011999.297561422</v>
      </c>
      <c r="M220" s="20">
        <f t="shared" si="56"/>
        <v>87011999.297561422</v>
      </c>
      <c r="N220" s="20">
        <f t="shared" si="57"/>
        <v>245.91673682204035</v>
      </c>
      <c r="O220" s="5">
        <f t="shared" si="58"/>
        <v>16.349103706920822</v>
      </c>
      <c r="P220" s="5">
        <f t="shared" si="59"/>
        <v>16.349103706920822</v>
      </c>
      <c r="Q220" s="5">
        <f t="shared" si="53"/>
        <v>-16.349103706920822</v>
      </c>
      <c r="R220" s="5">
        <f t="shared" si="54"/>
        <v>-16.349103706920822</v>
      </c>
      <c r="S220" s="1">
        <f t="shared" si="71"/>
        <v>32.698207413841644</v>
      </c>
      <c r="T220">
        <f>IF(A220&lt;D$4,F$4,0)</f>
        <v>0</v>
      </c>
      <c r="U220" s="5">
        <f t="shared" si="72"/>
        <v>55.953779570280247</v>
      </c>
      <c r="V220" s="5">
        <f>L$6*SUM(U213:U219)</f>
        <v>53.952734773881495</v>
      </c>
      <c r="W220" s="1">
        <f>H$5+((H$6-H$5)*(LOG(V220+J$5)-LOG(J$5))/(LOG(J$6)-LOG(J$5)))</f>
        <v>4.0869247880072285E-3</v>
      </c>
      <c r="X220" s="1">
        <f t="shared" si="64"/>
        <v>0.39239814605154322</v>
      </c>
      <c r="Y220" s="1">
        <f t="shared" si="65"/>
        <v>95.620659692205194</v>
      </c>
      <c r="Z220" s="1">
        <f t="shared" si="63"/>
        <v>10000000</v>
      </c>
    </row>
    <row r="221" spans="1:26" x14ac:dyDescent="0.2">
      <c r="A221">
        <v>212</v>
      </c>
      <c r="B221" s="1">
        <f t="shared" si="66"/>
        <v>91911976.024181083</v>
      </c>
      <c r="C221" s="1">
        <f t="shared" si="66"/>
        <v>91911976.024181083</v>
      </c>
      <c r="D221" s="5">
        <f t="shared" si="67"/>
        <v>240.65370799029972</v>
      </c>
      <c r="E221" s="1">
        <f t="shared" si="68"/>
        <v>143375755.48814046</v>
      </c>
      <c r="F221" s="1">
        <f t="shared" si="69"/>
        <v>11318069.062567942</v>
      </c>
      <c r="G221" s="5">
        <f t="shared" si="52"/>
        <v>132057186.95750305</v>
      </c>
      <c r="H221" s="5">
        <f t="shared" si="70"/>
        <v>0</v>
      </c>
      <c r="I221" s="5">
        <f t="shared" si="60"/>
        <v>0.49999934542427621</v>
      </c>
      <c r="J221" s="5">
        <f t="shared" si="61"/>
        <v>0.49999934542427621</v>
      </c>
      <c r="K221" s="20">
        <f t="shared" si="62"/>
        <v>1.3091514476570287E-6</v>
      </c>
      <c r="L221" s="20">
        <f t="shared" si="55"/>
        <v>87011982.439023182</v>
      </c>
      <c r="M221" s="20">
        <f t="shared" si="56"/>
        <v>87011982.439023182</v>
      </c>
      <c r="N221" s="20">
        <f t="shared" si="57"/>
        <v>227.82402380326084</v>
      </c>
      <c r="O221" s="5">
        <f t="shared" si="58"/>
        <v>15.146256080651689</v>
      </c>
      <c r="P221" s="5">
        <f t="shared" si="59"/>
        <v>15.146256080651689</v>
      </c>
      <c r="Q221" s="5">
        <f t="shared" si="53"/>
        <v>-15.146256080651689</v>
      </c>
      <c r="R221" s="5">
        <f t="shared" si="54"/>
        <v>-15.146256080651689</v>
      </c>
      <c r="S221" s="1">
        <f t="shared" si="71"/>
        <v>30.292512161303378</v>
      </c>
      <c r="T221">
        <f>IF(A221&lt;D$4,F$4,0)</f>
        <v>0</v>
      </c>
      <c r="U221" s="5">
        <f t="shared" si="72"/>
        <v>51.809789518237103</v>
      </c>
      <c r="V221" s="5">
        <f>L$6*SUM(U214:U220)</f>
        <v>49.946806947083843</v>
      </c>
      <c r="W221" s="1">
        <f>H$5+((H$6-H$5)*(LOG(V221+J$5)-LOG(J$5))/(LOG(J$6)-LOG(J$5)))</f>
        <v>4.0804867737076495E-3</v>
      </c>
      <c r="X221" s="1">
        <f t="shared" si="64"/>
        <v>0.3626523737780023</v>
      </c>
      <c r="Y221" s="1">
        <f t="shared" si="65"/>
        <v>88.512129947470825</v>
      </c>
      <c r="Z221" s="1">
        <f t="shared" si="63"/>
        <v>10000000</v>
      </c>
    </row>
    <row r="222" spans="1:26" x14ac:dyDescent="0.2">
      <c r="A222">
        <v>213</v>
      </c>
      <c r="B222" s="1">
        <f t="shared" si="66"/>
        <v>91911960.877925009</v>
      </c>
      <c r="C222" s="1">
        <f t="shared" si="66"/>
        <v>91911960.877925009</v>
      </c>
      <c r="D222" s="5">
        <f t="shared" si="67"/>
        <v>222.97066934398049</v>
      </c>
      <c r="E222" s="1">
        <f t="shared" si="68"/>
        <v>143375807.29792997</v>
      </c>
      <c r="F222" s="1">
        <f t="shared" si="69"/>
        <v>11318069.425220316</v>
      </c>
      <c r="G222" s="5">
        <f t="shared" si="52"/>
        <v>132057275.469633</v>
      </c>
      <c r="H222" s="5">
        <f t="shared" si="70"/>
        <v>0</v>
      </c>
      <c r="I222" s="5">
        <f t="shared" si="60"/>
        <v>0.4999993935218095</v>
      </c>
      <c r="J222" s="5">
        <f t="shared" si="61"/>
        <v>0.4999993935218095</v>
      </c>
      <c r="K222" s="20">
        <f t="shared" si="62"/>
        <v>1.2129563810874823E-6</v>
      </c>
      <c r="L222" s="20">
        <f t="shared" si="55"/>
        <v>87011966.821411282</v>
      </c>
      <c r="M222" s="20">
        <f t="shared" si="56"/>
        <v>87011966.821411282</v>
      </c>
      <c r="N222" s="20">
        <f t="shared" si="57"/>
        <v>211.08369680932316</v>
      </c>
      <c r="O222" s="5">
        <f t="shared" si="58"/>
        <v>14.033318783094183</v>
      </c>
      <c r="P222" s="5">
        <f t="shared" si="59"/>
        <v>14.033318783094183</v>
      </c>
      <c r="Q222" s="5">
        <f t="shared" si="53"/>
        <v>-14.033318783094183</v>
      </c>
      <c r="R222" s="5">
        <f t="shared" si="54"/>
        <v>-14.033318783094183</v>
      </c>
      <c r="S222" s="1">
        <f t="shared" si="71"/>
        <v>28.066637566188366</v>
      </c>
      <c r="T222">
        <f>IF(A222&lt;D$4,F$4,0)</f>
        <v>0</v>
      </c>
      <c r="U222" s="5">
        <f t="shared" si="72"/>
        <v>47.975550807622589</v>
      </c>
      <c r="V222" s="5">
        <f>L$6*SUM(U215:U221)</f>
        <v>46.24030766678267</v>
      </c>
      <c r="W222" s="1">
        <f>H$5+((H$6-H$5)*(LOG(V222+J$5)-LOG(J$5))/(LOG(J$6)-LOG(J$5)))</f>
        <v>4.0745276915176171E-3</v>
      </c>
      <c r="X222" s="1">
        <f t="shared" si="64"/>
        <v>0.33521164956859312</v>
      </c>
      <c r="Y222" s="1">
        <f t="shared" si="65"/>
        <v>81.934851274887478</v>
      </c>
      <c r="Z222" s="1">
        <f t="shared" si="63"/>
        <v>10000000</v>
      </c>
    </row>
    <row r="223" spans="1:26" x14ac:dyDescent="0.2">
      <c r="A223">
        <v>214</v>
      </c>
      <c r="B223" s="1">
        <f t="shared" si="66"/>
        <v>91911946.844606221</v>
      </c>
      <c r="C223" s="1">
        <f t="shared" si="66"/>
        <v>91911946.844606221</v>
      </c>
      <c r="D223" s="5">
        <f t="shared" si="67"/>
        <v>206.60939596798465</v>
      </c>
      <c r="E223" s="1">
        <f t="shared" si="68"/>
        <v>143375855.27348077</v>
      </c>
      <c r="F223" s="1">
        <f t="shared" si="69"/>
        <v>11318069.760431966</v>
      </c>
      <c r="G223" s="5">
        <f t="shared" si="52"/>
        <v>132057357.40448427</v>
      </c>
      <c r="H223" s="5">
        <f t="shared" si="70"/>
        <v>0</v>
      </c>
      <c r="I223" s="5">
        <f t="shared" si="60"/>
        <v>0.49999943802418823</v>
      </c>
      <c r="J223" s="5">
        <f t="shared" si="61"/>
        <v>0.49999943802418823</v>
      </c>
      <c r="K223" s="20">
        <f t="shared" si="62"/>
        <v>1.1239516234942167E-6</v>
      </c>
      <c r="L223" s="20">
        <f t="shared" si="55"/>
        <v>87011952.351969182</v>
      </c>
      <c r="M223" s="20">
        <f t="shared" si="56"/>
        <v>87011952.351969182</v>
      </c>
      <c r="N223" s="20">
        <f t="shared" si="57"/>
        <v>195.59467005774133</v>
      </c>
      <c r="O223" s="5">
        <f t="shared" si="58"/>
        <v>13.003571295357061</v>
      </c>
      <c r="P223" s="5">
        <f t="shared" si="59"/>
        <v>13.003571295357061</v>
      </c>
      <c r="Q223" s="5">
        <f t="shared" si="53"/>
        <v>-13.003571295357061</v>
      </c>
      <c r="R223" s="5">
        <f t="shared" si="54"/>
        <v>-13.003571295357061</v>
      </c>
      <c r="S223" s="1">
        <f t="shared" si="71"/>
        <v>26.007142590714121</v>
      </c>
      <c r="T223">
        <f>IF(A223&lt;D$4,F$4,0)</f>
        <v>0</v>
      </c>
      <c r="U223" s="5">
        <f t="shared" si="72"/>
        <v>44.427910942184198</v>
      </c>
      <c r="V223" s="5">
        <f>L$6*SUM(U216:U222)</f>
        <v>42.810856455099326</v>
      </c>
      <c r="W223" s="1">
        <f>H$5+((H$6-H$5)*(LOG(V223+J$5)-LOG(J$5))/(LOG(J$6)-LOG(J$5)))</f>
        <v>4.0690120716872615E-3</v>
      </c>
      <c r="X223" s="1">
        <f t="shared" si="64"/>
        <v>0.30989197225759313</v>
      </c>
      <c r="Y223" s="1">
        <f t="shared" si="65"/>
        <v>75.84912815301152</v>
      </c>
      <c r="Z223" s="1">
        <f t="shared" si="63"/>
        <v>10000000</v>
      </c>
    </row>
    <row r="224" spans="1:26" x14ac:dyDescent="0.2">
      <c r="A224">
        <v>215</v>
      </c>
      <c r="B224" s="1">
        <f t="shared" si="66"/>
        <v>91911933.841034919</v>
      </c>
      <c r="C224" s="1">
        <f t="shared" si="66"/>
        <v>91911933.841034919</v>
      </c>
      <c r="D224" s="5">
        <f t="shared" si="67"/>
        <v>191.47109066529694</v>
      </c>
      <c r="E224" s="1">
        <f t="shared" si="68"/>
        <v>143375899.70139173</v>
      </c>
      <c r="F224" s="1">
        <f t="shared" si="69"/>
        <v>11318070.070323939</v>
      </c>
      <c r="G224" s="5">
        <f t="shared" si="52"/>
        <v>132057433.25361243</v>
      </c>
      <c r="H224" s="5">
        <f t="shared" si="70"/>
        <v>0</v>
      </c>
      <c r="I224" s="5">
        <f t="shared" si="60"/>
        <v>0.49999947920013421</v>
      </c>
      <c r="J224" s="5">
        <f t="shared" si="61"/>
        <v>0.49999947920013421</v>
      </c>
      <c r="K224" s="20">
        <f t="shared" si="62"/>
        <v>1.0415997315441991E-6</v>
      </c>
      <c r="L224" s="20">
        <f t="shared" si="55"/>
        <v>87011938.944873601</v>
      </c>
      <c r="M224" s="20">
        <f t="shared" si="56"/>
        <v>87011938.944873601</v>
      </c>
      <c r="N224" s="20">
        <f t="shared" si="57"/>
        <v>181.26341329616378</v>
      </c>
      <c r="O224" s="5">
        <f t="shared" si="58"/>
        <v>12.050795423796755</v>
      </c>
      <c r="P224" s="5">
        <f t="shared" si="59"/>
        <v>12.050795423796755</v>
      </c>
      <c r="Q224" s="5">
        <f t="shared" si="53"/>
        <v>-12.050795423796755</v>
      </c>
      <c r="R224" s="5">
        <f t="shared" si="54"/>
        <v>-12.050795423796755</v>
      </c>
      <c r="S224" s="1">
        <f t="shared" si="71"/>
        <v>24.10159084759351</v>
      </c>
      <c r="T224">
        <f>IF(A224&lt;D$4,F$4,0)</f>
        <v>0</v>
      </c>
      <c r="U224" s="5">
        <f t="shared" si="72"/>
        <v>41.145447893401837</v>
      </c>
      <c r="V224" s="5">
        <f>L$6*SUM(U217:U223)</f>
        <v>39.637745536790831</v>
      </c>
      <c r="W224" s="1">
        <f>H$5+((H$6-H$5)*(LOG(V224+J$5)-LOG(J$5))/(LOG(J$6)-LOG(J$5)))</f>
        <v>4.0639070486169476E-3</v>
      </c>
      <c r="X224" s="1">
        <f t="shared" si="64"/>
        <v>0.28652477034979157</v>
      </c>
      <c r="Y224" s="1">
        <f t="shared" si="65"/>
        <v>70.218230117511965</v>
      </c>
      <c r="Z224" s="1">
        <f t="shared" si="63"/>
        <v>10000000</v>
      </c>
    </row>
    <row r="225" spans="1:26" x14ac:dyDescent="0.2">
      <c r="A225">
        <v>216</v>
      </c>
      <c r="B225" s="1">
        <f t="shared" si="66"/>
        <v>91911921.790239498</v>
      </c>
      <c r="C225" s="1">
        <f t="shared" si="66"/>
        <v>91911921.790239498</v>
      </c>
      <c r="D225" s="5">
        <f t="shared" si="67"/>
        <v>177.46434074046249</v>
      </c>
      <c r="E225" s="1">
        <f t="shared" si="68"/>
        <v>143375940.84683961</v>
      </c>
      <c r="F225" s="1">
        <f t="shared" si="69"/>
        <v>11318070.356848709</v>
      </c>
      <c r="G225" s="5">
        <f t="shared" si="52"/>
        <v>132057503.47184254</v>
      </c>
      <c r="H225" s="5">
        <f t="shared" si="70"/>
        <v>0</v>
      </c>
      <c r="I225" s="5">
        <f t="shared" si="60"/>
        <v>0.49999951729828412</v>
      </c>
      <c r="J225" s="5">
        <f t="shared" si="61"/>
        <v>0.49999951729828412</v>
      </c>
      <c r="K225" s="20">
        <f t="shared" si="62"/>
        <v>9.6540343167225866E-7</v>
      </c>
      <c r="L225" s="20">
        <f t="shared" si="55"/>
        <v>87011926.52071631</v>
      </c>
      <c r="M225" s="20">
        <f t="shared" si="56"/>
        <v>87011926.52071631</v>
      </c>
      <c r="N225" s="20">
        <f t="shared" si="57"/>
        <v>168.00338711007436</v>
      </c>
      <c r="O225" s="5">
        <f t="shared" si="58"/>
        <v>11.169237755541907</v>
      </c>
      <c r="P225" s="5">
        <f t="shared" si="59"/>
        <v>11.169237755541907</v>
      </c>
      <c r="Q225" s="5">
        <f t="shared" si="53"/>
        <v>-11.169237755541907</v>
      </c>
      <c r="R225" s="5">
        <f t="shared" si="54"/>
        <v>-11.169237755541907</v>
      </c>
      <c r="S225" s="1">
        <f t="shared" si="71"/>
        <v>22.338475511083814</v>
      </c>
      <c r="T225">
        <f>IF(A225&lt;D$4,F$4,0)</f>
        <v>0</v>
      </c>
      <c r="U225" s="5">
        <f t="shared" si="72"/>
        <v>38.108340772427958</v>
      </c>
      <c r="V225" s="5">
        <f>L$6*SUM(U218:U224)</f>
        <v>36.701814837344841</v>
      </c>
      <c r="W225" s="1">
        <f>H$5+((H$6-H$5)*(LOG(V225+J$5)-LOG(J$5))/(LOG(J$6)-LOG(J$5)))</f>
        <v>4.0591821729263405E-3</v>
      </c>
      <c r="X225" s="1">
        <f t="shared" si="64"/>
        <v>0.2649555091945483</v>
      </c>
      <c r="Y225" s="1">
        <f t="shared" si="65"/>
        <v>65.008170432708397</v>
      </c>
      <c r="Z225" s="1">
        <f t="shared" si="63"/>
        <v>10000000</v>
      </c>
    </row>
    <row r="226" spans="1:26" x14ac:dyDescent="0.2">
      <c r="A226">
        <v>217</v>
      </c>
      <c r="B226" s="1">
        <f t="shared" si="66"/>
        <v>91911910.621001735</v>
      </c>
      <c r="C226" s="1">
        <f t="shared" si="66"/>
        <v>91911910.621001735</v>
      </c>
      <c r="D226" s="5">
        <f t="shared" si="67"/>
        <v>164.50456608562985</v>
      </c>
      <c r="E226" s="1">
        <f t="shared" si="68"/>
        <v>143375978.95518038</v>
      </c>
      <c r="F226" s="1">
        <f t="shared" si="69"/>
        <v>11318070.621804219</v>
      </c>
      <c r="G226" s="5">
        <f t="shared" si="52"/>
        <v>132057568.48001297</v>
      </c>
      <c r="H226" s="5">
        <f t="shared" si="70"/>
        <v>0</v>
      </c>
      <c r="I226" s="5">
        <f t="shared" si="60"/>
        <v>0.49999955254869105</v>
      </c>
      <c r="J226" s="5">
        <f t="shared" si="61"/>
        <v>0.49999955254869105</v>
      </c>
      <c r="K226" s="20">
        <f t="shared" si="62"/>
        <v>8.949026179446758E-7</v>
      </c>
      <c r="L226" s="20">
        <f t="shared" si="55"/>
        <v>87011915.006024569</v>
      </c>
      <c r="M226" s="20">
        <f t="shared" si="56"/>
        <v>87011915.006024569</v>
      </c>
      <c r="N226" s="20">
        <f t="shared" si="57"/>
        <v>155.73452042977203</v>
      </c>
      <c r="O226" s="5">
        <f t="shared" si="58"/>
        <v>10.353574919880289</v>
      </c>
      <c r="P226" s="5">
        <f t="shared" si="59"/>
        <v>10.353574919880289</v>
      </c>
      <c r="Q226" s="5">
        <f t="shared" si="53"/>
        <v>-10.353574919880289</v>
      </c>
      <c r="R226" s="5">
        <f t="shared" si="54"/>
        <v>-10.353574919880289</v>
      </c>
      <c r="S226" s="1">
        <f t="shared" si="71"/>
        <v>20.707149839760579</v>
      </c>
      <c r="T226">
        <f>IF(A226&lt;D$4,F$4,0)</f>
        <v>0</v>
      </c>
      <c r="U226" s="5">
        <f t="shared" si="72"/>
        <v>35.298250165916443</v>
      </c>
      <c r="V226" s="5">
        <f>L$6*SUM(U219:U225)</f>
        <v>33.985336320397337</v>
      </c>
      <c r="W226" s="1">
        <f>H$5+((H$6-H$5)*(LOG(V226+J$5)-LOG(J$5))/(LOG(J$6)-LOG(J$5)))</f>
        <v>4.0548092366159989E-3</v>
      </c>
      <c r="X226" s="1">
        <f t="shared" si="64"/>
        <v>0.24504243638622797</v>
      </c>
      <c r="Y226" s="1">
        <f t="shared" si="65"/>
        <v>60.187501263433241</v>
      </c>
      <c r="Z226" s="1">
        <f t="shared" si="63"/>
        <v>10000000</v>
      </c>
    </row>
    <row r="227" spans="1:26" x14ac:dyDescent="0.2">
      <c r="A227">
        <v>218</v>
      </c>
      <c r="B227" s="1">
        <f t="shared" si="66"/>
        <v>91911900.267426819</v>
      </c>
      <c r="C227" s="1">
        <f t="shared" si="66"/>
        <v>91911900.267426819</v>
      </c>
      <c r="D227" s="5">
        <f t="shared" si="67"/>
        <v>152.51350851154876</v>
      </c>
      <c r="E227" s="1">
        <f t="shared" si="68"/>
        <v>143376014.25343055</v>
      </c>
      <c r="F227" s="1">
        <f t="shared" si="69"/>
        <v>11318070.866846655</v>
      </c>
      <c r="G227" s="5">
        <f t="shared" si="52"/>
        <v>132057628.66751423</v>
      </c>
      <c r="H227" s="5">
        <f t="shared" si="70"/>
        <v>0</v>
      </c>
      <c r="I227" s="5">
        <f t="shared" si="60"/>
        <v>0.49999958516421289</v>
      </c>
      <c r="J227" s="5">
        <f t="shared" si="61"/>
        <v>0.49999958516421289</v>
      </c>
      <c r="K227" s="20">
        <f t="shared" si="62"/>
        <v>8.2967157425574496E-7</v>
      </c>
      <c r="L227" s="20">
        <f t="shared" si="55"/>
        <v>87011904.332817525</v>
      </c>
      <c r="M227" s="20">
        <f t="shared" si="56"/>
        <v>87011904.332817525</v>
      </c>
      <c r="N227" s="20">
        <f t="shared" si="57"/>
        <v>144.38272708384247</v>
      </c>
      <c r="O227" s="5">
        <f t="shared" si="58"/>
        <v>9.598881445851621</v>
      </c>
      <c r="P227" s="5">
        <f t="shared" si="59"/>
        <v>9.598881445851621</v>
      </c>
      <c r="Q227" s="5">
        <f t="shared" si="53"/>
        <v>-9.598881445851621</v>
      </c>
      <c r="R227" s="5">
        <f t="shared" si="54"/>
        <v>-9.598881445851621</v>
      </c>
      <c r="S227" s="1">
        <f t="shared" si="71"/>
        <v>19.197762891703242</v>
      </c>
      <c r="T227">
        <f>IF(A227&lt;D$4,F$4,0)</f>
        <v>0</v>
      </c>
      <c r="U227" s="5">
        <f t="shared" si="72"/>
        <v>32.698207413841644</v>
      </c>
      <c r="V227" s="5">
        <f>L$6*SUM(U220:U226)</f>
        <v>31.47190696700704</v>
      </c>
      <c r="W227" s="1">
        <f>H$5+((H$6-H$5)*(LOG(V227+J$5)-LOG(J$5))/(LOG(J$6)-LOG(J$5)))</f>
        <v>4.0507621104774851E-3</v>
      </c>
      <c r="X227" s="1">
        <f t="shared" si="64"/>
        <v>0.2266554502213004</v>
      </c>
      <c r="Y227" s="1">
        <f t="shared" si="65"/>
        <v>55.727124120058946</v>
      </c>
      <c r="Z227" s="1">
        <f t="shared" si="63"/>
        <v>10000000</v>
      </c>
    </row>
    <row r="228" spans="1:26" x14ac:dyDescent="0.2">
      <c r="A228">
        <v>219</v>
      </c>
      <c r="B228" s="1">
        <f t="shared" si="66"/>
        <v>91911890.668545365</v>
      </c>
      <c r="C228" s="1">
        <f t="shared" si="66"/>
        <v>91911890.668545365</v>
      </c>
      <c r="D228" s="5">
        <f t="shared" si="67"/>
        <v>141.41875924194864</v>
      </c>
      <c r="E228" s="1">
        <f t="shared" si="68"/>
        <v>143376046.95163795</v>
      </c>
      <c r="F228" s="1">
        <f t="shared" si="69"/>
        <v>11318071.093502104</v>
      </c>
      <c r="G228" s="5">
        <f t="shared" ref="G228:G291" si="73">G227+Y227-Y138*L$5</f>
        <v>132057684.39463836</v>
      </c>
      <c r="H228" s="5">
        <f t="shared" si="70"/>
        <v>0</v>
      </c>
      <c r="I228" s="5">
        <f t="shared" si="60"/>
        <v>0.49999961534179793</v>
      </c>
      <c r="J228" s="5">
        <f t="shared" si="61"/>
        <v>0.49999961534179793</v>
      </c>
      <c r="K228" s="20">
        <f t="shared" si="62"/>
        <v>7.6931640409924906E-7</v>
      </c>
      <c r="L228" s="20">
        <f t="shared" si="55"/>
        <v>87011894.43819575</v>
      </c>
      <c r="M228" s="20">
        <f t="shared" si="56"/>
        <v>87011894.43819575</v>
      </c>
      <c r="N228" s="20">
        <f t="shared" si="57"/>
        <v>133.879458481776</v>
      </c>
      <c r="O228" s="5">
        <f t="shared" si="58"/>
        <v>8.9006000220500479</v>
      </c>
      <c r="P228" s="5">
        <f t="shared" si="59"/>
        <v>8.9006000220500479</v>
      </c>
      <c r="Q228" s="5">
        <f t="shared" ref="Q228:Q291" si="74">-O228-T228*I228+0.5*Y138*L$5</f>
        <v>-8.9006000220500479</v>
      </c>
      <c r="R228" s="5">
        <f t="shared" ref="R228:R291" si="75">-P228-T228*J228+0.5*Y138*L$5</f>
        <v>-8.9006000220500479</v>
      </c>
      <c r="S228" s="1">
        <f t="shared" si="71"/>
        <v>17.801200044100096</v>
      </c>
      <c r="T228">
        <f>IF(A228&lt;D$4,F$4,0)</f>
        <v>0</v>
      </c>
      <c r="U228" s="5">
        <f t="shared" si="72"/>
        <v>30.292512161303378</v>
      </c>
      <c r="V228" s="5">
        <f>L$6*SUM(U221:U227)</f>
        <v>29.146349751363182</v>
      </c>
      <c r="W228" s="1">
        <f>H$5+((H$6-H$5)*(LOG(V228+J$5)-LOG(J$5))/(LOG(J$6)-LOG(J$5)))</f>
        <v>4.0470165929527603E-3</v>
      </c>
      <c r="X228" s="1">
        <f t="shared" si="64"/>
        <v>0.20967507785769557</v>
      </c>
      <c r="Y228" s="1">
        <f t="shared" si="65"/>
        <v>51.600114440379407</v>
      </c>
      <c r="Z228" s="1">
        <f t="shared" si="63"/>
        <v>10000000</v>
      </c>
    </row>
    <row r="229" spans="1:26" x14ac:dyDescent="0.2">
      <c r="A229">
        <v>220</v>
      </c>
      <c r="B229" s="1">
        <f t="shared" si="66"/>
        <v>91911881.767945349</v>
      </c>
      <c r="C229" s="1">
        <f t="shared" si="66"/>
        <v>91911881.767945349</v>
      </c>
      <c r="D229" s="5">
        <f t="shared" si="67"/>
        <v>131.15332171986034</v>
      </c>
      <c r="E229" s="1">
        <f t="shared" si="68"/>
        <v>143376077.2441501</v>
      </c>
      <c r="F229" s="1">
        <f t="shared" si="69"/>
        <v>11318071.303177182</v>
      </c>
      <c r="G229" s="5">
        <f t="shared" si="73"/>
        <v>132057735.99475279</v>
      </c>
      <c r="H229" s="5">
        <f t="shared" si="70"/>
        <v>0</v>
      </c>
      <c r="I229" s="5">
        <f t="shared" si="60"/>
        <v>0.4999996432636738</v>
      </c>
      <c r="J229" s="5">
        <f t="shared" si="61"/>
        <v>0.4999996432636738</v>
      </c>
      <c r="K229" s="20">
        <f t="shared" si="62"/>
        <v>7.1347265240788631E-7</v>
      </c>
      <c r="L229" s="20">
        <f t="shared" si="55"/>
        <v>87011885.263961345</v>
      </c>
      <c r="M229" s="20">
        <f t="shared" si="56"/>
        <v>87011885.263961345</v>
      </c>
      <c r="N229" s="20">
        <f t="shared" si="57"/>
        <v>124.16128972626306</v>
      </c>
      <c r="O229" s="5">
        <f t="shared" si="58"/>
        <v>8.254513979131314</v>
      </c>
      <c r="P229" s="5">
        <f t="shared" si="59"/>
        <v>8.254513979131314</v>
      </c>
      <c r="Q229" s="5">
        <f t="shared" si="74"/>
        <v>-8.254513979131314</v>
      </c>
      <c r="R229" s="5">
        <f t="shared" si="75"/>
        <v>-8.254513979131314</v>
      </c>
      <c r="S229" s="1">
        <f t="shared" si="71"/>
        <v>16.509027958262628</v>
      </c>
      <c r="T229">
        <f>IF(A229&lt;D$4,F$4,0)</f>
        <v>0</v>
      </c>
      <c r="U229" s="5">
        <f t="shared" si="72"/>
        <v>28.066637566188366</v>
      </c>
      <c r="V229" s="5">
        <f>L$6*SUM(U222:U228)</f>
        <v>26.994622015669805</v>
      </c>
      <c r="W229" s="1">
        <f>H$5+((H$6-H$5)*(LOG(V229+J$5)-LOG(J$5))/(LOG(J$6)-LOG(J$5)))</f>
        <v>4.0435502696864545E-3</v>
      </c>
      <c r="X229" s="1">
        <f t="shared" si="64"/>
        <v>0.19399155140651853</v>
      </c>
      <c r="Y229" s="1">
        <f t="shared" si="65"/>
        <v>47.78155925621607</v>
      </c>
      <c r="Z229" s="1">
        <f t="shared" si="63"/>
        <v>10000000</v>
      </c>
    </row>
    <row r="230" spans="1:26" x14ac:dyDescent="0.2">
      <c r="A230">
        <v>221</v>
      </c>
      <c r="B230" s="1">
        <f t="shared" si="66"/>
        <v>91911873.51343137</v>
      </c>
      <c r="C230" s="1">
        <f t="shared" si="66"/>
        <v>91911873.51343137</v>
      </c>
      <c r="D230" s="5">
        <f t="shared" si="67"/>
        <v>121.65520708740885</v>
      </c>
      <c r="E230" s="1">
        <f t="shared" si="68"/>
        <v>143376105.31078768</v>
      </c>
      <c r="F230" s="1">
        <f t="shared" si="69"/>
        <v>11318071.497168733</v>
      </c>
      <c r="G230" s="5">
        <f t="shared" si="73"/>
        <v>132057783.77631205</v>
      </c>
      <c r="H230" s="5">
        <f t="shared" si="70"/>
        <v>0</v>
      </c>
      <c r="I230" s="5">
        <f t="shared" si="60"/>
        <v>0.4999996690984474</v>
      </c>
      <c r="J230" s="5">
        <f t="shared" si="61"/>
        <v>0.4999996690984474</v>
      </c>
      <c r="K230" s="20">
        <f t="shared" si="62"/>
        <v>6.6180310511153486E-7</v>
      </c>
      <c r="L230" s="20">
        <f t="shared" ref="L230:L293" si="76">B230-F$6*I230*(F$5-H230)</f>
        <v>87011876.756266579</v>
      </c>
      <c r="M230" s="20">
        <f t="shared" ref="M230:M293" si="77">C230-F$6*J230*(F$5-H230)</f>
        <v>87011876.756266579</v>
      </c>
      <c r="N230" s="20">
        <f t="shared" ref="N230:N293" si="78">D230-(F$6*K230*(F$5-H230))+((1-F$6)*H230)</f>
        <v>115.16953665731582</v>
      </c>
      <c r="O230" s="5">
        <f t="shared" ref="O230:O293" si="79">P$5*L230*N230</f>
        <v>7.6567218289293164</v>
      </c>
      <c r="P230" s="5">
        <f t="shared" ref="P230:P293" si="80">P$6*M230*N230</f>
        <v>7.6567218289293164</v>
      </c>
      <c r="Q230" s="5">
        <f t="shared" si="74"/>
        <v>-7.6567218289293164</v>
      </c>
      <c r="R230" s="5">
        <f t="shared" si="75"/>
        <v>-7.6567218289293164</v>
      </c>
      <c r="S230" s="1">
        <f t="shared" si="71"/>
        <v>15.313443657858633</v>
      </c>
      <c r="T230">
        <f>IF(A230&lt;D$4,F$4,0)</f>
        <v>0</v>
      </c>
      <c r="U230" s="5">
        <f t="shared" si="72"/>
        <v>26.007142590714121</v>
      </c>
      <c r="V230" s="5">
        <f>L$6*SUM(U223:U229)</f>
        <v>25.003730691526382</v>
      </c>
      <c r="W230" s="1">
        <f>H$5+((H$6-H$5)*(LOG(V230+J$5)-LOG(J$5))/(LOG(J$6)-LOG(J$5)))</f>
        <v>4.0403423830573364E-3</v>
      </c>
      <c r="X230" s="1">
        <f t="shared" si="64"/>
        <v>0.17950397157040363</v>
      </c>
      <c r="Y230" s="1">
        <f t="shared" si="65"/>
        <v>44.2484069706138</v>
      </c>
      <c r="Z230" s="1">
        <f t="shared" si="63"/>
        <v>10000000</v>
      </c>
    </row>
    <row r="231" spans="1:26" x14ac:dyDescent="0.2">
      <c r="A231">
        <v>222</v>
      </c>
      <c r="B231" s="1">
        <f t="shared" si="66"/>
        <v>91911865.85670954</v>
      </c>
      <c r="C231" s="1">
        <f t="shared" si="66"/>
        <v>91911865.85670954</v>
      </c>
      <c r="D231" s="5">
        <f t="shared" si="67"/>
        <v>112.86705989767398</v>
      </c>
      <c r="E231" s="1">
        <f t="shared" si="68"/>
        <v>143376131.31793028</v>
      </c>
      <c r="F231" s="1">
        <f t="shared" si="69"/>
        <v>11318071.676672705</v>
      </c>
      <c r="G231" s="5">
        <f t="shared" si="73"/>
        <v>132057828.02471903</v>
      </c>
      <c r="H231" s="5">
        <f t="shared" si="70"/>
        <v>0</v>
      </c>
      <c r="I231" s="5">
        <f t="shared" si="60"/>
        <v>0.49999969300212344</v>
      </c>
      <c r="J231" s="5">
        <f t="shared" si="61"/>
        <v>0.49999969300212344</v>
      </c>
      <c r="K231" s="20">
        <f t="shared" si="62"/>
        <v>6.1399575313669515E-7</v>
      </c>
      <c r="L231" s="20">
        <f t="shared" si="76"/>
        <v>87011868.865288734</v>
      </c>
      <c r="M231" s="20">
        <f t="shared" si="77"/>
        <v>87011868.865288734</v>
      </c>
      <c r="N231" s="20">
        <f t="shared" si="78"/>
        <v>106.84990151693437</v>
      </c>
      <c r="O231" s="5">
        <f t="shared" si="79"/>
        <v>7.1036137064948877</v>
      </c>
      <c r="P231" s="5">
        <f t="shared" si="80"/>
        <v>7.1036137064948877</v>
      </c>
      <c r="Q231" s="5">
        <f t="shared" si="74"/>
        <v>-7.1036137064948877</v>
      </c>
      <c r="R231" s="5">
        <f t="shared" si="75"/>
        <v>-7.1036137064948877</v>
      </c>
      <c r="S231" s="1">
        <f t="shared" si="71"/>
        <v>14.207227412989775</v>
      </c>
      <c r="T231">
        <f>IF(A231&lt;D$4,F$4,0)</f>
        <v>0</v>
      </c>
      <c r="U231" s="5">
        <f t="shared" si="72"/>
        <v>24.10159084759351</v>
      </c>
      <c r="V231" s="5">
        <f>L$6*SUM(U224:U230)</f>
        <v>23.161653856379377</v>
      </c>
      <c r="W231" s="1">
        <f>H$5+((H$6-H$5)*(LOG(V231+J$5)-LOG(J$5))/(LOG(J$6)-LOG(J$5)))</f>
        <v>4.0373737110169349E-3</v>
      </c>
      <c r="X231" s="1">
        <f t="shared" si="64"/>
        <v>0.16611954965283771</v>
      </c>
      <c r="Y231" s="1">
        <f t="shared" si="65"/>
        <v>40.979328343748996</v>
      </c>
      <c r="Z231" s="1">
        <f t="shared" si="63"/>
        <v>10000000</v>
      </c>
    </row>
    <row r="232" spans="1:26" x14ac:dyDescent="0.2">
      <c r="A232">
        <v>223</v>
      </c>
      <c r="B232" s="1">
        <f t="shared" si="66"/>
        <v>91911858.753095835</v>
      </c>
      <c r="C232" s="1">
        <f t="shared" si="66"/>
        <v>91911858.753095835</v>
      </c>
      <c r="D232" s="5">
        <f t="shared" si="67"/>
        <v>104.73581179957995</v>
      </c>
      <c r="E232" s="1">
        <f t="shared" si="68"/>
        <v>143376155.41952112</v>
      </c>
      <c r="F232" s="1">
        <f t="shared" si="69"/>
        <v>11318071.842792254</v>
      </c>
      <c r="G232" s="5">
        <f t="shared" si="73"/>
        <v>132057869.00404738</v>
      </c>
      <c r="H232" s="5">
        <f t="shared" si="70"/>
        <v>0</v>
      </c>
      <c r="I232" s="5">
        <f t="shared" si="60"/>
        <v>0.49999971511904573</v>
      </c>
      <c r="J232" s="5">
        <f t="shared" si="61"/>
        <v>0.49999971511904573</v>
      </c>
      <c r="K232" s="20">
        <f t="shared" si="62"/>
        <v>5.6976190856098942E-7</v>
      </c>
      <c r="L232" s="20">
        <f t="shared" si="76"/>
        <v>87011861.544929191</v>
      </c>
      <c r="M232" s="20">
        <f t="shared" si="77"/>
        <v>87011861.544929191</v>
      </c>
      <c r="N232" s="20">
        <f t="shared" si="78"/>
        <v>99.152145095682258</v>
      </c>
      <c r="O232" s="5">
        <f t="shared" si="79"/>
        <v>6.591849572851646</v>
      </c>
      <c r="P232" s="5">
        <f t="shared" si="80"/>
        <v>6.591849572851646</v>
      </c>
      <c r="Q232" s="5">
        <f t="shared" si="74"/>
        <v>-6.591849572851646</v>
      </c>
      <c r="R232" s="5">
        <f t="shared" si="75"/>
        <v>-6.591849572851646</v>
      </c>
      <c r="S232" s="1">
        <f t="shared" si="71"/>
        <v>13.183699145703292</v>
      </c>
      <c r="T232">
        <f>IF(A232&lt;D$4,F$4,0)</f>
        <v>0</v>
      </c>
      <c r="U232" s="5">
        <f t="shared" si="72"/>
        <v>22.338475511083814</v>
      </c>
      <c r="V232" s="5">
        <f>L$6*SUM(U225:U231)</f>
        <v>21.457268151798544</v>
      </c>
      <c r="W232" s="1">
        <f>H$5+((H$6-H$5)*(LOG(V232+J$5)-LOG(J$5))/(LOG(J$6)-LOG(J$5)))</f>
        <v>4.0346264546027169E-3</v>
      </c>
      <c r="X232" s="1">
        <f t="shared" si="64"/>
        <v>0.15375291982145317</v>
      </c>
      <c r="Y232" s="1">
        <f t="shared" si="65"/>
        <v>37.954587852606501</v>
      </c>
      <c r="Z232" s="1">
        <f t="shared" si="63"/>
        <v>10000000</v>
      </c>
    </row>
    <row r="233" spans="1:26" x14ac:dyDescent="0.2">
      <c r="A233">
        <v>224</v>
      </c>
      <c r="B233" s="1">
        <f t="shared" si="66"/>
        <v>91911852.16124627</v>
      </c>
      <c r="C233" s="1">
        <f t="shared" si="66"/>
        <v>91911852.16124627</v>
      </c>
      <c r="D233" s="5">
        <f t="shared" si="67"/>
        <v>97.21236110552266</v>
      </c>
      <c r="E233" s="1">
        <f t="shared" si="68"/>
        <v>143376177.75799665</v>
      </c>
      <c r="F233" s="1">
        <f t="shared" si="69"/>
        <v>11318071.996545173</v>
      </c>
      <c r="G233" s="5">
        <f t="shared" si="73"/>
        <v>132057906.95863523</v>
      </c>
      <c r="H233" s="5">
        <f t="shared" si="70"/>
        <v>0</v>
      </c>
      <c r="I233" s="5">
        <f t="shared" si="60"/>
        <v>0.49999973558276922</v>
      </c>
      <c r="J233" s="5">
        <f t="shared" si="61"/>
        <v>0.49999973558276922</v>
      </c>
      <c r="K233" s="20">
        <f t="shared" si="62"/>
        <v>5.2883446155415763E-7</v>
      </c>
      <c r="L233" s="20">
        <f t="shared" si="76"/>
        <v>87011854.752535135</v>
      </c>
      <c r="M233" s="20">
        <f t="shared" si="77"/>
        <v>87011854.752535135</v>
      </c>
      <c r="N233" s="20">
        <f t="shared" si="78"/>
        <v>92.02978338229191</v>
      </c>
      <c r="O233" s="5">
        <f t="shared" si="79"/>
        <v>6.1183390468881838</v>
      </c>
      <c r="P233" s="5">
        <f t="shared" si="80"/>
        <v>6.1183390468881838</v>
      </c>
      <c r="Q233" s="5">
        <f t="shared" si="74"/>
        <v>-6.1183390468881838</v>
      </c>
      <c r="R233" s="5">
        <f t="shared" si="75"/>
        <v>-6.1183390468881838</v>
      </c>
      <c r="S233" s="1">
        <f t="shared" si="71"/>
        <v>12.236678093776368</v>
      </c>
      <c r="T233">
        <f>IF(A233&lt;D$4,F$4,0)</f>
        <v>0</v>
      </c>
      <c r="U233" s="5">
        <f t="shared" si="72"/>
        <v>20.707149839760579</v>
      </c>
      <c r="V233" s="5">
        <f>L$6*SUM(U226:U232)</f>
        <v>19.880281625664129</v>
      </c>
      <c r="W233" s="1">
        <f>H$5+((H$6-H$5)*(LOG(V233+J$5)-LOG(J$5))/(LOG(J$6)-LOG(J$5)))</f>
        <v>4.0320841335316181E-3</v>
      </c>
      <c r="X233" s="1">
        <f t="shared" si="64"/>
        <v>0.14232551443542149</v>
      </c>
      <c r="Y233" s="1">
        <f t="shared" si="65"/>
        <v>35.155924651481023</v>
      </c>
      <c r="Z233" s="1">
        <f t="shared" si="63"/>
        <v>10000000</v>
      </c>
    </row>
    <row r="234" spans="1:26" x14ac:dyDescent="0.2">
      <c r="A234">
        <v>225</v>
      </c>
      <c r="B234" s="1">
        <f t="shared" si="66"/>
        <v>91911846.042907223</v>
      </c>
      <c r="C234" s="1">
        <f t="shared" si="66"/>
        <v>91911846.042907223</v>
      </c>
      <c r="D234" s="5">
        <f t="shared" si="67"/>
        <v>90.251276307595788</v>
      </c>
      <c r="E234" s="1">
        <f t="shared" si="68"/>
        <v>143376198.46514648</v>
      </c>
      <c r="F234" s="1">
        <f t="shared" si="69"/>
        <v>11318072.138870688</v>
      </c>
      <c r="G234" s="5">
        <f t="shared" si="73"/>
        <v>132057942.11455987</v>
      </c>
      <c r="H234" s="5">
        <f t="shared" si="70"/>
        <v>0</v>
      </c>
      <c r="I234" s="5">
        <f t="shared" si="60"/>
        <v>0.49999975451686618</v>
      </c>
      <c r="J234" s="5">
        <f t="shared" si="61"/>
        <v>0.49999975451686618</v>
      </c>
      <c r="K234" s="20">
        <f t="shared" si="62"/>
        <v>4.9096626758607106E-7</v>
      </c>
      <c r="L234" s="20">
        <f t="shared" si="76"/>
        <v>87011848.448641941</v>
      </c>
      <c r="M234" s="20">
        <f t="shared" si="77"/>
        <v>87011848.448641941</v>
      </c>
      <c r="N234" s="20">
        <f t="shared" si="78"/>
        <v>85.439806885252295</v>
      </c>
      <c r="O234" s="5">
        <f t="shared" si="79"/>
        <v>5.6802227446369251</v>
      </c>
      <c r="P234" s="5">
        <f t="shared" si="80"/>
        <v>5.6802227446369251</v>
      </c>
      <c r="Q234" s="5">
        <f t="shared" si="74"/>
        <v>-5.6802227446369251</v>
      </c>
      <c r="R234" s="5">
        <f t="shared" si="75"/>
        <v>-5.6802227446369251</v>
      </c>
      <c r="S234" s="1">
        <f t="shared" si="71"/>
        <v>11.36044548927385</v>
      </c>
      <c r="T234">
        <f>IF(A234&lt;D$4,F$4,0)</f>
        <v>0</v>
      </c>
      <c r="U234" s="5">
        <f t="shared" si="72"/>
        <v>19.197762891703242</v>
      </c>
      <c r="V234" s="5">
        <f>L$6*SUM(U227:U233)</f>
        <v>18.421171593048541</v>
      </c>
      <c r="W234" s="1">
        <f>H$5+((H$6-H$5)*(LOG(V234+J$5)-LOG(J$5))/(LOG(J$6)-LOG(J$5)))</f>
        <v>4.0297314893168214E-3</v>
      </c>
      <c r="X234" s="1">
        <f t="shared" si="64"/>
        <v>0.13176499605977041</v>
      </c>
      <c r="Y234" s="1">
        <f t="shared" si="65"/>
        <v>32.566442417781872</v>
      </c>
      <c r="Z234" s="1">
        <f t="shared" si="63"/>
        <v>10000000</v>
      </c>
    </row>
    <row r="235" spans="1:26" x14ac:dyDescent="0.2">
      <c r="A235">
        <v>226</v>
      </c>
      <c r="B235" s="1">
        <f t="shared" si="66"/>
        <v>91911840.362684473</v>
      </c>
      <c r="C235" s="1">
        <f t="shared" si="66"/>
        <v>91911840.362684473</v>
      </c>
      <c r="D235" s="5">
        <f t="shared" si="67"/>
        <v>83.810521752769532</v>
      </c>
      <c r="E235" s="1">
        <f t="shared" si="68"/>
        <v>143376217.66290939</v>
      </c>
      <c r="F235" s="1">
        <f t="shared" si="69"/>
        <v>11318072.270635685</v>
      </c>
      <c r="G235" s="5">
        <f t="shared" si="73"/>
        <v>132057974.68100229</v>
      </c>
      <c r="H235" s="5">
        <f t="shared" si="70"/>
        <v>0</v>
      </c>
      <c r="I235" s="5">
        <f t="shared" si="60"/>
        <v>0.49999977203567242</v>
      </c>
      <c r="J235" s="5">
        <f t="shared" si="61"/>
        <v>0.49999977203567242</v>
      </c>
      <c r="K235" s="20">
        <f t="shared" si="62"/>
        <v>4.5592865516800975E-7</v>
      </c>
      <c r="L235" s="20">
        <f t="shared" si="76"/>
        <v>87011842.596734881</v>
      </c>
      <c r="M235" s="20">
        <f t="shared" si="77"/>
        <v>87011842.596734881</v>
      </c>
      <c r="N235" s="20">
        <f t="shared" si="78"/>
        <v>79.342420932123034</v>
      </c>
      <c r="O235" s="5">
        <f t="shared" si="79"/>
        <v>5.2748550132868068</v>
      </c>
      <c r="P235" s="5">
        <f t="shared" si="80"/>
        <v>5.2748550132868068</v>
      </c>
      <c r="Q235" s="5">
        <f t="shared" si="74"/>
        <v>-5.2748550132868068</v>
      </c>
      <c r="R235" s="5">
        <f t="shared" si="75"/>
        <v>-5.2748550132868068</v>
      </c>
      <c r="S235" s="1">
        <f t="shared" si="71"/>
        <v>10.549710026573614</v>
      </c>
      <c r="T235">
        <f>IF(A235&lt;D$4,F$4,0)</f>
        <v>0</v>
      </c>
      <c r="U235" s="5">
        <f t="shared" si="72"/>
        <v>17.801200044100096</v>
      </c>
      <c r="V235" s="5">
        <f>L$6*SUM(U228:U234)</f>
        <v>17.071127140834701</v>
      </c>
      <c r="W235" s="1">
        <f>H$5+((H$6-H$5)*(LOG(V235+J$5)-LOG(J$5))/(LOG(J$6)-LOG(J$5)))</f>
        <v>4.0275543953853903E-3</v>
      </c>
      <c r="X235" s="1">
        <f t="shared" si="64"/>
        <v>0.1220047405025228</v>
      </c>
      <c r="Y235" s="1">
        <f t="shared" si="65"/>
        <v>30.170507420800856</v>
      </c>
      <c r="Z235" s="1">
        <f t="shared" si="63"/>
        <v>10000000</v>
      </c>
    </row>
    <row r="236" spans="1:26" x14ac:dyDescent="0.2">
      <c r="A236">
        <v>227</v>
      </c>
      <c r="B236" s="1">
        <f t="shared" si="66"/>
        <v>91911835.087829456</v>
      </c>
      <c r="C236" s="1">
        <f t="shared" si="66"/>
        <v>91911835.087829456</v>
      </c>
      <c r="D236" s="5">
        <f t="shared" si="67"/>
        <v>77.851203821080503</v>
      </c>
      <c r="E236" s="1">
        <f t="shared" si="68"/>
        <v>143376235.46410942</v>
      </c>
      <c r="F236" s="1">
        <f t="shared" si="69"/>
        <v>11318072.392640425</v>
      </c>
      <c r="G236" s="5">
        <f t="shared" si="73"/>
        <v>132058004.85150971</v>
      </c>
      <c r="H236" s="5">
        <f t="shared" si="70"/>
        <v>0</v>
      </c>
      <c r="I236" s="5">
        <f t="shared" si="60"/>
        <v>0.49999978824497743</v>
      </c>
      <c r="J236" s="5">
        <f t="shared" si="61"/>
        <v>0.49999978824497743</v>
      </c>
      <c r="K236" s="20">
        <f t="shared" si="62"/>
        <v>4.2351004512052418E-7</v>
      </c>
      <c r="L236" s="20">
        <f t="shared" si="76"/>
        <v>87011837.163028672</v>
      </c>
      <c r="M236" s="20">
        <f t="shared" si="77"/>
        <v>87011837.163028672</v>
      </c>
      <c r="N236" s="20">
        <f t="shared" si="78"/>
        <v>73.700805378899361</v>
      </c>
      <c r="O236" s="5">
        <f t="shared" si="79"/>
        <v>4.8997879556944213</v>
      </c>
      <c r="P236" s="5">
        <f t="shared" si="80"/>
        <v>4.8997879556944213</v>
      </c>
      <c r="Q236" s="5">
        <f t="shared" si="74"/>
        <v>-4.8997879556944213</v>
      </c>
      <c r="R236" s="5">
        <f t="shared" si="75"/>
        <v>-4.8997879556944213</v>
      </c>
      <c r="S236" s="1">
        <f t="shared" si="71"/>
        <v>9.7995759113888425</v>
      </c>
      <c r="T236">
        <f>IF(A236&lt;D$4,F$4,0)</f>
        <v>0</v>
      </c>
      <c r="U236" s="5">
        <f t="shared" si="72"/>
        <v>16.509027958262628</v>
      </c>
      <c r="V236" s="5">
        <f>L$6*SUM(U229:U235)</f>
        <v>15.821995929114372</v>
      </c>
      <c r="W236" s="1">
        <f>H$5+((H$6-H$5)*(LOG(V236+J$5)-LOG(J$5))/(LOG(J$6)-LOG(J$5)))</f>
        <v>4.025539773707499E-3</v>
      </c>
      <c r="X236" s="1">
        <f t="shared" si="64"/>
        <v>0.1129833658369243</v>
      </c>
      <c r="Y236" s="1">
        <f t="shared" si="65"/>
        <v>27.953654200351444</v>
      </c>
      <c r="Z236" s="1">
        <f t="shared" si="63"/>
        <v>10000000</v>
      </c>
    </row>
    <row r="237" spans="1:26" x14ac:dyDescent="0.2">
      <c r="A237">
        <v>228</v>
      </c>
      <c r="B237" s="1">
        <f t="shared" si="66"/>
        <v>91911830.188041493</v>
      </c>
      <c r="C237" s="1">
        <f t="shared" si="66"/>
        <v>91911830.188041493</v>
      </c>
      <c r="D237" s="5">
        <f t="shared" si="67"/>
        <v>72.337336074610718</v>
      </c>
      <c r="E237" s="1">
        <f t="shared" si="68"/>
        <v>143376251.97313738</v>
      </c>
      <c r="F237" s="1">
        <f t="shared" si="69"/>
        <v>11318072.505623791</v>
      </c>
      <c r="G237" s="5">
        <f t="shared" si="73"/>
        <v>132058032.80516391</v>
      </c>
      <c r="H237" s="5">
        <f t="shared" si="70"/>
        <v>0</v>
      </c>
      <c r="I237" s="5">
        <f t="shared" si="60"/>
        <v>0.49999980324266352</v>
      </c>
      <c r="J237" s="5">
        <f t="shared" si="61"/>
        <v>0.49999980324266352</v>
      </c>
      <c r="K237" s="20">
        <f t="shared" si="62"/>
        <v>3.9351467303400117E-7</v>
      </c>
      <c r="L237" s="20">
        <f t="shared" si="76"/>
        <v>87011832.11626339</v>
      </c>
      <c r="M237" s="20">
        <f t="shared" si="77"/>
        <v>87011832.11626339</v>
      </c>
      <c r="N237" s="20">
        <f t="shared" si="78"/>
        <v>68.480892278877505</v>
      </c>
      <c r="O237" s="5">
        <f t="shared" si="79"/>
        <v>4.5527566489468274</v>
      </c>
      <c r="P237" s="5">
        <f t="shared" si="80"/>
        <v>4.5527566489468274</v>
      </c>
      <c r="Q237" s="5">
        <f t="shared" si="74"/>
        <v>-4.5527566489468274</v>
      </c>
      <c r="R237" s="5">
        <f t="shared" si="75"/>
        <v>-4.5527566489468274</v>
      </c>
      <c r="S237" s="1">
        <f t="shared" si="71"/>
        <v>9.1055132978936548</v>
      </c>
      <c r="T237">
        <f>IF(A237&lt;D$4,F$4,0)</f>
        <v>0</v>
      </c>
      <c r="U237" s="5">
        <f t="shared" si="72"/>
        <v>15.313443657858633</v>
      </c>
      <c r="V237" s="5">
        <f>L$6*SUM(U230:U236)</f>
        <v>14.666234968321797</v>
      </c>
      <c r="W237" s="1">
        <f>H$5+((H$6-H$5)*(LOG(V237+J$5)-LOG(J$5))/(LOG(J$6)-LOG(J$5)))</f>
        <v>4.0236755174807024E-3</v>
      </c>
      <c r="X237" s="1">
        <f t="shared" si="64"/>
        <v>0.10464430292188606</v>
      </c>
      <c r="Y237" s="1">
        <f t="shared" si="65"/>
        <v>25.902498287792234</v>
      </c>
      <c r="Z237" s="1">
        <f t="shared" si="63"/>
        <v>10000000</v>
      </c>
    </row>
    <row r="238" spans="1:26" x14ac:dyDescent="0.2">
      <c r="A238">
        <v>229</v>
      </c>
      <c r="B238" s="1">
        <f t="shared" si="66"/>
        <v>91911825.635284841</v>
      </c>
      <c r="C238" s="1">
        <f t="shared" si="66"/>
        <v>91911825.635284841</v>
      </c>
      <c r="D238" s="5">
        <f t="shared" si="67"/>
        <v>67.235621959514589</v>
      </c>
      <c r="E238" s="1">
        <f t="shared" si="68"/>
        <v>143376267.28658104</v>
      </c>
      <c r="F238" s="1">
        <f t="shared" si="69"/>
        <v>11318072.610268094</v>
      </c>
      <c r="G238" s="5">
        <f t="shared" si="73"/>
        <v>132058058.70766219</v>
      </c>
      <c r="H238" s="5">
        <f t="shared" si="70"/>
        <v>0</v>
      </c>
      <c r="I238" s="5">
        <f t="shared" si="60"/>
        <v>0.49999981711929642</v>
      </c>
      <c r="J238" s="5">
        <f t="shared" si="61"/>
        <v>0.49999981711929642</v>
      </c>
      <c r="K238" s="20">
        <f t="shared" si="62"/>
        <v>3.6576140721062568E-7</v>
      </c>
      <c r="L238" s="20">
        <f t="shared" si="76"/>
        <v>87011827.42751573</v>
      </c>
      <c r="M238" s="20">
        <f t="shared" si="77"/>
        <v>87011827.42751573</v>
      </c>
      <c r="N238" s="20">
        <f t="shared" si="78"/>
        <v>63.65116016885046</v>
      </c>
      <c r="O238" s="5">
        <f t="shared" si="79"/>
        <v>4.2316654677362315</v>
      </c>
      <c r="P238" s="5">
        <f t="shared" si="80"/>
        <v>4.2316654677362315</v>
      </c>
      <c r="Q238" s="5">
        <f t="shared" si="74"/>
        <v>-4.2316654677362315</v>
      </c>
      <c r="R238" s="5">
        <f t="shared" si="75"/>
        <v>-4.2316654677362315</v>
      </c>
      <c r="S238" s="1">
        <f t="shared" si="71"/>
        <v>8.4633309354724631</v>
      </c>
      <c r="T238">
        <f>IF(A238&lt;D$4,F$4,0)</f>
        <v>0</v>
      </c>
      <c r="U238" s="5">
        <f t="shared" si="72"/>
        <v>14.207227412989775</v>
      </c>
      <c r="V238" s="5">
        <f>L$6*SUM(U231:U237)</f>
        <v>13.596865075036252</v>
      </c>
      <c r="W238" s="1">
        <f>H$5+((H$6-H$5)*(LOG(V238+J$5)-LOG(J$5))/(LOG(J$6)-LOG(J$5)))</f>
        <v>4.021950419441072E-3</v>
      </c>
      <c r="X238" s="1">
        <f t="shared" si="64"/>
        <v>9.693540341867582E-2</v>
      </c>
      <c r="Y238" s="1">
        <f t="shared" si="65"/>
        <v>24.004655444174833</v>
      </c>
      <c r="Z238" s="1">
        <f t="shared" si="63"/>
        <v>10000000</v>
      </c>
    </row>
    <row r="239" spans="1:26" x14ac:dyDescent="0.2">
      <c r="A239">
        <v>230</v>
      </c>
      <c r="B239" s="1">
        <f t="shared" si="66"/>
        <v>91911821.403619379</v>
      </c>
      <c r="C239" s="1">
        <f t="shared" si="66"/>
        <v>91911821.403619379</v>
      </c>
      <c r="D239" s="5">
        <f t="shared" si="67"/>
        <v>62.515253749283765</v>
      </c>
      <c r="E239" s="1">
        <f t="shared" si="68"/>
        <v>143376281.49380845</v>
      </c>
      <c r="F239" s="1">
        <f t="shared" si="69"/>
        <v>11318072.707203496</v>
      </c>
      <c r="G239" s="5">
        <f t="shared" si="73"/>
        <v>132058082.71231765</v>
      </c>
      <c r="H239" s="5">
        <f t="shared" si="70"/>
        <v>0</v>
      </c>
      <c r="I239" s="5">
        <f t="shared" si="60"/>
        <v>0.49999982995867254</v>
      </c>
      <c r="J239" s="5">
        <f t="shared" si="61"/>
        <v>0.49999982995867254</v>
      </c>
      <c r="K239" s="20">
        <f t="shared" si="62"/>
        <v>3.400826549525245E-7</v>
      </c>
      <c r="L239" s="20">
        <f t="shared" si="76"/>
        <v>87011823.070024386</v>
      </c>
      <c r="M239" s="20">
        <f t="shared" si="77"/>
        <v>87011823.070024386</v>
      </c>
      <c r="N239" s="20">
        <f t="shared" si="78"/>
        <v>59.182443730749029</v>
      </c>
      <c r="O239" s="5">
        <f t="shared" si="79"/>
        <v>3.9345754299752507</v>
      </c>
      <c r="P239" s="5">
        <f t="shared" si="80"/>
        <v>3.9345754299752507</v>
      </c>
      <c r="Q239" s="5">
        <f t="shared" si="74"/>
        <v>-3.9345754299752507</v>
      </c>
      <c r="R239" s="5">
        <f t="shared" si="75"/>
        <v>-3.9345754299752507</v>
      </c>
      <c r="S239" s="1">
        <f t="shared" si="71"/>
        <v>7.8691508599505013</v>
      </c>
      <c r="T239">
        <f>IF(A239&lt;D$4,F$4,0)</f>
        <v>0</v>
      </c>
      <c r="U239" s="5">
        <f t="shared" si="72"/>
        <v>13.183699145703292</v>
      </c>
      <c r="V239" s="5">
        <f>L$6*SUM(U232:U238)</f>
        <v>12.607428731575878</v>
      </c>
      <c r="W239" s="1">
        <f>H$5+((H$6-H$5)*(LOG(V239+J$5)-LOG(J$5))/(LOG(J$6)-LOG(J$5)))</f>
        <v>4.0203541054029939E-3</v>
      </c>
      <c r="X239" s="1">
        <f t="shared" si="64"/>
        <v>8.9808581729430056E-2</v>
      </c>
      <c r="Y239" s="1">
        <f t="shared" si="65"/>
        <v>22.248666929354382</v>
      </c>
      <c r="Z239" s="1">
        <f t="shared" si="63"/>
        <v>10000000</v>
      </c>
    </row>
    <row r="240" spans="1:26" x14ac:dyDescent="0.2">
      <c r="A240">
        <v>231</v>
      </c>
      <c r="B240" s="1">
        <f t="shared" si="66"/>
        <v>91911817.469043955</v>
      </c>
      <c r="C240" s="1">
        <f t="shared" si="66"/>
        <v>91911817.469043955</v>
      </c>
      <c r="D240" s="5">
        <f t="shared" si="67"/>
        <v>58.147726515457897</v>
      </c>
      <c r="E240" s="1">
        <f t="shared" si="68"/>
        <v>143376294.67750758</v>
      </c>
      <c r="F240" s="1">
        <f t="shared" si="69"/>
        <v>11318072.797012078</v>
      </c>
      <c r="G240" s="5">
        <f t="shared" si="73"/>
        <v>132058104.96098457</v>
      </c>
      <c r="H240" s="5">
        <f t="shared" si="70"/>
        <v>0</v>
      </c>
      <c r="I240" s="5">
        <f t="shared" si="60"/>
        <v>0.49999984183832474</v>
      </c>
      <c r="J240" s="5">
        <f t="shared" si="61"/>
        <v>0.49999984183832474</v>
      </c>
      <c r="K240" s="20">
        <f t="shared" si="62"/>
        <v>3.1632335059394542E-7</v>
      </c>
      <c r="L240" s="20">
        <f t="shared" si="76"/>
        <v>87011819.019028366</v>
      </c>
      <c r="M240" s="20">
        <f t="shared" si="77"/>
        <v>87011819.019028366</v>
      </c>
      <c r="N240" s="20">
        <f t="shared" si="78"/>
        <v>55.047757679637229</v>
      </c>
      <c r="O240" s="5">
        <f t="shared" si="79"/>
        <v>3.6596924882517752</v>
      </c>
      <c r="P240" s="5">
        <f t="shared" si="80"/>
        <v>3.6596924882517752</v>
      </c>
      <c r="Q240" s="5">
        <f t="shared" si="74"/>
        <v>-3.6596924882517752</v>
      </c>
      <c r="R240" s="5">
        <f t="shared" si="75"/>
        <v>-3.6596924882517752</v>
      </c>
      <c r="S240" s="1">
        <f t="shared" si="71"/>
        <v>7.3193849765035504</v>
      </c>
      <c r="T240">
        <f>IF(A240&lt;D$4,F$4,0)</f>
        <v>0</v>
      </c>
      <c r="U240" s="5">
        <f t="shared" si="72"/>
        <v>12.236678093776368</v>
      </c>
      <c r="V240" s="5">
        <f>L$6*SUM(U233:U239)</f>
        <v>11.691951095037826</v>
      </c>
      <c r="W240" s="1">
        <f>H$5+((H$6-H$5)*(LOG(V240+J$5)-LOG(J$5))/(LOG(J$6)-LOG(J$5)))</f>
        <v>4.0188769726552465E-3</v>
      </c>
      <c r="X240" s="1">
        <f t="shared" si="64"/>
        <v>8.3219487660335573E-2</v>
      </c>
      <c r="Y240" s="1">
        <f t="shared" si="65"/>
        <v>20.623930352100242</v>
      </c>
      <c r="Z240" s="1">
        <f t="shared" si="63"/>
        <v>10000000</v>
      </c>
    </row>
    <row r="241" spans="1:26" x14ac:dyDescent="0.2">
      <c r="A241">
        <v>232</v>
      </c>
      <c r="B241" s="1">
        <f t="shared" si="66"/>
        <v>91911813.809351474</v>
      </c>
      <c r="C241" s="1">
        <f t="shared" si="66"/>
        <v>91911813.809351474</v>
      </c>
      <c r="D241" s="5">
        <f t="shared" si="67"/>
        <v>54.106666002687597</v>
      </c>
      <c r="E241" s="1">
        <f t="shared" si="68"/>
        <v>143376306.91418567</v>
      </c>
      <c r="F241" s="1">
        <f t="shared" si="69"/>
        <v>11318072.880231565</v>
      </c>
      <c r="G241" s="5">
        <f t="shared" si="73"/>
        <v>132058125.58491492</v>
      </c>
      <c r="H241" s="5">
        <f t="shared" si="70"/>
        <v>0</v>
      </c>
      <c r="I241" s="5">
        <f t="shared" si="60"/>
        <v>0.49999985282999043</v>
      </c>
      <c r="J241" s="5">
        <f t="shared" si="61"/>
        <v>0.49999985282999043</v>
      </c>
      <c r="K241" s="20">
        <f t="shared" si="62"/>
        <v>2.943400191685993E-7</v>
      </c>
      <c r="L241" s="20">
        <f t="shared" si="76"/>
        <v>87011815.251617566</v>
      </c>
      <c r="M241" s="20">
        <f t="shared" si="77"/>
        <v>87011815.251617566</v>
      </c>
      <c r="N241" s="20">
        <f t="shared" si="78"/>
        <v>51.222133814835324</v>
      </c>
      <c r="O241" s="5">
        <f t="shared" si="79"/>
        <v>3.4053566964319102</v>
      </c>
      <c r="P241" s="5">
        <f t="shared" si="80"/>
        <v>3.4053566964319102</v>
      </c>
      <c r="Q241" s="5">
        <f t="shared" si="74"/>
        <v>-3.4053566964319102</v>
      </c>
      <c r="R241" s="5">
        <f t="shared" si="75"/>
        <v>-3.4053566964319102</v>
      </c>
      <c r="S241" s="1">
        <f t="shared" si="71"/>
        <v>6.8107133928638204</v>
      </c>
      <c r="T241">
        <f>IF(A241&lt;D$4,F$4,0)</f>
        <v>0</v>
      </c>
      <c r="U241" s="5">
        <f t="shared" si="72"/>
        <v>11.36044548927385</v>
      </c>
      <c r="V241" s="5">
        <f>L$6*SUM(U234:U240)</f>
        <v>10.844903920439403</v>
      </c>
      <c r="W241" s="1">
        <f>H$5+((H$6-H$5)*(LOG(V241+J$5)-LOG(J$5))/(LOG(J$6)-LOG(J$5)))</f>
        <v>4.0175101328658452E-3</v>
      </c>
      <c r="X241" s="1">
        <f t="shared" si="64"/>
        <v>7.7127206945773685E-2</v>
      </c>
      <c r="Y241" s="1">
        <f t="shared" si="65"/>
        <v>19.120635684757467</v>
      </c>
      <c r="Z241" s="1">
        <f t="shared" si="63"/>
        <v>10000000</v>
      </c>
    </row>
    <row r="242" spans="1:26" x14ac:dyDescent="0.2">
      <c r="A242">
        <v>233</v>
      </c>
      <c r="B242" s="1">
        <f t="shared" si="66"/>
        <v>91911810.403994784</v>
      </c>
      <c r="C242" s="1">
        <f t="shared" si="66"/>
        <v>91911810.403994784</v>
      </c>
      <c r="D242" s="5">
        <f t="shared" si="67"/>
        <v>50.367669368977801</v>
      </c>
      <c r="E242" s="1">
        <f t="shared" si="68"/>
        <v>143376318.27463117</v>
      </c>
      <c r="F242" s="1">
        <f t="shared" si="69"/>
        <v>11318072.957358772</v>
      </c>
      <c r="G242" s="5">
        <f t="shared" si="73"/>
        <v>132058144.70555061</v>
      </c>
      <c r="H242" s="5">
        <f t="shared" si="70"/>
        <v>0</v>
      </c>
      <c r="I242" s="5">
        <f t="shared" si="60"/>
        <v>0.49999986300004495</v>
      </c>
      <c r="J242" s="5">
        <f t="shared" si="61"/>
        <v>0.49999986300004495</v>
      </c>
      <c r="K242" s="20">
        <f t="shared" si="62"/>
        <v>2.739999100597184E-7</v>
      </c>
      <c r="L242" s="20">
        <f t="shared" si="76"/>
        <v>87011811.74659434</v>
      </c>
      <c r="M242" s="20">
        <f t="shared" si="77"/>
        <v>87011811.74659434</v>
      </c>
      <c r="N242" s="20">
        <f t="shared" si="78"/>
        <v>47.682470250392562</v>
      </c>
      <c r="O242" s="5">
        <f t="shared" si="79"/>
        <v>3.1700321860022487</v>
      </c>
      <c r="P242" s="5">
        <f t="shared" si="80"/>
        <v>3.1700321860022487</v>
      </c>
      <c r="Q242" s="5">
        <f t="shared" si="74"/>
        <v>-3.1700321860022487</v>
      </c>
      <c r="R242" s="5">
        <f t="shared" si="75"/>
        <v>-3.1700321860022487</v>
      </c>
      <c r="S242" s="1">
        <f t="shared" si="71"/>
        <v>6.3400643720044974</v>
      </c>
      <c r="T242">
        <f>IF(A242&lt;D$4,F$4,0)</f>
        <v>0</v>
      </c>
      <c r="U242" s="5">
        <f t="shared" si="72"/>
        <v>10.549710026573614</v>
      </c>
      <c r="V242" s="5">
        <f>L$6*SUM(U235:U241)</f>
        <v>10.061172180196463</v>
      </c>
      <c r="W242" s="1">
        <f>H$5+((H$6-H$5)*(LOG(V242+J$5)-LOG(J$5))/(LOG(J$6)-LOG(J$5)))</f>
        <v>4.0162453591731555E-3</v>
      </c>
      <c r="X242" s="1">
        <f t="shared" si="64"/>
        <v>7.1493987064829984E-2</v>
      </c>
      <c r="Y242" s="1">
        <f t="shared" si="65"/>
        <v>17.729706057035266</v>
      </c>
      <c r="Z242" s="1">
        <f t="shared" si="63"/>
        <v>10000000</v>
      </c>
    </row>
    <row r="243" spans="1:26" x14ac:dyDescent="0.2">
      <c r="A243">
        <v>234</v>
      </c>
      <c r="B243" s="1">
        <f t="shared" si="66"/>
        <v>91911807.233962595</v>
      </c>
      <c r="C243" s="1">
        <f t="shared" si="66"/>
        <v>91911807.233962595</v>
      </c>
      <c r="D243" s="5">
        <f t="shared" si="67"/>
        <v>46.908157829593456</v>
      </c>
      <c r="E243" s="1">
        <f t="shared" si="68"/>
        <v>143376328.82434121</v>
      </c>
      <c r="F243" s="1">
        <f t="shared" si="69"/>
        <v>11318073.028852759</v>
      </c>
      <c r="G243" s="5">
        <f t="shared" si="73"/>
        <v>132058162.43525667</v>
      </c>
      <c r="H243" s="5">
        <f t="shared" si="70"/>
        <v>0</v>
      </c>
      <c r="I243" s="5">
        <f t="shared" si="60"/>
        <v>0.49999987240990229</v>
      </c>
      <c r="J243" s="5">
        <f t="shared" si="61"/>
        <v>0.49999987240990229</v>
      </c>
      <c r="K243" s="20">
        <f t="shared" si="62"/>
        <v>2.5518019540272632E-7</v>
      </c>
      <c r="L243" s="20">
        <f t="shared" si="76"/>
        <v>87011808.484345555</v>
      </c>
      <c r="M243" s="20">
        <f t="shared" si="77"/>
        <v>87011808.484345555</v>
      </c>
      <c r="N243" s="20">
        <f t="shared" si="78"/>
        <v>44.407391914646738</v>
      </c>
      <c r="O243" s="5">
        <f t="shared" si="79"/>
        <v>2.9522978916308968</v>
      </c>
      <c r="P243" s="5">
        <f t="shared" si="80"/>
        <v>2.9522978916308968</v>
      </c>
      <c r="Q243" s="5">
        <f t="shared" si="74"/>
        <v>-2.9522978916308968</v>
      </c>
      <c r="R243" s="5">
        <f t="shared" si="75"/>
        <v>-2.9522978916308968</v>
      </c>
      <c r="S243" s="1">
        <f t="shared" si="71"/>
        <v>5.9045957832617937</v>
      </c>
      <c r="T243">
        <f>IF(A243&lt;D$4,F$4,0)</f>
        <v>0</v>
      </c>
      <c r="U243" s="5">
        <f t="shared" si="72"/>
        <v>9.7995759113888425</v>
      </c>
      <c r="V243" s="5">
        <f>L$6*SUM(U236:U242)</f>
        <v>9.3360231784438152</v>
      </c>
      <c r="W243" s="1">
        <f>H$5+((H$6-H$5)*(LOG(V243+J$5)-LOG(J$5))/(LOG(J$6)-LOG(J$5)))</f>
        <v>4.0150750371612809E-3</v>
      </c>
      <c r="X243" s="1">
        <f t="shared" si="64"/>
        <v>6.6284986043017941E-2</v>
      </c>
      <c r="Y243" s="1">
        <f t="shared" si="65"/>
        <v>16.442742972219609</v>
      </c>
      <c r="Z243" s="1">
        <f t="shared" si="63"/>
        <v>10000000</v>
      </c>
    </row>
    <row r="244" spans="1:26" x14ac:dyDescent="0.2">
      <c r="A244">
        <v>235</v>
      </c>
      <c r="B244" s="1">
        <f t="shared" si="66"/>
        <v>91911804.281664699</v>
      </c>
      <c r="C244" s="1">
        <f t="shared" si="66"/>
        <v>91911804.281664699</v>
      </c>
      <c r="D244" s="5">
        <f t="shared" si="67"/>
        <v>43.707240314961595</v>
      </c>
      <c r="E244" s="1">
        <f t="shared" si="68"/>
        <v>143376338.62391713</v>
      </c>
      <c r="F244" s="1">
        <f t="shared" si="69"/>
        <v>11318073.095137745</v>
      </c>
      <c r="G244" s="5">
        <f t="shared" si="73"/>
        <v>132058178.87799965</v>
      </c>
      <c r="H244" s="5">
        <f t="shared" si="70"/>
        <v>0</v>
      </c>
      <c r="I244" s="5">
        <f t="shared" si="60"/>
        <v>0.49999988111638582</v>
      </c>
      <c r="J244" s="5">
        <f t="shared" si="61"/>
        <v>0.49999988111638582</v>
      </c>
      <c r="K244" s="20">
        <f t="shared" si="62"/>
        <v>2.377672284012124E-7</v>
      </c>
      <c r="L244" s="20">
        <f t="shared" si="76"/>
        <v>87011805.446724117</v>
      </c>
      <c r="M244" s="20">
        <f t="shared" si="77"/>
        <v>87011805.446724117</v>
      </c>
      <c r="N244" s="20">
        <f t="shared" si="78"/>
        <v>41.377121476629711</v>
      </c>
      <c r="O244" s="5">
        <f t="shared" si="79"/>
        <v>2.750838969949553</v>
      </c>
      <c r="P244" s="5">
        <f t="shared" si="80"/>
        <v>2.750838969949553</v>
      </c>
      <c r="Q244" s="5">
        <f t="shared" si="74"/>
        <v>-2.750838969949553</v>
      </c>
      <c r="R244" s="5">
        <f t="shared" si="75"/>
        <v>-2.750838969949553</v>
      </c>
      <c r="S244" s="1">
        <f t="shared" si="71"/>
        <v>5.501677939899106</v>
      </c>
      <c r="T244">
        <f>IF(A244&lt;D$4,F$4,0)</f>
        <v>0</v>
      </c>
      <c r="U244" s="5">
        <f t="shared" si="72"/>
        <v>9.1055132978936548</v>
      </c>
      <c r="V244" s="5">
        <f>L$6*SUM(U237:U243)</f>
        <v>8.6650779737564392</v>
      </c>
      <c r="W244" s="1">
        <f>H$5+((H$6-H$5)*(LOG(V244+J$5)-LOG(J$5))/(LOG(J$6)-LOG(J$5)))</f>
        <v>4.0139921194398192E-3</v>
      </c>
      <c r="X244" s="1">
        <f t="shared" si="64"/>
        <v>6.1468042164130231E-2</v>
      </c>
      <c r="Y244" s="1">
        <f t="shared" si="65"/>
        <v>15.251975615694501</v>
      </c>
      <c r="Z244" s="1">
        <f t="shared" si="63"/>
        <v>10000000</v>
      </c>
    </row>
    <row r="245" spans="1:26" x14ac:dyDescent="0.2">
      <c r="A245">
        <v>236</v>
      </c>
      <c r="B245" s="1">
        <f t="shared" si="66"/>
        <v>91911801.530825734</v>
      </c>
      <c r="C245" s="1">
        <f t="shared" si="66"/>
        <v>91911801.530825734</v>
      </c>
      <c r="D245" s="5">
        <f t="shared" si="67"/>
        <v>40.745587319388235</v>
      </c>
      <c r="E245" s="1">
        <f t="shared" si="68"/>
        <v>143376347.72943044</v>
      </c>
      <c r="F245" s="1">
        <f t="shared" si="69"/>
        <v>11318073.156605788</v>
      </c>
      <c r="G245" s="5">
        <f t="shared" si="73"/>
        <v>132058194.12997526</v>
      </c>
      <c r="H245" s="5">
        <f t="shared" si="70"/>
        <v>0</v>
      </c>
      <c r="I245" s="5">
        <f t="shared" si="60"/>
        <v>0.49999988917207144</v>
      </c>
      <c r="J245" s="5">
        <f t="shared" si="61"/>
        <v>0.49999988917207144</v>
      </c>
      <c r="K245" s="20">
        <f t="shared" si="62"/>
        <v>2.2165585707850992E-7</v>
      </c>
      <c r="L245" s="20">
        <f t="shared" si="76"/>
        <v>87011802.61693944</v>
      </c>
      <c r="M245" s="20">
        <f t="shared" si="77"/>
        <v>87011802.61693944</v>
      </c>
      <c r="N245" s="20">
        <f t="shared" si="78"/>
        <v>38.573359920018838</v>
      </c>
      <c r="O245" s="5">
        <f t="shared" si="79"/>
        <v>2.5644388597439196</v>
      </c>
      <c r="P245" s="5">
        <f t="shared" si="80"/>
        <v>2.5644388597439196</v>
      </c>
      <c r="Q245" s="5">
        <f t="shared" si="74"/>
        <v>-2.5644388597439196</v>
      </c>
      <c r="R245" s="5">
        <f t="shared" si="75"/>
        <v>-2.5644388597439196</v>
      </c>
      <c r="S245" s="1">
        <f t="shared" si="71"/>
        <v>5.1288777194878392</v>
      </c>
      <c r="T245">
        <f>IF(A245&lt;D$4,F$4,0)</f>
        <v>0</v>
      </c>
      <c r="U245" s="5">
        <f t="shared" si="72"/>
        <v>8.4633309354724631</v>
      </c>
      <c r="V245" s="5">
        <f>L$6*SUM(U238:U244)</f>
        <v>8.0442849377599401</v>
      </c>
      <c r="W245" s="1">
        <f>H$5+((H$6-H$5)*(LOG(V245+J$5)-LOG(J$5))/(LOG(J$6)-LOG(J$5)))</f>
        <v>4.0129900835675358E-3</v>
      </c>
      <c r="X245" s="1">
        <f t="shared" si="64"/>
        <v>5.7013462723316824E-2</v>
      </c>
      <c r="Y245" s="1">
        <f t="shared" si="65"/>
        <v>14.15021395026646</v>
      </c>
      <c r="Z245" s="1">
        <f t="shared" si="63"/>
        <v>10000000</v>
      </c>
    </row>
    <row r="246" spans="1:26" x14ac:dyDescent="0.2">
      <c r="A246">
        <v>237</v>
      </c>
      <c r="B246" s="1">
        <f t="shared" si="66"/>
        <v>91911798.96638687</v>
      </c>
      <c r="C246" s="1">
        <f t="shared" si="66"/>
        <v>91911798.96638687</v>
      </c>
      <c r="D246" s="5">
        <f t="shared" si="67"/>
        <v>38.005314178925573</v>
      </c>
      <c r="E246" s="1">
        <f t="shared" si="68"/>
        <v>143376356.19276136</v>
      </c>
      <c r="F246" s="1">
        <f t="shared" si="69"/>
        <v>11318073.213619251</v>
      </c>
      <c r="G246" s="5">
        <f t="shared" si="73"/>
        <v>132058208.28018922</v>
      </c>
      <c r="H246" s="5">
        <f t="shared" si="70"/>
        <v>0</v>
      </c>
      <c r="I246" s="5">
        <f t="shared" si="60"/>
        <v>0.49999989662560534</v>
      </c>
      <c r="J246" s="5">
        <f t="shared" si="61"/>
        <v>0.49999989662560534</v>
      </c>
      <c r="K246" s="20">
        <f t="shared" si="62"/>
        <v>2.0674878932177048E-7</v>
      </c>
      <c r="L246" s="20">
        <f t="shared" si="76"/>
        <v>87011799.979455933</v>
      </c>
      <c r="M246" s="20">
        <f t="shared" si="77"/>
        <v>87011799.979455933</v>
      </c>
      <c r="N246" s="20">
        <f t="shared" si="78"/>
        <v>35.979176043572224</v>
      </c>
      <c r="O246" s="5">
        <f t="shared" si="79"/>
        <v>2.3919719356119642</v>
      </c>
      <c r="P246" s="5">
        <f t="shared" si="80"/>
        <v>2.3919719356119642</v>
      </c>
      <c r="Q246" s="5">
        <f t="shared" si="74"/>
        <v>-2.3919719356119642</v>
      </c>
      <c r="R246" s="5">
        <f t="shared" si="75"/>
        <v>-2.3919719356119642</v>
      </c>
      <c r="S246" s="1">
        <f t="shared" si="71"/>
        <v>4.7839438712239284</v>
      </c>
      <c r="T246">
        <f>IF(A246&lt;D$4,F$4,0)</f>
        <v>0</v>
      </c>
      <c r="U246" s="5">
        <f t="shared" si="72"/>
        <v>7.8691508599505013</v>
      </c>
      <c r="V246" s="5">
        <f>L$6*SUM(U239:U245)</f>
        <v>7.4698952900082078</v>
      </c>
      <c r="W246" s="1">
        <f>H$5+((H$6-H$5)*(LOG(V246+J$5)-LOG(J$5))/(LOG(J$6)-LOG(J$5)))</f>
        <v>4.0120628930763883E-3</v>
      </c>
      <c r="X246" s="1">
        <f t="shared" si="64"/>
        <v>5.2893830135959059E-2</v>
      </c>
      <c r="Y246" s="1">
        <f t="shared" si="65"/>
        <v>13.130805315567333</v>
      </c>
      <c r="Z246" s="1">
        <f t="shared" si="63"/>
        <v>10000000</v>
      </c>
    </row>
    <row r="247" spans="1:26" x14ac:dyDescent="0.2">
      <c r="A247">
        <v>238</v>
      </c>
      <c r="B247" s="1">
        <f t="shared" si="66"/>
        <v>91911796.574414939</v>
      </c>
      <c r="C247" s="1">
        <f t="shared" si="66"/>
        <v>91911796.574414939</v>
      </c>
      <c r="D247" s="5">
        <f t="shared" si="67"/>
        <v>35.46987307364595</v>
      </c>
      <c r="E247" s="1">
        <f t="shared" si="68"/>
        <v>143376364.06191221</v>
      </c>
      <c r="F247" s="1">
        <f t="shared" si="69"/>
        <v>11318073.266513081</v>
      </c>
      <c r="G247" s="5">
        <f t="shared" si="73"/>
        <v>132058221.41099453</v>
      </c>
      <c r="H247" s="5">
        <f t="shared" si="70"/>
        <v>0</v>
      </c>
      <c r="I247" s="5">
        <f t="shared" si="60"/>
        <v>0.4999999035219973</v>
      </c>
      <c r="J247" s="5">
        <f t="shared" si="61"/>
        <v>0.4999999035219973</v>
      </c>
      <c r="K247" s="20">
        <f t="shared" si="62"/>
        <v>1.9295600538502864E-7</v>
      </c>
      <c r="L247" s="20">
        <f t="shared" si="76"/>
        <v>87011797.519899368</v>
      </c>
      <c r="M247" s="20">
        <f t="shared" si="77"/>
        <v>87011797.519899368</v>
      </c>
      <c r="N247" s="20">
        <f t="shared" si="78"/>
        <v>33.578904220872666</v>
      </c>
      <c r="O247" s="5">
        <f t="shared" si="79"/>
        <v>2.2323967107324778</v>
      </c>
      <c r="P247" s="5">
        <f t="shared" si="80"/>
        <v>2.2323967107324778</v>
      </c>
      <c r="Q247" s="5">
        <f t="shared" si="74"/>
        <v>-2.2323967107324778</v>
      </c>
      <c r="R247" s="5">
        <f t="shared" si="75"/>
        <v>-2.2323967107324778</v>
      </c>
      <c r="S247" s="1">
        <f t="shared" si="71"/>
        <v>4.4647934214649556</v>
      </c>
      <c r="T247">
        <f>IF(A247&lt;D$4,F$4,0)</f>
        <v>0</v>
      </c>
      <c r="U247" s="5">
        <f t="shared" si="72"/>
        <v>7.3193849765035504</v>
      </c>
      <c r="V247" s="5">
        <f>L$6*SUM(U240:U246)</f>
        <v>6.93844046143293</v>
      </c>
      <c r="W247" s="1">
        <f>H$5+((H$6-H$5)*(LOG(V247+J$5)-LOG(J$5))/(LOG(J$6)-LOG(J$5)))</f>
        <v>4.0112049613716307E-3</v>
      </c>
      <c r="X247" s="1">
        <f t="shared" si="64"/>
        <v>4.9083823880463312E-2</v>
      </c>
      <c r="Y247" s="1">
        <f t="shared" si="65"/>
        <v>12.187594269895904</v>
      </c>
      <c r="Z247" s="1">
        <f t="shared" si="63"/>
        <v>10000000</v>
      </c>
    </row>
    <row r="248" spans="1:26" x14ac:dyDescent="0.2">
      <c r="A248">
        <v>239</v>
      </c>
      <c r="B248" s="1">
        <f t="shared" si="66"/>
        <v>91911794.342018232</v>
      </c>
      <c r="C248" s="1">
        <f t="shared" si="66"/>
        <v>91911794.342018232</v>
      </c>
      <c r="D248" s="5">
        <f t="shared" si="67"/>
        <v>33.123953102247086</v>
      </c>
      <c r="E248" s="1">
        <f t="shared" si="68"/>
        <v>143376371.38129717</v>
      </c>
      <c r="F248" s="1">
        <f t="shared" si="69"/>
        <v>11318073.315596905</v>
      </c>
      <c r="G248" s="5">
        <f t="shared" si="73"/>
        <v>132058233.59858879</v>
      </c>
      <c r="H248" s="5">
        <f t="shared" si="70"/>
        <v>0</v>
      </c>
      <c r="I248" s="5">
        <f t="shared" si="60"/>
        <v>0.49999990990289284</v>
      </c>
      <c r="J248" s="5">
        <f t="shared" si="61"/>
        <v>0.49999990990289284</v>
      </c>
      <c r="K248" s="20">
        <f t="shared" si="62"/>
        <v>1.8019421430422177E-7</v>
      </c>
      <c r="L248" s="20">
        <f t="shared" si="76"/>
        <v>87011795.224969879</v>
      </c>
      <c r="M248" s="20">
        <f t="shared" si="77"/>
        <v>87011795.224969879</v>
      </c>
      <c r="N248" s="20">
        <f t="shared" si="78"/>
        <v>31.358049802065711</v>
      </c>
      <c r="O248" s="5">
        <f t="shared" si="79"/>
        <v>2.0847495477015197</v>
      </c>
      <c r="P248" s="5">
        <f t="shared" si="80"/>
        <v>2.0847495477015197</v>
      </c>
      <c r="Q248" s="5">
        <f t="shared" si="74"/>
        <v>-2.0847495477015197</v>
      </c>
      <c r="R248" s="5">
        <f t="shared" si="75"/>
        <v>-2.0847495477015197</v>
      </c>
      <c r="S248" s="1">
        <f t="shared" si="71"/>
        <v>4.1694990954030393</v>
      </c>
      <c r="T248">
        <f>IF(A248&lt;D$4,F$4,0)</f>
        <v>0</v>
      </c>
      <c r="U248" s="5">
        <f t="shared" si="72"/>
        <v>6.8107133928638204</v>
      </c>
      <c r="V248" s="5">
        <f>L$6*SUM(U241:U247)</f>
        <v>6.4467111497056484</v>
      </c>
      <c r="W248" s="1">
        <f>H$5+((H$6-H$5)*(LOG(V248+J$5)-LOG(J$5))/(LOG(J$6)-LOG(J$5)))</f>
        <v>4.0104111182976843E-3</v>
      </c>
      <c r="X248" s="1">
        <f t="shared" si="64"/>
        <v>4.5560056898998627E-2</v>
      </c>
      <c r="Y248" s="1">
        <f t="shared" si="65"/>
        <v>11.314885432374851</v>
      </c>
      <c r="Z248" s="1">
        <f t="shared" si="63"/>
        <v>10000000</v>
      </c>
    </row>
    <row r="249" spans="1:26" x14ac:dyDescent="0.2">
      <c r="A249">
        <v>240</v>
      </c>
      <c r="B249" s="1">
        <f t="shared" si="66"/>
        <v>91911792.257268682</v>
      </c>
      <c r="C249" s="1">
        <f t="shared" si="66"/>
        <v>91911792.257268682</v>
      </c>
      <c r="D249" s="5">
        <f t="shared" si="67"/>
        <v>30.953387825645628</v>
      </c>
      <c r="E249" s="1">
        <f t="shared" si="68"/>
        <v>143376378.19201055</v>
      </c>
      <c r="F249" s="1">
        <f t="shared" si="69"/>
        <v>11318073.361156961</v>
      </c>
      <c r="G249" s="5">
        <f t="shared" si="73"/>
        <v>132058244.91347423</v>
      </c>
      <c r="H249" s="5">
        <f t="shared" si="70"/>
        <v>0</v>
      </c>
      <c r="I249" s="5">
        <f t="shared" si="60"/>
        <v>0.49999991580682451</v>
      </c>
      <c r="J249" s="5">
        <f t="shared" si="61"/>
        <v>0.49999991580682451</v>
      </c>
      <c r="K249" s="20">
        <f t="shared" si="62"/>
        <v>1.6838635094219756E-7</v>
      </c>
      <c r="L249" s="20">
        <f t="shared" si="76"/>
        <v>87011793.082361802</v>
      </c>
      <c r="M249" s="20">
        <f t="shared" si="77"/>
        <v>87011793.082361802</v>
      </c>
      <c r="N249" s="20">
        <f t="shared" si="78"/>
        <v>29.30320158641209</v>
      </c>
      <c r="O249" s="5">
        <f t="shared" si="79"/>
        <v>1.948138839461816</v>
      </c>
      <c r="P249" s="5">
        <f t="shared" si="80"/>
        <v>1.948138839461816</v>
      </c>
      <c r="Q249" s="5">
        <f t="shared" si="74"/>
        <v>-1.948138839461816</v>
      </c>
      <c r="R249" s="5">
        <f t="shared" si="75"/>
        <v>-1.948138839461816</v>
      </c>
      <c r="S249" s="1">
        <f t="shared" si="71"/>
        <v>3.896277678923632</v>
      </c>
      <c r="T249">
        <f>IF(A249&lt;D$4,F$4,0)</f>
        <v>0</v>
      </c>
      <c r="U249" s="5">
        <f t="shared" si="72"/>
        <v>6.3400643720044974</v>
      </c>
      <c r="V249" s="5">
        <f>L$6*SUM(U242:U248)</f>
        <v>5.9917379400646444</v>
      </c>
      <c r="W249" s="1">
        <f>H$5+((H$6-H$5)*(LOG(V249+J$5)-LOG(J$5))/(LOG(J$6)-LOG(J$5)))</f>
        <v>4.0096765791753962E-3</v>
      </c>
      <c r="X249" s="1">
        <f t="shared" si="64"/>
        <v>4.2300925210644068E-2</v>
      </c>
      <c r="Y249" s="1">
        <f t="shared" si="65"/>
        <v>10.50740910136297</v>
      </c>
      <c r="Z249" s="1">
        <f t="shared" si="63"/>
        <v>10000000</v>
      </c>
    </row>
    <row r="250" spans="1:26" x14ac:dyDescent="0.2">
      <c r="A250">
        <v>241</v>
      </c>
      <c r="B250" s="1">
        <f t="shared" si="66"/>
        <v>91911790.309129849</v>
      </c>
      <c r="C250" s="1">
        <f t="shared" si="66"/>
        <v>91911790.309129849</v>
      </c>
      <c r="D250" s="5">
        <f t="shared" si="67"/>
        <v>28.945069721307465</v>
      </c>
      <c r="E250" s="1">
        <f t="shared" si="68"/>
        <v>143376384.53207493</v>
      </c>
      <c r="F250" s="1">
        <f t="shared" si="69"/>
        <v>11318073.403457886</v>
      </c>
      <c r="G250" s="5">
        <f t="shared" si="73"/>
        <v>132058255.42088333</v>
      </c>
      <c r="H250" s="5">
        <f t="shared" si="70"/>
        <v>0</v>
      </c>
      <c r="I250" s="5">
        <f t="shared" si="60"/>
        <v>0.49999992126944465</v>
      </c>
      <c r="J250" s="5">
        <f t="shared" si="61"/>
        <v>0.49999992126944465</v>
      </c>
      <c r="K250" s="20">
        <f t="shared" si="62"/>
        <v>1.5746111062700869E-7</v>
      </c>
      <c r="L250" s="20">
        <f t="shared" si="76"/>
        <v>87011791.080689296</v>
      </c>
      <c r="M250" s="20">
        <f t="shared" si="77"/>
        <v>87011791.080689296</v>
      </c>
      <c r="N250" s="20">
        <f t="shared" si="78"/>
        <v>27.401950837162779</v>
      </c>
      <c r="O250" s="5">
        <f t="shared" si="79"/>
        <v>1.8217396251883611</v>
      </c>
      <c r="P250" s="5">
        <f t="shared" si="80"/>
        <v>1.8217396251883611</v>
      </c>
      <c r="Q250" s="5">
        <f t="shared" si="74"/>
        <v>-1.8217396251883611</v>
      </c>
      <c r="R250" s="5">
        <f t="shared" si="75"/>
        <v>-1.8217396251883611</v>
      </c>
      <c r="S250" s="1">
        <f t="shared" si="71"/>
        <v>3.6434792503767222</v>
      </c>
      <c r="T250">
        <f>IF(A250&lt;D$4,F$4,0)</f>
        <v>0</v>
      </c>
      <c r="U250" s="5">
        <f t="shared" si="72"/>
        <v>5.9045957832617937</v>
      </c>
      <c r="V250" s="5">
        <f>L$6*SUM(U243:U249)</f>
        <v>5.5707733746077324</v>
      </c>
      <c r="W250" s="1">
        <f>H$5+((H$6-H$5)*(LOG(V250+J$5)-LOG(J$5))/(LOG(J$6)-LOG(J$5)))</f>
        <v>4.0089969161299609E-3</v>
      </c>
      <c r="X250" s="1">
        <f t="shared" si="64"/>
        <v>3.9286469608139321E-2</v>
      </c>
      <c r="Y250" s="1">
        <f t="shared" si="65"/>
        <v>9.7602894417807029</v>
      </c>
      <c r="Z250" s="1">
        <f t="shared" si="63"/>
        <v>10000000</v>
      </c>
    </row>
    <row r="251" spans="1:26" x14ac:dyDescent="0.2">
      <c r="A251">
        <v>242</v>
      </c>
      <c r="B251" s="1">
        <f t="shared" si="66"/>
        <v>91911788.48739022</v>
      </c>
      <c r="C251" s="1">
        <f t="shared" si="66"/>
        <v>91911788.48739022</v>
      </c>
      <c r="D251" s="5">
        <f t="shared" si="67"/>
        <v>27.086871031785083</v>
      </c>
      <c r="E251" s="1">
        <f t="shared" si="68"/>
        <v>143376390.43667072</v>
      </c>
      <c r="F251" s="1">
        <f t="shared" si="69"/>
        <v>11318073.442744356</v>
      </c>
      <c r="G251" s="5">
        <f t="shared" si="73"/>
        <v>132058265.18117277</v>
      </c>
      <c r="H251" s="5">
        <f t="shared" si="70"/>
        <v>0</v>
      </c>
      <c r="I251" s="5">
        <f t="shared" si="60"/>
        <v>0.49999992632374074</v>
      </c>
      <c r="J251" s="5">
        <f t="shared" si="61"/>
        <v>0.49999992632374074</v>
      </c>
      <c r="K251" s="20">
        <f t="shared" si="62"/>
        <v>1.4735251857373325E-7</v>
      </c>
      <c r="L251" s="20">
        <f t="shared" si="76"/>
        <v>87011789.209417567</v>
      </c>
      <c r="M251" s="20">
        <f t="shared" si="77"/>
        <v>87011789.209417567</v>
      </c>
      <c r="N251" s="20">
        <f t="shared" si="78"/>
        <v>25.642816349762498</v>
      </c>
      <c r="O251" s="5">
        <f t="shared" si="79"/>
        <v>1.7047886086196065</v>
      </c>
      <c r="P251" s="5">
        <f t="shared" si="80"/>
        <v>1.7047886086196065</v>
      </c>
      <c r="Q251" s="5">
        <f t="shared" si="74"/>
        <v>-1.7047886086196065</v>
      </c>
      <c r="R251" s="5">
        <f t="shared" si="75"/>
        <v>-1.7047886086196065</v>
      </c>
      <c r="S251" s="1">
        <f t="shared" si="71"/>
        <v>3.4095772172392129</v>
      </c>
      <c r="T251">
        <f>IF(A251&lt;D$4,F$4,0)</f>
        <v>0</v>
      </c>
      <c r="U251" s="5">
        <f t="shared" si="72"/>
        <v>5.501677939899106</v>
      </c>
      <c r="V251" s="5">
        <f>L$6*SUM(U244:U250)</f>
        <v>5.181275361795028</v>
      </c>
      <c r="W251" s="1">
        <f>H$5+((H$6-H$5)*(LOG(V251+J$5)-LOG(J$5))/(LOG(J$6)-LOG(J$5)))</f>
        <v>4.0083680315417987E-3</v>
      </c>
      <c r="X251" s="1">
        <f t="shared" si="64"/>
        <v>3.6498248414055662E-2</v>
      </c>
      <c r="Y251" s="1">
        <f t="shared" si="65"/>
        <v>9.0690150494795994</v>
      </c>
      <c r="Z251" s="1">
        <f t="shared" si="63"/>
        <v>10000000</v>
      </c>
    </row>
    <row r="252" spans="1:26" x14ac:dyDescent="0.2">
      <c r="A252">
        <v>243</v>
      </c>
      <c r="B252" s="1">
        <f t="shared" si="66"/>
        <v>91911786.78260161</v>
      </c>
      <c r="C252" s="1">
        <f t="shared" si="66"/>
        <v>91911786.78260161</v>
      </c>
      <c r="D252" s="5">
        <f t="shared" si="67"/>
        <v>25.367570529536458</v>
      </c>
      <c r="E252" s="1">
        <f t="shared" si="68"/>
        <v>143376395.93834865</v>
      </c>
      <c r="F252" s="1">
        <f t="shared" si="69"/>
        <v>11318073.479242604</v>
      </c>
      <c r="G252" s="5">
        <f t="shared" si="73"/>
        <v>132058274.25018783</v>
      </c>
      <c r="H252" s="5">
        <f t="shared" si="70"/>
        <v>0</v>
      </c>
      <c r="I252" s="5">
        <f t="shared" si="60"/>
        <v>0.49999993100023427</v>
      </c>
      <c r="J252" s="5">
        <f t="shared" si="61"/>
        <v>0.49999993100023427</v>
      </c>
      <c r="K252" s="20">
        <f t="shared" si="62"/>
        <v>1.3799953149004362E-7</v>
      </c>
      <c r="L252" s="20">
        <f t="shared" si="76"/>
        <v>87011787.458799317</v>
      </c>
      <c r="M252" s="20">
        <f t="shared" si="77"/>
        <v>87011787.458799317</v>
      </c>
      <c r="N252" s="20">
        <f t="shared" si="78"/>
        <v>24.015175120934032</v>
      </c>
      <c r="O252" s="5">
        <f t="shared" si="79"/>
        <v>1.5965795487534822</v>
      </c>
      <c r="P252" s="5">
        <f t="shared" si="80"/>
        <v>1.5965795487534822</v>
      </c>
      <c r="Q252" s="5">
        <f t="shared" si="74"/>
        <v>-1.5965795487534822</v>
      </c>
      <c r="R252" s="5">
        <f t="shared" si="75"/>
        <v>-1.5965795487534822</v>
      </c>
      <c r="S252" s="1">
        <f t="shared" si="71"/>
        <v>3.1931590975069644</v>
      </c>
      <c r="T252">
        <f>IF(A252&lt;D$4,F$4,0)</f>
        <v>0</v>
      </c>
      <c r="U252" s="5">
        <f t="shared" si="72"/>
        <v>5.1288777194878392</v>
      </c>
      <c r="V252" s="5">
        <f>L$6*SUM(U245:U251)</f>
        <v>4.8208918259955738</v>
      </c>
      <c r="W252" s="1">
        <f>H$5+((H$6-H$5)*(LOG(V252+J$5)-LOG(J$5))/(LOG(J$6)-LOG(J$5)))</f>
        <v>4.0077861334641696E-3</v>
      </c>
      <c r="X252" s="1">
        <f t="shared" si="64"/>
        <v>3.3919220366104876E-2</v>
      </c>
      <c r="Y252" s="1">
        <f t="shared" si="65"/>
        <v>8.4294117151063581</v>
      </c>
      <c r="Z252" s="1">
        <f t="shared" si="63"/>
        <v>10000000</v>
      </c>
    </row>
    <row r="253" spans="1:26" x14ac:dyDescent="0.2">
      <c r="A253">
        <v>244</v>
      </c>
      <c r="B253" s="1">
        <f t="shared" si="66"/>
        <v>91911785.186022058</v>
      </c>
      <c r="C253" s="1">
        <f t="shared" si="66"/>
        <v>91911785.186022058</v>
      </c>
      <c r="D253" s="5">
        <f t="shared" si="67"/>
        <v>23.776785755819493</v>
      </c>
      <c r="E253" s="1">
        <f t="shared" si="68"/>
        <v>143376401.06722638</v>
      </c>
      <c r="F253" s="1">
        <f t="shared" si="69"/>
        <v>11318073.513161825</v>
      </c>
      <c r="G253" s="5">
        <f t="shared" si="73"/>
        <v>132058282.67959954</v>
      </c>
      <c r="H253" s="5">
        <f t="shared" si="70"/>
        <v>0</v>
      </c>
      <c r="I253" s="5">
        <f t="shared" si="60"/>
        <v>0.49999993532716552</v>
      </c>
      <c r="J253" s="5">
        <f t="shared" si="61"/>
        <v>0.49999993532716552</v>
      </c>
      <c r="K253" s="20">
        <f t="shared" si="62"/>
        <v>1.2934566896004108E-7</v>
      </c>
      <c r="L253" s="20">
        <f t="shared" si="76"/>
        <v>87011785.819815829</v>
      </c>
      <c r="M253" s="20">
        <f t="shared" si="77"/>
        <v>87011785.819815829</v>
      </c>
      <c r="N253" s="20">
        <f t="shared" si="78"/>
        <v>22.509198200011092</v>
      </c>
      <c r="O253" s="5">
        <f t="shared" si="79"/>
        <v>1.4964589950757559</v>
      </c>
      <c r="P253" s="5">
        <f t="shared" si="80"/>
        <v>1.4964589950757559</v>
      </c>
      <c r="Q253" s="5">
        <f t="shared" si="74"/>
        <v>-1.4964589950757559</v>
      </c>
      <c r="R253" s="5">
        <f t="shared" si="75"/>
        <v>-1.4964589950757559</v>
      </c>
      <c r="S253" s="1">
        <f t="shared" si="71"/>
        <v>2.9929179901515117</v>
      </c>
      <c r="T253">
        <f>IF(A253&lt;D$4,F$4,0)</f>
        <v>0</v>
      </c>
      <c r="U253" s="5">
        <f t="shared" si="72"/>
        <v>4.7839438712239284</v>
      </c>
      <c r="V253" s="5">
        <f>L$6*SUM(U246:U252)</f>
        <v>4.487446504397111</v>
      </c>
      <c r="W253" s="1">
        <f>H$5+((H$6-H$5)*(LOG(V253+J$5)-LOG(J$5))/(LOG(J$6)-LOG(J$5)))</f>
        <v>4.007247712863783E-3</v>
      </c>
      <c r="X253" s="1">
        <f t="shared" si="64"/>
        <v>3.1533636785716718E-2</v>
      </c>
      <c r="Y253" s="1">
        <f t="shared" si="65"/>
        <v>7.8376172231647852</v>
      </c>
      <c r="Z253" s="1">
        <f t="shared" si="63"/>
        <v>10000000</v>
      </c>
    </row>
    <row r="254" spans="1:26" x14ac:dyDescent="0.2">
      <c r="A254">
        <v>245</v>
      </c>
      <c r="B254" s="1">
        <f t="shared" si="66"/>
        <v>91911783.689563066</v>
      </c>
      <c r="C254" s="1">
        <f t="shared" si="66"/>
        <v>91911783.689563066</v>
      </c>
      <c r="D254" s="5">
        <f t="shared" si="67"/>
        <v>22.304910324506046</v>
      </c>
      <c r="E254" s="1">
        <f t="shared" si="68"/>
        <v>143376405.85117024</v>
      </c>
      <c r="F254" s="1">
        <f t="shared" si="69"/>
        <v>11318073.544695461</v>
      </c>
      <c r="G254" s="5">
        <f t="shared" si="73"/>
        <v>132058290.51721676</v>
      </c>
      <c r="H254" s="5">
        <f t="shared" si="70"/>
        <v>0</v>
      </c>
      <c r="I254" s="5">
        <f t="shared" si="60"/>
        <v>0.49999993933066378</v>
      </c>
      <c r="J254" s="5">
        <f t="shared" si="61"/>
        <v>0.49999993933066378</v>
      </c>
      <c r="K254" s="20">
        <f t="shared" si="62"/>
        <v>1.2133867238064843E-7</v>
      </c>
      <c r="L254" s="20">
        <f t="shared" si="76"/>
        <v>87011784.284122556</v>
      </c>
      <c r="M254" s="20">
        <f t="shared" si="77"/>
        <v>87011784.284122556</v>
      </c>
      <c r="N254" s="20">
        <f t="shared" si="78"/>
        <v>21.115791335175693</v>
      </c>
      <c r="O254" s="5">
        <f t="shared" si="79"/>
        <v>1.4038223415684992</v>
      </c>
      <c r="P254" s="5">
        <f t="shared" si="80"/>
        <v>1.4038223415684992</v>
      </c>
      <c r="Q254" s="5">
        <f t="shared" si="74"/>
        <v>-1.4038223415684992</v>
      </c>
      <c r="R254" s="5">
        <f t="shared" si="75"/>
        <v>-1.4038223415684992</v>
      </c>
      <c r="S254" s="1">
        <f t="shared" si="71"/>
        <v>2.8076446831369983</v>
      </c>
      <c r="T254">
        <f>IF(A254&lt;D$4,F$4,0)</f>
        <v>0</v>
      </c>
      <c r="U254" s="5">
        <f t="shared" si="72"/>
        <v>4.4647934214649556</v>
      </c>
      <c r="V254" s="5">
        <f>L$6*SUM(U247:U253)</f>
        <v>4.1789258055244529</v>
      </c>
      <c r="W254" s="1">
        <f>H$5+((H$6-H$5)*(LOG(V254+J$5)-LOG(J$5))/(LOG(J$6)-LOG(J$5)))</f>
        <v>4.0067495225494659E-3</v>
      </c>
      <c r="X254" s="1">
        <f t="shared" si="64"/>
        <v>2.9326942259961335E-2</v>
      </c>
      <c r="Y254" s="1">
        <f t="shared" si="65"/>
        <v>7.2900580342435894</v>
      </c>
      <c r="Z254" s="1">
        <f t="shared" si="63"/>
        <v>10000000</v>
      </c>
    </row>
    <row r="255" spans="1:26" x14ac:dyDescent="0.2">
      <c r="A255">
        <v>246</v>
      </c>
      <c r="B255" s="1">
        <f t="shared" si="66"/>
        <v>91911782.285740718</v>
      </c>
      <c r="C255" s="1">
        <f t="shared" si="66"/>
        <v>91911782.285740718</v>
      </c>
      <c r="D255" s="5">
        <f t="shared" si="67"/>
        <v>20.943055912240006</v>
      </c>
      <c r="E255" s="1">
        <f t="shared" si="68"/>
        <v>143376410.31596366</v>
      </c>
      <c r="F255" s="1">
        <f t="shared" si="69"/>
        <v>11318073.574022403</v>
      </c>
      <c r="G255" s="5">
        <f t="shared" si="73"/>
        <v>132058297.80727479</v>
      </c>
      <c r="H255" s="5">
        <f t="shared" si="70"/>
        <v>0</v>
      </c>
      <c r="I255" s="5">
        <f t="shared" si="60"/>
        <v>0.49999994303490536</v>
      </c>
      <c r="J255" s="5">
        <f t="shared" si="61"/>
        <v>0.49999994303490536</v>
      </c>
      <c r="K255" s="20">
        <f t="shared" si="62"/>
        <v>1.1393018939119629E-7</v>
      </c>
      <c r="L255" s="20">
        <f t="shared" si="76"/>
        <v>87011782.843998641</v>
      </c>
      <c r="M255" s="20">
        <f t="shared" si="77"/>
        <v>87011782.843998641</v>
      </c>
      <c r="N255" s="20">
        <f t="shared" si="78"/>
        <v>19.826540056206284</v>
      </c>
      <c r="O255" s="5">
        <f t="shared" si="79"/>
        <v>1.3181101756711961</v>
      </c>
      <c r="P255" s="5">
        <f t="shared" si="80"/>
        <v>1.3181101756711961</v>
      </c>
      <c r="Q255" s="5">
        <f t="shared" si="74"/>
        <v>-1.3181101756711961</v>
      </c>
      <c r="R255" s="5">
        <f t="shared" si="75"/>
        <v>-1.3181101756711961</v>
      </c>
      <c r="S255" s="1">
        <f t="shared" si="71"/>
        <v>2.6362203513423923</v>
      </c>
      <c r="T255">
        <f>IF(A255&lt;D$4,F$4,0)</f>
        <v>0</v>
      </c>
      <c r="U255" s="5">
        <f t="shared" si="72"/>
        <v>4.1694990954030393</v>
      </c>
      <c r="V255" s="5">
        <f>L$6*SUM(U248:U254)</f>
        <v>3.8934666500205943</v>
      </c>
      <c r="W255" s="1">
        <f>H$5+((H$6-H$5)*(LOG(V255+J$5)-LOG(J$5))/(LOG(J$6)-LOG(J$5)))</f>
        <v>4.0062885576650853E-3</v>
      </c>
      <c r="X255" s="1">
        <f t="shared" si="64"/>
        <v>2.7285683135366674E-2</v>
      </c>
      <c r="Y255" s="1">
        <f t="shared" si="65"/>
        <v>6.7834277097284543</v>
      </c>
      <c r="Z255" s="1">
        <f t="shared" si="63"/>
        <v>10000000</v>
      </c>
    </row>
    <row r="256" spans="1:26" x14ac:dyDescent="0.2">
      <c r="A256">
        <v>247</v>
      </c>
      <c r="B256" s="1">
        <f t="shared" si="66"/>
        <v>91911780.967630535</v>
      </c>
      <c r="C256" s="1">
        <f t="shared" si="66"/>
        <v>91911780.967630535</v>
      </c>
      <c r="D256" s="5">
        <f t="shared" si="67"/>
        <v>19.682998584658765</v>
      </c>
      <c r="E256" s="1">
        <f t="shared" si="68"/>
        <v>143376414.48546275</v>
      </c>
      <c r="F256" s="1">
        <f t="shared" si="69"/>
        <v>11318073.601308087</v>
      </c>
      <c r="G256" s="5">
        <f t="shared" si="73"/>
        <v>132058304.5907025</v>
      </c>
      <c r="H256" s="5">
        <f t="shared" si="70"/>
        <v>0</v>
      </c>
      <c r="I256" s="5">
        <f t="shared" si="60"/>
        <v>0.49999994646225904</v>
      </c>
      <c r="J256" s="5">
        <f t="shared" si="61"/>
        <v>0.49999994646225904</v>
      </c>
      <c r="K256" s="20">
        <f t="shared" si="62"/>
        <v>1.0707548189074999E-7</v>
      </c>
      <c r="L256" s="20">
        <f t="shared" si="76"/>
        <v>87011781.492300391</v>
      </c>
      <c r="M256" s="20">
        <f t="shared" si="77"/>
        <v>87011781.492300391</v>
      </c>
      <c r="N256" s="20">
        <f t="shared" si="78"/>
        <v>18.633658862129415</v>
      </c>
      <c r="O256" s="5">
        <f t="shared" si="79"/>
        <v>1.2388049001479764</v>
      </c>
      <c r="P256" s="5">
        <f t="shared" si="80"/>
        <v>1.2388049001479764</v>
      </c>
      <c r="Q256" s="5">
        <f t="shared" si="74"/>
        <v>-1.2388049001479764</v>
      </c>
      <c r="R256" s="5">
        <f t="shared" si="75"/>
        <v>-1.2388049001479764</v>
      </c>
      <c r="S256" s="1">
        <f t="shared" si="71"/>
        <v>2.4776098002959528</v>
      </c>
      <c r="T256">
        <f>IF(A256&lt;D$4,F$4,0)</f>
        <v>0</v>
      </c>
      <c r="U256" s="5">
        <f t="shared" si="72"/>
        <v>3.896277678923632</v>
      </c>
      <c r="V256" s="5">
        <f>L$6*SUM(U249:U255)</f>
        <v>3.6293452202745167</v>
      </c>
      <c r="W256" s="1">
        <f>H$5+((H$6-H$5)*(LOG(V256+J$5)-LOG(J$5))/(LOG(J$6)-LOG(J$5)))</f>
        <v>4.0058620376312486E-3</v>
      </c>
      <c r="X256" s="1">
        <f t="shared" si="64"/>
        <v>2.5397423183951218E-2</v>
      </c>
      <c r="Y256" s="1">
        <f t="shared" si="65"/>
        <v>6.3146669488205465</v>
      </c>
      <c r="Z256" s="1">
        <f t="shared" si="63"/>
        <v>10000000</v>
      </c>
    </row>
    <row r="257" spans="1:26" x14ac:dyDescent="0.2">
      <c r="A257">
        <v>248</v>
      </c>
      <c r="B257" s="1">
        <f t="shared" si="66"/>
        <v>91911779.728825629</v>
      </c>
      <c r="C257" s="1">
        <f t="shared" si="66"/>
        <v>91911779.728825629</v>
      </c>
      <c r="D257" s="5">
        <f t="shared" si="67"/>
        <v>18.517129134577996</v>
      </c>
      <c r="E257" s="1">
        <f t="shared" si="68"/>
        <v>143376418.38174042</v>
      </c>
      <c r="F257" s="1">
        <f t="shared" si="69"/>
        <v>11318073.626705511</v>
      </c>
      <c r="G257" s="5">
        <f t="shared" si="73"/>
        <v>132058310.90536945</v>
      </c>
      <c r="H257" s="5">
        <f t="shared" si="70"/>
        <v>0</v>
      </c>
      <c r="I257" s="5">
        <f t="shared" si="60"/>
        <v>0.49999994963342209</v>
      </c>
      <c r="J257" s="5">
        <f t="shared" si="61"/>
        <v>0.49999994963342209</v>
      </c>
      <c r="K257" s="20">
        <f t="shared" si="62"/>
        <v>1.007331558801366E-7</v>
      </c>
      <c r="L257" s="20">
        <f t="shared" si="76"/>
        <v>87011780.2224181</v>
      </c>
      <c r="M257" s="20">
        <f t="shared" si="77"/>
        <v>87011780.2224181</v>
      </c>
      <c r="N257" s="20">
        <f t="shared" si="78"/>
        <v>17.529944206952656</v>
      </c>
      <c r="O257" s="5">
        <f t="shared" si="79"/>
        <v>1.1654276074622676</v>
      </c>
      <c r="P257" s="5">
        <f t="shared" si="80"/>
        <v>1.1654276074622676</v>
      </c>
      <c r="Q257" s="5">
        <f t="shared" si="74"/>
        <v>-1.1654276074622676</v>
      </c>
      <c r="R257" s="5">
        <f t="shared" si="75"/>
        <v>-1.1654276074622676</v>
      </c>
      <c r="S257" s="1">
        <f t="shared" si="71"/>
        <v>2.3308552149245352</v>
      </c>
      <c r="T257">
        <f>IF(A257&lt;D$4,F$4,0)</f>
        <v>0</v>
      </c>
      <c r="U257" s="5">
        <f t="shared" si="72"/>
        <v>3.6434792503767222</v>
      </c>
      <c r="V257" s="5">
        <f>L$6*SUM(U250:U256)</f>
        <v>3.3849665509664302</v>
      </c>
      <c r="W257" s="1">
        <f>H$5+((H$6-H$5)*(LOG(V257+J$5)-LOG(J$5))/(LOG(J$6)-LOG(J$5)))</f>
        <v>4.0054673894287926E-3</v>
      </c>
      <c r="X257" s="1">
        <f t="shared" si="64"/>
        <v>2.3650665857613874E-2</v>
      </c>
      <c r="Y257" s="1">
        <f t="shared" si="65"/>
        <v>5.8809451174041802</v>
      </c>
      <c r="Z257" s="1">
        <f t="shared" si="63"/>
        <v>10000000</v>
      </c>
    </row>
    <row r="258" spans="1:26" x14ac:dyDescent="0.2">
      <c r="A258">
        <v>249</v>
      </c>
      <c r="B258" s="1">
        <f t="shared" si="66"/>
        <v>91911778.563398018</v>
      </c>
      <c r="C258" s="1">
        <f t="shared" si="66"/>
        <v>91911778.563398018</v>
      </c>
      <c r="D258" s="5">
        <f t="shared" si="67"/>
        <v>17.438407132263318</v>
      </c>
      <c r="E258" s="1">
        <f t="shared" si="68"/>
        <v>143376422.02521968</v>
      </c>
      <c r="F258" s="1">
        <f t="shared" si="69"/>
        <v>11318073.650356177</v>
      </c>
      <c r="G258" s="5">
        <f t="shared" si="73"/>
        <v>132058316.78631456</v>
      </c>
      <c r="H258" s="5">
        <f t="shared" si="70"/>
        <v>0</v>
      </c>
      <c r="I258" s="5">
        <f t="shared" si="60"/>
        <v>0.49999995256754426</v>
      </c>
      <c r="J258" s="5">
        <f t="shared" si="61"/>
        <v>0.49999995256754426</v>
      </c>
      <c r="K258" s="20">
        <f t="shared" si="62"/>
        <v>9.4864911497397881E-8</v>
      </c>
      <c r="L258" s="20">
        <f t="shared" si="76"/>
        <v>87011779.028236091</v>
      </c>
      <c r="M258" s="20">
        <f t="shared" si="77"/>
        <v>87011779.028236091</v>
      </c>
      <c r="N258" s="20">
        <f t="shared" si="78"/>
        <v>16.508730999588821</v>
      </c>
      <c r="O258" s="5">
        <f t="shared" si="79"/>
        <v>1.0975351877848514</v>
      </c>
      <c r="P258" s="5">
        <f t="shared" si="80"/>
        <v>1.0975351877848514</v>
      </c>
      <c r="Q258" s="5">
        <f t="shared" si="74"/>
        <v>-1.0975351877848514</v>
      </c>
      <c r="R258" s="5">
        <f t="shared" si="75"/>
        <v>-1.0975351877848514</v>
      </c>
      <c r="S258" s="1">
        <f t="shared" si="71"/>
        <v>2.1950703755697027</v>
      </c>
      <c r="T258">
        <f>IF(A258&lt;D$4,F$4,0)</f>
        <v>0</v>
      </c>
      <c r="U258" s="5">
        <f t="shared" si="72"/>
        <v>3.4095772172392129</v>
      </c>
      <c r="V258" s="5">
        <f>L$6*SUM(U251:U257)</f>
        <v>3.1588548976779225</v>
      </c>
      <c r="W258" s="1">
        <f>H$5+((H$6-H$5)*(LOG(V258+J$5)-LOG(J$5))/(LOG(J$6)-LOG(J$5)))</f>
        <v>4.0051022321248237E-3</v>
      </c>
      <c r="X258" s="1">
        <f t="shared" si="64"/>
        <v>2.2034782597521813E-2</v>
      </c>
      <c r="Y258" s="1">
        <f t="shared" si="65"/>
        <v>5.4796431573015845</v>
      </c>
      <c r="Z258" s="1">
        <f t="shared" si="63"/>
        <v>10000000</v>
      </c>
    </row>
    <row r="259" spans="1:26" x14ac:dyDescent="0.2">
      <c r="A259">
        <v>250</v>
      </c>
      <c r="B259" s="1">
        <f t="shared" si="66"/>
        <v>91911777.465862826</v>
      </c>
      <c r="C259" s="1">
        <f t="shared" si="66"/>
        <v>91911777.465862826</v>
      </c>
      <c r="D259" s="5">
        <f t="shared" si="67"/>
        <v>16.440318410326057</v>
      </c>
      <c r="E259" s="1">
        <f t="shared" si="68"/>
        <v>143376425.4347969</v>
      </c>
      <c r="F259" s="1">
        <f t="shared" si="69"/>
        <v>11318073.67239096</v>
      </c>
      <c r="G259" s="5">
        <f t="shared" si="73"/>
        <v>132058322.26595771</v>
      </c>
      <c r="H259" s="5">
        <f t="shared" si="70"/>
        <v>0</v>
      </c>
      <c r="I259" s="5">
        <f t="shared" si="60"/>
        <v>0.49999995528234414</v>
      </c>
      <c r="J259" s="5">
        <f t="shared" si="61"/>
        <v>0.49999995528234414</v>
      </c>
      <c r="K259" s="20">
        <f t="shared" si="62"/>
        <v>8.9435311737318936E-8</v>
      </c>
      <c r="L259" s="20">
        <f t="shared" si="76"/>
        <v>87011777.904095858</v>
      </c>
      <c r="M259" s="20">
        <f t="shared" si="77"/>
        <v>87011777.904095858</v>
      </c>
      <c r="N259" s="20">
        <f t="shared" si="78"/>
        <v>15.563852355300332</v>
      </c>
      <c r="O259" s="5">
        <f t="shared" si="79"/>
        <v>1.0347176531720139</v>
      </c>
      <c r="P259" s="5">
        <f t="shared" si="80"/>
        <v>1.0347176531720139</v>
      </c>
      <c r="Q259" s="5">
        <f t="shared" si="74"/>
        <v>-1.0347176531720139</v>
      </c>
      <c r="R259" s="5">
        <f t="shared" si="75"/>
        <v>-1.0347176531720139</v>
      </c>
      <c r="S259" s="1">
        <f t="shared" si="71"/>
        <v>2.0694353063440278</v>
      </c>
      <c r="T259">
        <f>IF(A259&lt;D$4,F$4,0)</f>
        <v>0</v>
      </c>
      <c r="U259" s="5">
        <f t="shared" si="72"/>
        <v>3.1931590975069644</v>
      </c>
      <c r="V259" s="5">
        <f>L$6*SUM(U252:U258)</f>
        <v>2.9496448254119332</v>
      </c>
      <c r="W259" s="1">
        <f>H$5+((H$6-H$5)*(LOG(V259+J$5)-LOG(J$5))/(LOG(J$6)-LOG(J$5)))</f>
        <v>4.0047643625495503E-3</v>
      </c>
      <c r="X259" s="1">
        <f t="shared" si="64"/>
        <v>2.0539946710879307E-2</v>
      </c>
      <c r="Y259" s="1">
        <f t="shared" si="65"/>
        <v>5.1083377727769594</v>
      </c>
      <c r="Z259" s="1">
        <f t="shared" si="63"/>
        <v>10000000</v>
      </c>
    </row>
    <row r="260" spans="1:26" x14ac:dyDescent="0.2">
      <c r="A260">
        <v>251</v>
      </c>
      <c r="B260" s="1">
        <f t="shared" si="66"/>
        <v>91911776.431145176</v>
      </c>
      <c r="C260" s="1">
        <f t="shared" si="66"/>
        <v>91911776.431145176</v>
      </c>
      <c r="D260" s="5">
        <f t="shared" si="67"/>
        <v>15.516835726518572</v>
      </c>
      <c r="E260" s="1">
        <f t="shared" si="68"/>
        <v>143376428.627956</v>
      </c>
      <c r="F260" s="1">
        <f t="shared" si="69"/>
        <v>11318073.692930907</v>
      </c>
      <c r="G260" s="5">
        <f t="shared" si="73"/>
        <v>132058327.37429549</v>
      </c>
      <c r="H260" s="5">
        <f t="shared" si="70"/>
        <v>0</v>
      </c>
      <c r="I260" s="5">
        <f t="shared" si="60"/>
        <v>0.4999999577942158</v>
      </c>
      <c r="J260" s="5">
        <f t="shared" si="61"/>
        <v>0.4999999577942158</v>
      </c>
      <c r="K260" s="20">
        <f t="shared" si="62"/>
        <v>8.4411568458490288E-8</v>
      </c>
      <c r="L260" s="20">
        <f t="shared" si="76"/>
        <v>87011776.844761863</v>
      </c>
      <c r="M260" s="20">
        <f t="shared" si="77"/>
        <v>87011776.844761863</v>
      </c>
      <c r="N260" s="20">
        <f t="shared" si="78"/>
        <v>14.689602355625366</v>
      </c>
      <c r="O260" s="5">
        <f t="shared" si="79"/>
        <v>0.97659566175577828</v>
      </c>
      <c r="P260" s="5">
        <f t="shared" si="80"/>
        <v>0.97659566175577828</v>
      </c>
      <c r="Q260" s="5">
        <f t="shared" si="74"/>
        <v>-0.97659566175577828</v>
      </c>
      <c r="R260" s="5">
        <f t="shared" si="75"/>
        <v>-0.97659566175577828</v>
      </c>
      <c r="S260" s="1">
        <f t="shared" si="71"/>
        <v>1.9531913235115566</v>
      </c>
      <c r="T260">
        <f>IF(A260&lt;D$4,F$4,0)</f>
        <v>0</v>
      </c>
      <c r="U260" s="5">
        <f t="shared" si="72"/>
        <v>2.9929179901515117</v>
      </c>
      <c r="V260" s="5">
        <f>L$6*SUM(U253:U259)</f>
        <v>2.7560729632138457</v>
      </c>
      <c r="W260" s="1">
        <f>H$5+((H$6-H$5)*(LOG(V260+J$5)-LOG(J$5))/(LOG(J$6)-LOG(J$5)))</f>
        <v>4.004451742038919E-3</v>
      </c>
      <c r="X260" s="1">
        <f t="shared" si="64"/>
        <v>1.9157072368939071E-2</v>
      </c>
      <c r="Y260" s="1">
        <f t="shared" si="65"/>
        <v>4.7647867988549892</v>
      </c>
      <c r="Z260" s="1">
        <f t="shared" si="63"/>
        <v>10000000</v>
      </c>
    </row>
    <row r="261" spans="1:26" x14ac:dyDescent="0.2">
      <c r="A261">
        <v>252</v>
      </c>
      <c r="B261" s="1">
        <f t="shared" si="66"/>
        <v>91911775.454549521</v>
      </c>
      <c r="C261" s="1">
        <f t="shared" si="66"/>
        <v>91911775.454549521</v>
      </c>
      <c r="D261" s="5">
        <f t="shared" si="67"/>
        <v>14.66238236689313</v>
      </c>
      <c r="E261" s="1">
        <f t="shared" si="68"/>
        <v>143376431.62087399</v>
      </c>
      <c r="F261" s="1">
        <f t="shared" si="69"/>
        <v>11318073.71208798</v>
      </c>
      <c r="G261" s="5">
        <f t="shared" si="73"/>
        <v>132058332.13908228</v>
      </c>
      <c r="H261" s="5">
        <f t="shared" si="70"/>
        <v>0</v>
      </c>
      <c r="I261" s="5">
        <f t="shared" si="60"/>
        <v>0.49999996011832781</v>
      </c>
      <c r="J261" s="5">
        <f t="shared" si="61"/>
        <v>0.49999996011832781</v>
      </c>
      <c r="K261" s="20">
        <f t="shared" si="62"/>
        <v>7.976334438574218E-8</v>
      </c>
      <c r="L261" s="20">
        <f t="shared" si="76"/>
        <v>87011775.845389903</v>
      </c>
      <c r="M261" s="20">
        <f t="shared" si="77"/>
        <v>87011775.845389903</v>
      </c>
      <c r="N261" s="20">
        <f t="shared" si="78"/>
        <v>13.880701591912857</v>
      </c>
      <c r="O261" s="5">
        <f t="shared" si="79"/>
        <v>0.92281822699592631</v>
      </c>
      <c r="P261" s="5">
        <f t="shared" si="80"/>
        <v>0.92281822699592631</v>
      </c>
      <c r="Q261" s="5">
        <f t="shared" si="74"/>
        <v>-0.92281822699592631</v>
      </c>
      <c r="R261" s="5">
        <f t="shared" si="75"/>
        <v>-0.92281822699592631</v>
      </c>
      <c r="S261" s="1">
        <f t="shared" si="71"/>
        <v>1.8456364539918526</v>
      </c>
      <c r="T261">
        <f>IF(A261&lt;D$4,F$4,0)</f>
        <v>0</v>
      </c>
      <c r="U261" s="5">
        <f t="shared" si="72"/>
        <v>2.8076446831369983</v>
      </c>
      <c r="V261" s="5">
        <f>L$6*SUM(U254:U260)</f>
        <v>2.5769703751066038</v>
      </c>
      <c r="W261" s="1">
        <f>H$5+((H$6-H$5)*(LOG(V261+J$5)-LOG(J$5))/(LOG(J$6)-LOG(J$5)))</f>
        <v>4.0041624841635048E-3</v>
      </c>
      <c r="X261" s="1">
        <f t="shared" si="64"/>
        <v>1.7877758317769991E-2</v>
      </c>
      <c r="Y261" s="1">
        <f t="shared" si="65"/>
        <v>4.4469156631471858</v>
      </c>
      <c r="Z261" s="1">
        <f t="shared" si="63"/>
        <v>10000000</v>
      </c>
    </row>
    <row r="262" spans="1:26" x14ac:dyDescent="0.2">
      <c r="A262">
        <v>253</v>
      </c>
      <c r="B262" s="1">
        <f t="shared" si="66"/>
        <v>91911774.531731293</v>
      </c>
      <c r="C262" s="1">
        <f t="shared" si="66"/>
        <v>91911774.531731293</v>
      </c>
      <c r="D262" s="5">
        <f t="shared" si="67"/>
        <v>13.87179846954259</v>
      </c>
      <c r="E262" s="1">
        <f t="shared" si="68"/>
        <v>143376434.42851868</v>
      </c>
      <c r="F262" s="1">
        <f t="shared" si="69"/>
        <v>11318073.729965737</v>
      </c>
      <c r="G262" s="5">
        <f t="shared" si="73"/>
        <v>132058336.58599794</v>
      </c>
      <c r="H262" s="5">
        <f t="shared" si="70"/>
        <v>0</v>
      </c>
      <c r="I262" s="5">
        <f t="shared" si="60"/>
        <v>0.49999996226871507</v>
      </c>
      <c r="J262" s="5">
        <f t="shared" si="61"/>
        <v>0.49999996226871507</v>
      </c>
      <c r="K262" s="20">
        <f t="shared" si="62"/>
        <v>7.5462569912367315E-8</v>
      </c>
      <c r="L262" s="20">
        <f t="shared" si="76"/>
        <v>87011774.901497886</v>
      </c>
      <c r="M262" s="20">
        <f t="shared" si="77"/>
        <v>87011774.901497886</v>
      </c>
      <c r="N262" s="20">
        <f t="shared" si="78"/>
        <v>13.13226528440139</v>
      </c>
      <c r="O262" s="5">
        <f t="shared" si="79"/>
        <v>0.8730605981609787</v>
      </c>
      <c r="P262" s="5">
        <f t="shared" si="80"/>
        <v>0.8730605981609787</v>
      </c>
      <c r="Q262" s="5">
        <f t="shared" si="74"/>
        <v>-0.8730605981609787</v>
      </c>
      <c r="R262" s="5">
        <f t="shared" si="75"/>
        <v>-0.8730605981609787</v>
      </c>
      <c r="S262" s="1">
        <f t="shared" si="71"/>
        <v>1.7461211963219574</v>
      </c>
      <c r="T262">
        <f>IF(A262&lt;D$4,F$4,0)</f>
        <v>0</v>
      </c>
      <c r="U262" s="5">
        <f t="shared" si="72"/>
        <v>2.6362203513423923</v>
      </c>
      <c r="V262" s="5">
        <f>L$6*SUM(U255:U261)</f>
        <v>2.4112555012738084</v>
      </c>
      <c r="W262" s="1">
        <f>H$5+((H$6-H$5)*(LOG(V262+J$5)-LOG(J$5))/(LOG(J$6)-LOG(J$5)))</f>
        <v>4.0038948433713702E-3</v>
      </c>
      <c r="X262" s="1">
        <f t="shared" si="64"/>
        <v>1.6694235927525822E-2</v>
      </c>
      <c r="Y262" s="1">
        <f t="shared" si="65"/>
        <v>4.1528048594755136</v>
      </c>
      <c r="Z262" s="1">
        <f t="shared" si="63"/>
        <v>10000000</v>
      </c>
    </row>
    <row r="263" spans="1:26" x14ac:dyDescent="0.2">
      <c r="A263">
        <v>254</v>
      </c>
      <c r="B263" s="1">
        <f t="shared" si="66"/>
        <v>91911773.658670694</v>
      </c>
      <c r="C263" s="1">
        <f t="shared" si="66"/>
        <v>91911773.658670694</v>
      </c>
      <c r="D263" s="5">
        <f t="shared" si="67"/>
        <v>13.140309865568595</v>
      </c>
      <c r="E263" s="1">
        <f t="shared" si="68"/>
        <v>143376437.06473905</v>
      </c>
      <c r="F263" s="1">
        <f t="shared" si="69"/>
        <v>11318073.746659974</v>
      </c>
      <c r="G263" s="5">
        <f t="shared" si="73"/>
        <v>132058340.73880281</v>
      </c>
      <c r="H263" s="5">
        <f t="shared" si="70"/>
        <v>0</v>
      </c>
      <c r="I263" s="5">
        <f t="shared" si="60"/>
        <v>0.49999996425836318</v>
      </c>
      <c r="J263" s="5">
        <f t="shared" si="61"/>
        <v>0.49999996425836318</v>
      </c>
      <c r="K263" s="20">
        <f t="shared" si="62"/>
        <v>7.1483273595910035E-8</v>
      </c>
      <c r="L263" s="20">
        <f t="shared" si="76"/>
        <v>87011774.00893873</v>
      </c>
      <c r="M263" s="20">
        <f t="shared" si="77"/>
        <v>87011774.00893873</v>
      </c>
      <c r="N263" s="20">
        <f t="shared" si="78"/>
        <v>12.439773784328676</v>
      </c>
      <c r="O263" s="5">
        <f t="shared" si="79"/>
        <v>0.82702229923924764</v>
      </c>
      <c r="P263" s="5">
        <f t="shared" si="80"/>
        <v>0.82702229923924764</v>
      </c>
      <c r="Q263" s="5">
        <f t="shared" si="74"/>
        <v>-0.82702229923924764</v>
      </c>
      <c r="R263" s="5">
        <f t="shared" si="75"/>
        <v>-0.82702229923924764</v>
      </c>
      <c r="S263" s="1">
        <f t="shared" si="71"/>
        <v>1.6540445984784953</v>
      </c>
      <c r="T263">
        <f>IF(A263&lt;D$4,F$4,0)</f>
        <v>0</v>
      </c>
      <c r="U263" s="5">
        <f t="shared" si="72"/>
        <v>2.4776098002959528</v>
      </c>
      <c r="V263" s="5">
        <f>L$6*SUM(U256:U262)</f>
        <v>2.2579276268677435</v>
      </c>
      <c r="W263" s="1">
        <f>H$5+((H$6-H$5)*(LOG(V263+J$5)-LOG(J$5))/(LOG(J$6)-LOG(J$5)))</f>
        <v>4.0036472044764279E-3</v>
      </c>
      <c r="X263" s="1">
        <f t="shared" si="64"/>
        <v>1.5599321237086504E-2</v>
      </c>
      <c r="Y263" s="1">
        <f t="shared" si="65"/>
        <v>3.8806783576865453</v>
      </c>
      <c r="Z263" s="1">
        <f t="shared" si="63"/>
        <v>10000000</v>
      </c>
    </row>
    <row r="264" spans="1:26" x14ac:dyDescent="0.2">
      <c r="A264">
        <v>255</v>
      </c>
      <c r="B264" s="1">
        <f t="shared" si="66"/>
        <v>91911772.831648394</v>
      </c>
      <c r="C264" s="1">
        <f t="shared" si="66"/>
        <v>91911772.831648394</v>
      </c>
      <c r="D264" s="5">
        <f t="shared" si="67"/>
        <v>12.463499249122556</v>
      </c>
      <c r="E264" s="1">
        <f t="shared" si="68"/>
        <v>143376439.54234886</v>
      </c>
      <c r="F264" s="1">
        <f t="shared" si="69"/>
        <v>11318073.762259295</v>
      </c>
      <c r="G264" s="5">
        <f t="shared" si="73"/>
        <v>132058344.61948116</v>
      </c>
      <c r="H264" s="5">
        <f t="shared" si="70"/>
        <v>0</v>
      </c>
      <c r="I264" s="5">
        <f t="shared" si="60"/>
        <v>0.49999996609928732</v>
      </c>
      <c r="J264" s="5">
        <f t="shared" si="61"/>
        <v>0.49999996609928732</v>
      </c>
      <c r="K264" s="20">
        <f t="shared" si="62"/>
        <v>6.7801425323981625E-8</v>
      </c>
      <c r="L264" s="20">
        <f t="shared" si="76"/>
        <v>87011773.163875371</v>
      </c>
      <c r="M264" s="20">
        <f t="shared" si="77"/>
        <v>87011773.163875371</v>
      </c>
      <c r="N264" s="20">
        <f t="shared" si="78"/>
        <v>11.799045280947537</v>
      </c>
      <c r="O264" s="5">
        <f t="shared" si="79"/>
        <v>0.78442531443773023</v>
      </c>
      <c r="P264" s="5">
        <f t="shared" si="80"/>
        <v>0.78442531443773023</v>
      </c>
      <c r="Q264" s="5">
        <f t="shared" si="74"/>
        <v>-0.78442531443773023</v>
      </c>
      <c r="R264" s="5">
        <f t="shared" si="75"/>
        <v>-0.78442531443773023</v>
      </c>
      <c r="S264" s="1">
        <f t="shared" si="71"/>
        <v>1.5688506288754605</v>
      </c>
      <c r="T264">
        <f>IF(A264&lt;D$4,F$4,0)</f>
        <v>0</v>
      </c>
      <c r="U264" s="5">
        <f t="shared" si="72"/>
        <v>2.3308552149245352</v>
      </c>
      <c r="V264" s="5">
        <f>L$6*SUM(U257:U263)</f>
        <v>2.1160608390049753</v>
      </c>
      <c r="W264" s="1">
        <f>H$5+((H$6-H$5)*(LOG(V264+J$5)-LOG(J$5))/(LOG(J$6)-LOG(J$5)))</f>
        <v>4.0034180729298513E-3</v>
      </c>
      <c r="X264" s="1">
        <f t="shared" si="64"/>
        <v>1.4586370679303077E-2</v>
      </c>
      <c r="Y264" s="1">
        <f t="shared" si="65"/>
        <v>3.6288928796974194</v>
      </c>
      <c r="Z264" s="1">
        <f t="shared" si="63"/>
        <v>10000000</v>
      </c>
    </row>
    <row r="265" spans="1:26" x14ac:dyDescent="0.2">
      <c r="A265">
        <v>256</v>
      </c>
      <c r="B265" s="1">
        <f t="shared" si="66"/>
        <v>91911772.047223076</v>
      </c>
      <c r="C265" s="1">
        <f t="shared" si="66"/>
        <v>91911772.047223076</v>
      </c>
      <c r="D265" s="5">
        <f t="shared" si="67"/>
        <v>11.837279502428313</v>
      </c>
      <c r="E265" s="1">
        <f t="shared" si="68"/>
        <v>143376441.87320408</v>
      </c>
      <c r="F265" s="1">
        <f t="shared" si="69"/>
        <v>11318073.776845666</v>
      </c>
      <c r="G265" s="5">
        <f t="shared" si="73"/>
        <v>132058348.24837404</v>
      </c>
      <c r="H265" s="5">
        <f t="shared" si="70"/>
        <v>0</v>
      </c>
      <c r="I265" s="5">
        <f t="shared" si="60"/>
        <v>0.49999996780260442</v>
      </c>
      <c r="J265" s="5">
        <f t="shared" si="61"/>
        <v>0.49999996780260442</v>
      </c>
      <c r="K265" s="20">
        <f t="shared" si="62"/>
        <v>6.4394791203064448E-8</v>
      </c>
      <c r="L265" s="20">
        <f t="shared" si="76"/>
        <v>87011772.362757549</v>
      </c>
      <c r="M265" s="20">
        <f t="shared" si="77"/>
        <v>87011772.362757549</v>
      </c>
      <c r="N265" s="20">
        <f t="shared" si="78"/>
        <v>11.206210548638282</v>
      </c>
      <c r="O265" s="5">
        <f t="shared" si="79"/>
        <v>0.7450124093117716</v>
      </c>
      <c r="P265" s="5">
        <f t="shared" si="80"/>
        <v>0.7450124093117716</v>
      </c>
      <c r="Q265" s="5">
        <f t="shared" si="74"/>
        <v>-0.7450124093117716</v>
      </c>
      <c r="R265" s="5">
        <f t="shared" si="75"/>
        <v>-0.7450124093117716</v>
      </c>
      <c r="S265" s="1">
        <f t="shared" si="71"/>
        <v>1.4900248186235432</v>
      </c>
      <c r="T265">
        <f>IF(A265&lt;D$4,F$4,0)</f>
        <v>0</v>
      </c>
      <c r="U265" s="5">
        <f t="shared" si="72"/>
        <v>2.1950703755697027</v>
      </c>
      <c r="V265" s="5">
        <f>L$6*SUM(U258:U264)</f>
        <v>1.9847984354597568</v>
      </c>
      <c r="W265" s="1">
        <f>H$5+((H$6-H$5)*(LOG(V265+J$5)-LOG(J$5))/(LOG(J$6)-LOG(J$5)))</f>
        <v>4.0032060658164266E-3</v>
      </c>
      <c r="X265" s="1">
        <f t="shared" si="64"/>
        <v>1.3649240197921509E-2</v>
      </c>
      <c r="Y265" s="1">
        <f t="shared" si="65"/>
        <v>3.3959279770412913</v>
      </c>
      <c r="Z265" s="1">
        <f t="shared" si="63"/>
        <v>10000000</v>
      </c>
    </row>
    <row r="266" spans="1:26" x14ac:dyDescent="0.2">
      <c r="A266">
        <v>257</v>
      </c>
      <c r="B266" s="1">
        <f t="shared" si="66"/>
        <v>91911771.302210674</v>
      </c>
      <c r="C266" s="1">
        <f t="shared" si="66"/>
        <v>91911771.302210674</v>
      </c>
      <c r="D266" s="5">
        <f t="shared" si="67"/>
        <v>11.257869014707827</v>
      </c>
      <c r="E266" s="1">
        <f t="shared" si="68"/>
        <v>143376444.06827447</v>
      </c>
      <c r="F266" s="1">
        <f t="shared" si="69"/>
        <v>11318073.790494906</v>
      </c>
      <c r="G266" s="5">
        <f t="shared" si="73"/>
        <v>132058351.64430203</v>
      </c>
      <c r="H266" s="5">
        <f t="shared" si="70"/>
        <v>0</v>
      </c>
      <c r="I266" s="5">
        <f t="shared" ref="I266:I329" si="81">B266/(B266+C266+D266)</f>
        <v>0.49999996937860036</v>
      </c>
      <c r="J266" s="5">
        <f t="shared" ref="J266:J329" si="82">C266/(B266+C266+D266)</f>
        <v>0.49999996937860036</v>
      </c>
      <c r="K266" s="20">
        <f t="shared" ref="K266:K329" si="83">D266/(B266+C266+D266)</f>
        <v>6.1242799294053205E-8</v>
      </c>
      <c r="L266" s="20">
        <f t="shared" si="76"/>
        <v>87011771.602300391</v>
      </c>
      <c r="M266" s="20">
        <f t="shared" si="77"/>
        <v>87011771.602300391</v>
      </c>
      <c r="N266" s="20">
        <f t="shared" si="78"/>
        <v>10.657689581626105</v>
      </c>
      <c r="O266" s="5">
        <f t="shared" si="79"/>
        <v>0.70854557738742896</v>
      </c>
      <c r="P266" s="5">
        <f t="shared" si="80"/>
        <v>0.70854557738742896</v>
      </c>
      <c r="Q266" s="5">
        <f t="shared" si="74"/>
        <v>-0.70854557738742896</v>
      </c>
      <c r="R266" s="5">
        <f t="shared" si="75"/>
        <v>-0.70854557738742896</v>
      </c>
      <c r="S266" s="1">
        <f t="shared" si="71"/>
        <v>1.4170911547748579</v>
      </c>
      <c r="T266">
        <f>IF(A266&lt;D$4,F$4,0)</f>
        <v>0</v>
      </c>
      <c r="U266" s="5">
        <f t="shared" si="72"/>
        <v>2.0694353063440278</v>
      </c>
      <c r="V266" s="5">
        <f>L$6*SUM(U259:U265)</f>
        <v>1.8633477512928058</v>
      </c>
      <c r="W266" s="1">
        <f>H$5+((H$6-H$5)*(LOG(V266+J$5)-LOG(J$5))/(LOG(J$6)-LOG(J$5)))</f>
        <v>4.0030099035219544E-3</v>
      </c>
      <c r="X266" s="1">
        <f t="shared" si="64"/>
        <v>1.2782247490841604E-2</v>
      </c>
      <c r="Y266" s="1">
        <f t="shared" si="65"/>
        <v>3.1803768500161227</v>
      </c>
      <c r="Z266" s="1">
        <f t="shared" ref="Z266:Z329" si="84">F$5-H266</f>
        <v>10000000</v>
      </c>
    </row>
    <row r="267" spans="1:26" x14ac:dyDescent="0.2">
      <c r="A267">
        <v>258</v>
      </c>
      <c r="B267" s="1">
        <f t="shared" si="66"/>
        <v>91911770.593665093</v>
      </c>
      <c r="C267" s="1">
        <f t="shared" si="66"/>
        <v>91911770.593665093</v>
      </c>
      <c r="D267" s="5">
        <f t="shared" si="67"/>
        <v>10.721768845971127</v>
      </c>
      <c r="E267" s="1">
        <f t="shared" si="68"/>
        <v>143376446.13770977</v>
      </c>
      <c r="F267" s="1">
        <f t="shared" si="69"/>
        <v>11318073.803277154</v>
      </c>
      <c r="G267" s="5">
        <f t="shared" si="73"/>
        <v>132058354.82467887</v>
      </c>
      <c r="H267" s="5">
        <f t="shared" si="70"/>
        <v>0</v>
      </c>
      <c r="I267" s="5">
        <f t="shared" si="81"/>
        <v>0.49999997083679226</v>
      </c>
      <c r="J267" s="5">
        <f t="shared" si="82"/>
        <v>0.49999997083679226</v>
      </c>
      <c r="K267" s="20">
        <f t="shared" si="83"/>
        <v>5.8326415383775493E-8</v>
      </c>
      <c r="L267" s="20">
        <f t="shared" si="76"/>
        <v>87011770.879464537</v>
      </c>
      <c r="M267" s="20">
        <f t="shared" si="77"/>
        <v>87011770.879464537</v>
      </c>
      <c r="N267" s="20">
        <f t="shared" si="78"/>
        <v>10.150169975210128</v>
      </c>
      <c r="O267" s="5">
        <f t="shared" si="79"/>
        <v>0.67480460289624378</v>
      </c>
      <c r="P267" s="5">
        <f t="shared" si="80"/>
        <v>0.67480460289624378</v>
      </c>
      <c r="Q267" s="5">
        <f t="shared" si="74"/>
        <v>-0.67480460289624378</v>
      </c>
      <c r="R267" s="5">
        <f t="shared" si="75"/>
        <v>-0.67480460289624378</v>
      </c>
      <c r="S267" s="1">
        <f t="shared" si="71"/>
        <v>1.3496092057924876</v>
      </c>
      <c r="T267">
        <f>IF(A267&lt;D$4,F$4,0)</f>
        <v>0</v>
      </c>
      <c r="U267" s="5">
        <f t="shared" si="72"/>
        <v>1.9531913235115566</v>
      </c>
      <c r="V267" s="5">
        <f>L$6*SUM(U260:U266)</f>
        <v>1.7509753721765122</v>
      </c>
      <c r="W267" s="1">
        <f>H$5+((H$6-H$5)*(LOG(V267+J$5)-LOG(J$5))/(LOG(J$6)-LOG(J$5)))</f>
        <v>4.0028284020216572E-3</v>
      </c>
      <c r="X267" s="1">
        <f t="shared" si="64"/>
        <v>1.1980137135900047E-2</v>
      </c>
      <c r="Y267" s="1">
        <f t="shared" si="65"/>
        <v>2.9809378530156114</v>
      </c>
      <c r="Z267" s="1">
        <f t="shared" si="84"/>
        <v>10000000</v>
      </c>
    </row>
    <row r="268" spans="1:26" x14ac:dyDescent="0.2">
      <c r="A268">
        <v>259</v>
      </c>
      <c r="B268" s="1">
        <f t="shared" si="66"/>
        <v>91911769.918860495</v>
      </c>
      <c r="C268" s="1">
        <f t="shared" si="66"/>
        <v>91911769.918860495</v>
      </c>
      <c r="D268" s="5">
        <f t="shared" si="67"/>
        <v>10.225741597771762</v>
      </c>
      <c r="E268" s="1">
        <f t="shared" si="68"/>
        <v>143376448.09090108</v>
      </c>
      <c r="F268" s="1">
        <f t="shared" si="69"/>
        <v>11318073.81525729</v>
      </c>
      <c r="G268" s="5">
        <f t="shared" si="73"/>
        <v>132058357.80561672</v>
      </c>
      <c r="H268" s="5">
        <f t="shared" si="70"/>
        <v>0</v>
      </c>
      <c r="I268" s="5">
        <f t="shared" si="81"/>
        <v>0.49999997218598596</v>
      </c>
      <c r="J268" s="5">
        <f t="shared" si="82"/>
        <v>0.49999997218598596</v>
      </c>
      <c r="K268" s="20">
        <f t="shared" si="83"/>
        <v>5.5628028042334418E-8</v>
      </c>
      <c r="L268" s="20">
        <f t="shared" si="76"/>
        <v>87011770.19143784</v>
      </c>
      <c r="M268" s="20">
        <f t="shared" si="77"/>
        <v>87011770.19143784</v>
      </c>
      <c r="N268" s="20">
        <f t="shared" si="78"/>
        <v>9.6805869229568842</v>
      </c>
      <c r="O268" s="5">
        <f t="shared" si="79"/>
        <v>0.64358573094327842</v>
      </c>
      <c r="P268" s="5">
        <f t="shared" si="80"/>
        <v>0.64358573094327842</v>
      </c>
      <c r="Q268" s="5">
        <f t="shared" si="74"/>
        <v>-0.64358573094327842</v>
      </c>
      <c r="R268" s="5">
        <f t="shared" si="75"/>
        <v>-0.64358573094327842</v>
      </c>
      <c r="S268" s="1">
        <f t="shared" si="71"/>
        <v>1.2871714618865568</v>
      </c>
      <c r="T268">
        <f>IF(A268&lt;D$4,F$4,0)</f>
        <v>0</v>
      </c>
      <c r="U268" s="5">
        <f t="shared" si="72"/>
        <v>1.8456364539918526</v>
      </c>
      <c r="V268" s="5">
        <f>L$6*SUM(U261:U267)</f>
        <v>1.6470027055125165</v>
      </c>
      <c r="W268" s="1">
        <f>H$5+((H$6-H$5)*(LOG(V268+J$5)-LOG(J$5))/(LOG(J$6)-LOG(J$5)))</f>
        <v>4.0026604657437534E-3</v>
      </c>
      <c r="X268" s="1">
        <f t="shared" si="64"/>
        <v>1.1238048375048111E-2</v>
      </c>
      <c r="Y268" s="1">
        <f t="shared" si="65"/>
        <v>2.7964066347619503</v>
      </c>
      <c r="Z268" s="1">
        <f t="shared" si="84"/>
        <v>10000000</v>
      </c>
    </row>
    <row r="269" spans="1:26" x14ac:dyDescent="0.2">
      <c r="A269">
        <v>260</v>
      </c>
      <c r="B269" s="1">
        <f t="shared" si="66"/>
        <v>91911769.275274768</v>
      </c>
      <c r="C269" s="1">
        <f t="shared" si="66"/>
        <v>91911769.275274768</v>
      </c>
      <c r="D269" s="5">
        <f t="shared" si="67"/>
        <v>9.766791863336362</v>
      </c>
      <c r="E269" s="1">
        <f t="shared" si="68"/>
        <v>143376449.93653753</v>
      </c>
      <c r="F269" s="1">
        <f t="shared" si="69"/>
        <v>11318073.826495338</v>
      </c>
      <c r="G269" s="5">
        <f t="shared" si="73"/>
        <v>132058360.60202336</v>
      </c>
      <c r="H269" s="5">
        <f t="shared" si="70"/>
        <v>0</v>
      </c>
      <c r="I269" s="5">
        <f t="shared" si="81"/>
        <v>0.49999997343432889</v>
      </c>
      <c r="J269" s="5">
        <f t="shared" si="82"/>
        <v>0.49999997343432889</v>
      </c>
      <c r="K269" s="20">
        <f t="shared" si="83"/>
        <v>5.3131342272185869E-8</v>
      </c>
      <c r="L269" s="20">
        <f t="shared" si="76"/>
        <v>87011769.53561835</v>
      </c>
      <c r="M269" s="20">
        <f t="shared" si="77"/>
        <v>87011769.53561835</v>
      </c>
      <c r="N269" s="20">
        <f t="shared" si="78"/>
        <v>9.2461047090689412</v>
      </c>
      <c r="O269" s="5">
        <f t="shared" si="79"/>
        <v>0.61470043707801214</v>
      </c>
      <c r="P269" s="5">
        <f t="shared" si="80"/>
        <v>0.61470043707801214</v>
      </c>
      <c r="Q269" s="5">
        <f t="shared" si="74"/>
        <v>-0.61470043707801214</v>
      </c>
      <c r="R269" s="5">
        <f t="shared" si="75"/>
        <v>-0.61470043707801214</v>
      </c>
      <c r="S269" s="1">
        <f t="shared" si="71"/>
        <v>1.2294008741560243</v>
      </c>
      <c r="T269">
        <f>IF(A269&lt;D$4,F$4,0)</f>
        <v>0</v>
      </c>
      <c r="U269" s="5">
        <f t="shared" si="72"/>
        <v>1.7461211963219574</v>
      </c>
      <c r="V269" s="5">
        <f>L$6*SUM(U262:U268)</f>
        <v>1.5508018825980019</v>
      </c>
      <c r="W269" s="1">
        <f>H$5+((H$6-H$5)*(LOG(V269+J$5)-LOG(J$5))/(LOG(J$6)-LOG(J$5)))</f>
        <v>4.0025050809650124E-3</v>
      </c>
      <c r="X269" s="1">
        <f t="shared" si="64"/>
        <v>1.0551485350791295E-2</v>
      </c>
      <c r="Y269" s="1">
        <f t="shared" si="65"/>
        <v>2.6256688659916012</v>
      </c>
      <c r="Z269" s="1">
        <f t="shared" si="84"/>
        <v>10000000</v>
      </c>
    </row>
    <row r="270" spans="1:26" x14ac:dyDescent="0.2">
      <c r="A270">
        <v>261</v>
      </c>
      <c r="B270" s="1">
        <f t="shared" si="66"/>
        <v>91911768.660574332</v>
      </c>
      <c r="C270" s="1">
        <f t="shared" si="66"/>
        <v>91911768.660574332</v>
      </c>
      <c r="D270" s="5">
        <f t="shared" si="67"/>
        <v>9.3421481390138901</v>
      </c>
      <c r="E270" s="1">
        <f t="shared" si="68"/>
        <v>143376451.68265873</v>
      </c>
      <c r="F270" s="1">
        <f t="shared" si="69"/>
        <v>11318073.837046824</v>
      </c>
      <c r="G270" s="5">
        <f t="shared" si="73"/>
        <v>132058363.22769223</v>
      </c>
      <c r="H270" s="5">
        <f t="shared" si="70"/>
        <v>0</v>
      </c>
      <c r="I270" s="5">
        <f t="shared" si="81"/>
        <v>0.49999997458935946</v>
      </c>
      <c r="J270" s="5">
        <f t="shared" si="82"/>
        <v>0.49999997458935946</v>
      </c>
      <c r="K270" s="20">
        <f t="shared" si="83"/>
        <v>5.0821281106742969E-8</v>
      </c>
      <c r="L270" s="20">
        <f t="shared" si="76"/>
        <v>87011768.909598604</v>
      </c>
      <c r="M270" s="20">
        <f t="shared" si="77"/>
        <v>87011768.909598604</v>
      </c>
      <c r="N270" s="20">
        <f t="shared" si="78"/>
        <v>8.8440995841678092</v>
      </c>
      <c r="O270" s="5">
        <f t="shared" si="79"/>
        <v>0.5879742888379329</v>
      </c>
      <c r="P270" s="5">
        <f t="shared" si="80"/>
        <v>0.5879742888379329</v>
      </c>
      <c r="Q270" s="5">
        <f t="shared" si="74"/>
        <v>-0.5879742888379329</v>
      </c>
      <c r="R270" s="5">
        <f t="shared" si="75"/>
        <v>-0.5879742888379329</v>
      </c>
      <c r="S270" s="1">
        <f t="shared" si="71"/>
        <v>1.1759485776758658</v>
      </c>
      <c r="T270">
        <f>IF(A270&lt;D$4,F$4,0)</f>
        <v>0</v>
      </c>
      <c r="U270" s="5">
        <f t="shared" si="72"/>
        <v>1.6540445984784953</v>
      </c>
      <c r="V270" s="5">
        <f>L$6*SUM(U263:U269)</f>
        <v>1.4617919670959585</v>
      </c>
      <c r="W270" s="1">
        <f>H$5+((H$6-H$5)*(LOG(V270+J$5)-LOG(J$5))/(LOG(J$6)-LOG(J$5)))</f>
        <v>4.002361309699198E-3</v>
      </c>
      <c r="X270" s="1">
        <f t="shared" si="64"/>
        <v>9.9162896052360783E-3</v>
      </c>
      <c r="Y270" s="1">
        <f t="shared" si="65"/>
        <v>2.4676935106907165</v>
      </c>
      <c r="Z270" s="1">
        <f t="shared" si="84"/>
        <v>10000000</v>
      </c>
    </row>
    <row r="271" spans="1:26" x14ac:dyDescent="0.2">
      <c r="A271">
        <v>262</v>
      </c>
      <c r="B271" s="1">
        <f t="shared" si="66"/>
        <v>91911768.072600037</v>
      </c>
      <c r="C271" s="1">
        <f t="shared" si="66"/>
        <v>91911768.072600037</v>
      </c>
      <c r="D271" s="5">
        <f t="shared" si="67"/>
        <v>8.949246087814295</v>
      </c>
      <c r="E271" s="1">
        <f t="shared" si="68"/>
        <v>143376453.33670333</v>
      </c>
      <c r="F271" s="1">
        <f t="shared" si="69"/>
        <v>11318073.846963113</v>
      </c>
      <c r="G271" s="5">
        <f t="shared" si="73"/>
        <v>132058365.69538574</v>
      </c>
      <c r="H271" s="5">
        <f t="shared" si="70"/>
        <v>0</v>
      </c>
      <c r="I271" s="5">
        <f t="shared" si="81"/>
        <v>0.49999997565805276</v>
      </c>
      <c r="J271" s="5">
        <f t="shared" si="82"/>
        <v>0.49999997565805276</v>
      </c>
      <c r="K271" s="20">
        <f t="shared" si="83"/>
        <v>4.868389456430235E-8</v>
      </c>
      <c r="L271" s="20">
        <f t="shared" si="76"/>
        <v>87011768.311151117</v>
      </c>
      <c r="M271" s="20">
        <f t="shared" si="77"/>
        <v>87011768.311151117</v>
      </c>
      <c r="N271" s="20">
        <f t="shared" si="78"/>
        <v>8.4721439210841325</v>
      </c>
      <c r="O271" s="5">
        <f t="shared" si="79"/>
        <v>0.56324589239005185</v>
      </c>
      <c r="P271" s="5">
        <f t="shared" si="80"/>
        <v>0.56324589239005185</v>
      </c>
      <c r="Q271" s="5">
        <f t="shared" si="74"/>
        <v>-0.56324589239005185</v>
      </c>
      <c r="R271" s="5">
        <f t="shared" si="75"/>
        <v>-0.56324589239005185</v>
      </c>
      <c r="S271" s="1">
        <f t="shared" si="71"/>
        <v>1.1264917847801037</v>
      </c>
      <c r="T271">
        <f>IF(A271&lt;D$4,F$4,0)</f>
        <v>0</v>
      </c>
      <c r="U271" s="5">
        <f t="shared" si="72"/>
        <v>1.5688506288754605</v>
      </c>
      <c r="V271" s="5">
        <f>L$6*SUM(U264:U270)</f>
        <v>1.3794354469142129</v>
      </c>
      <c r="W271" s="1">
        <f>H$5+((H$6-H$5)*(LOG(V271+J$5)-LOG(J$5))/(LOG(J$6)-LOG(J$5)))</f>
        <v>4.0022282840409835E-3</v>
      </c>
      <c r="X271" s="1">
        <f t="shared" si="64"/>
        <v>9.3286146671754007E-3</v>
      </c>
      <c r="Y271" s="1">
        <f t="shared" si="65"/>
        <v>2.3215266002573598</v>
      </c>
      <c r="Z271" s="1">
        <f t="shared" si="84"/>
        <v>10000000</v>
      </c>
    </row>
    <row r="272" spans="1:26" x14ac:dyDescent="0.2">
      <c r="A272">
        <v>263</v>
      </c>
      <c r="B272" s="1">
        <f t="shared" si="66"/>
        <v>91911767.509354144</v>
      </c>
      <c r="C272" s="1">
        <f t="shared" si="66"/>
        <v>91911767.509354144</v>
      </c>
      <c r="D272" s="5">
        <f t="shared" si="67"/>
        <v>8.5857130539708564</v>
      </c>
      <c r="E272" s="1">
        <f t="shared" si="68"/>
        <v>143376454.90555397</v>
      </c>
      <c r="F272" s="1">
        <f t="shared" si="69"/>
        <v>11318073.856291728</v>
      </c>
      <c r="G272" s="5">
        <f t="shared" si="73"/>
        <v>132058368.01691234</v>
      </c>
      <c r="H272" s="5">
        <f t="shared" si="70"/>
        <v>0</v>
      </c>
      <c r="I272" s="5">
        <f t="shared" si="81"/>
        <v>0.4999999766468623</v>
      </c>
      <c r="J272" s="5">
        <f t="shared" si="82"/>
        <v>0.4999999766468623</v>
      </c>
      <c r="K272" s="20">
        <f t="shared" si="83"/>
        <v>4.6706275407500913E-8</v>
      </c>
      <c r="L272" s="20">
        <f t="shared" si="76"/>
        <v>87011767.738214895</v>
      </c>
      <c r="M272" s="20">
        <f t="shared" si="77"/>
        <v>87011767.738214895</v>
      </c>
      <c r="N272" s="20">
        <f t="shared" si="78"/>
        <v>8.1279915549773474</v>
      </c>
      <c r="O272" s="5">
        <f t="shared" si="79"/>
        <v>0.54036591790942934</v>
      </c>
      <c r="P272" s="5">
        <f t="shared" si="80"/>
        <v>0.54036591790942934</v>
      </c>
      <c r="Q272" s="5">
        <f t="shared" si="74"/>
        <v>-0.54036591790942934</v>
      </c>
      <c r="R272" s="5">
        <f t="shared" si="75"/>
        <v>-0.54036591790942934</v>
      </c>
      <c r="S272" s="1">
        <f t="shared" si="71"/>
        <v>1.0807318358188587</v>
      </c>
      <c r="T272">
        <f>IF(A272&lt;D$4,F$4,0)</f>
        <v>0</v>
      </c>
      <c r="U272" s="5">
        <f t="shared" si="72"/>
        <v>1.4900248186235432</v>
      </c>
      <c r="V272" s="5">
        <f>L$6*SUM(U265:U271)</f>
        <v>1.3032349883093053</v>
      </c>
      <c r="W272" s="1">
        <f>H$5+((H$6-H$5)*(LOG(V272+J$5)-LOG(J$5))/(LOG(J$6)-LOG(J$5)))</f>
        <v>4.0021052009324492E-3</v>
      </c>
      <c r="X272" s="1">
        <f t="shared" si="64"/>
        <v>8.7849025664802523E-3</v>
      </c>
      <c r="Y272" s="1">
        <f t="shared" si="65"/>
        <v>2.1862854730032226</v>
      </c>
      <c r="Z272" s="1">
        <f t="shared" si="84"/>
        <v>10000000</v>
      </c>
    </row>
    <row r="273" spans="1:26" x14ac:dyDescent="0.2">
      <c r="A273">
        <v>264</v>
      </c>
      <c r="B273" s="1">
        <f t="shared" si="66"/>
        <v>91911766.968988225</v>
      </c>
      <c r="C273" s="1">
        <f t="shared" si="66"/>
        <v>91911766.968988225</v>
      </c>
      <c r="D273" s="5">
        <f t="shared" si="67"/>
        <v>8.2493537350148571</v>
      </c>
      <c r="E273" s="1">
        <f t="shared" si="68"/>
        <v>143376456.39557877</v>
      </c>
      <c r="F273" s="1">
        <f t="shared" si="69"/>
        <v>11318073.865076631</v>
      </c>
      <c r="G273" s="5">
        <f t="shared" si="73"/>
        <v>132058370.20319781</v>
      </c>
      <c r="H273" s="5">
        <f t="shared" si="70"/>
        <v>0</v>
      </c>
      <c r="I273" s="5">
        <f t="shared" si="81"/>
        <v>0.4999999775617594</v>
      </c>
      <c r="J273" s="5">
        <f t="shared" si="82"/>
        <v>0.4999999775617594</v>
      </c>
      <c r="K273" s="20">
        <f t="shared" si="83"/>
        <v>4.4876481199606837E-8</v>
      </c>
      <c r="L273" s="20">
        <f t="shared" si="76"/>
        <v>87011767.188882977</v>
      </c>
      <c r="M273" s="20">
        <f t="shared" si="77"/>
        <v>87011767.188882977</v>
      </c>
      <c r="N273" s="20">
        <f t="shared" si="78"/>
        <v>7.8095642192587098</v>
      </c>
      <c r="O273" s="5">
        <f t="shared" si="79"/>
        <v>0.51919619780926762</v>
      </c>
      <c r="P273" s="5">
        <f t="shared" si="80"/>
        <v>0.51919619780926762</v>
      </c>
      <c r="Q273" s="5">
        <f t="shared" si="74"/>
        <v>-0.51919619780926762</v>
      </c>
      <c r="R273" s="5">
        <f t="shared" si="75"/>
        <v>-0.51919619780926762</v>
      </c>
      <c r="S273" s="1">
        <f t="shared" si="71"/>
        <v>1.0383923956185352</v>
      </c>
      <c r="T273">
        <f>IF(A273&lt;D$4,F$4,0)</f>
        <v>0</v>
      </c>
      <c r="U273" s="5">
        <f t="shared" si="72"/>
        <v>1.4170911547748579</v>
      </c>
      <c r="V273" s="5">
        <f>L$6*SUM(U266:U272)</f>
        <v>1.2327304326146895</v>
      </c>
      <c r="W273" s="1">
        <f>H$5+((H$6-H$5)*(LOG(V273+J$5)-LOG(J$5))/(LOG(J$6)-LOG(J$5)))</f>
        <v>4.0019913173195984E-3</v>
      </c>
      <c r="X273" s="1">
        <f t="shared" ref="X273:X336" si="85">U266*W273</f>
        <v>8.2818621277434227E-3</v>
      </c>
      <c r="Y273" s="1">
        <f t="shared" ref="Y273:Y336" si="86">U266*(1-W273)</f>
        <v>2.0611534442162842</v>
      </c>
      <c r="Z273" s="1">
        <f t="shared" si="84"/>
        <v>10000000</v>
      </c>
    </row>
    <row r="274" spans="1:26" x14ac:dyDescent="0.2">
      <c r="A274">
        <v>265</v>
      </c>
      <c r="B274" s="1">
        <f t="shared" si="66"/>
        <v>91911766.449792027</v>
      </c>
      <c r="C274" s="1">
        <f t="shared" si="66"/>
        <v>91911766.449792027</v>
      </c>
      <c r="D274" s="5">
        <f t="shared" si="67"/>
        <v>7.9381369248409044</v>
      </c>
      <c r="E274" s="1">
        <f t="shared" si="68"/>
        <v>143376457.81266993</v>
      </c>
      <c r="F274" s="1">
        <f t="shared" si="69"/>
        <v>11318073.873358494</v>
      </c>
      <c r="G274" s="5">
        <f t="shared" si="73"/>
        <v>132058372.26435125</v>
      </c>
      <c r="H274" s="5">
        <f t="shared" si="70"/>
        <v>0</v>
      </c>
      <c r="I274" s="5">
        <f t="shared" si="81"/>
        <v>0.49999997840826887</v>
      </c>
      <c r="J274" s="5">
        <f t="shared" si="82"/>
        <v>0.49999997840826887</v>
      </c>
      <c r="K274" s="20">
        <f t="shared" si="83"/>
        <v>4.3183462186971332E-8</v>
      </c>
      <c r="L274" s="20">
        <f t="shared" si="76"/>
        <v>87011766.66139099</v>
      </c>
      <c r="M274" s="20">
        <f t="shared" si="77"/>
        <v>87011766.66139099</v>
      </c>
      <c r="N274" s="20">
        <f t="shared" si="78"/>
        <v>7.5149389954085857</v>
      </c>
      <c r="O274" s="5">
        <f t="shared" si="79"/>
        <v>0.49960889237704759</v>
      </c>
      <c r="P274" s="5">
        <f t="shared" si="80"/>
        <v>0.49960889237704759</v>
      </c>
      <c r="Q274" s="5">
        <f t="shared" si="74"/>
        <v>-0.49960889237704759</v>
      </c>
      <c r="R274" s="5">
        <f t="shared" si="75"/>
        <v>-0.49960889237704759</v>
      </c>
      <c r="S274" s="1">
        <f t="shared" si="71"/>
        <v>0.99921778475409517</v>
      </c>
      <c r="T274">
        <f>IF(A274&lt;D$4,F$4,0)</f>
        <v>0</v>
      </c>
      <c r="U274" s="5">
        <f t="shared" si="72"/>
        <v>1.3496092057924876</v>
      </c>
      <c r="V274" s="5">
        <f>L$6*SUM(U267:U273)</f>
        <v>1.1674960174577724</v>
      </c>
      <c r="W274" s="1">
        <f>H$5+((H$6-H$5)*(LOG(V274+J$5)-LOG(J$5))/(LOG(J$6)-LOG(J$5)))</f>
        <v>4.0018859456706106E-3</v>
      </c>
      <c r="X274" s="1">
        <f t="shared" si="85"/>
        <v>7.8164489067666775E-3</v>
      </c>
      <c r="Y274" s="1">
        <f t="shared" si="86"/>
        <v>1.9453748746047899</v>
      </c>
      <c r="Z274" s="1">
        <f t="shared" si="84"/>
        <v>10000000</v>
      </c>
    </row>
    <row r="275" spans="1:26" x14ac:dyDescent="0.2">
      <c r="A275">
        <v>266</v>
      </c>
      <c r="B275" s="1">
        <f t="shared" si="66"/>
        <v>91911765.950183138</v>
      </c>
      <c r="C275" s="1">
        <f t="shared" si="66"/>
        <v>91911765.950183138</v>
      </c>
      <c r="D275" s="5">
        <f t="shared" si="67"/>
        <v>7.6501832477084424</v>
      </c>
      <c r="E275" s="1">
        <f t="shared" si="68"/>
        <v>143376459.16227913</v>
      </c>
      <c r="F275" s="1">
        <f t="shared" si="69"/>
        <v>11318073.881174942</v>
      </c>
      <c r="G275" s="5">
        <f t="shared" si="73"/>
        <v>132058374.20972613</v>
      </c>
      <c r="H275" s="5">
        <f t="shared" si="70"/>
        <v>0</v>
      </c>
      <c r="I275" s="5">
        <f t="shared" si="81"/>
        <v>0.49999997919150269</v>
      </c>
      <c r="J275" s="5">
        <f t="shared" si="82"/>
        <v>0.49999997919150269</v>
      </c>
      <c r="K275" s="20">
        <f t="shared" si="83"/>
        <v>4.161699457214903E-8</v>
      </c>
      <c r="L275" s="20">
        <f t="shared" si="76"/>
        <v>87011766.154106408</v>
      </c>
      <c r="M275" s="20">
        <f t="shared" si="77"/>
        <v>87011766.154106408</v>
      </c>
      <c r="N275" s="20">
        <f t="shared" si="78"/>
        <v>7.2423367009013822</v>
      </c>
      <c r="O275" s="5">
        <f t="shared" si="79"/>
        <v>0.48148571777821936</v>
      </c>
      <c r="P275" s="5">
        <f t="shared" si="80"/>
        <v>0.48148571777821936</v>
      </c>
      <c r="Q275" s="5">
        <f t="shared" si="74"/>
        <v>-0.48148571777821936</v>
      </c>
      <c r="R275" s="5">
        <f t="shared" si="75"/>
        <v>-0.48148571777821936</v>
      </c>
      <c r="S275" s="1">
        <f t="shared" si="71"/>
        <v>0.96297143555643872</v>
      </c>
      <c r="T275">
        <f>IF(A275&lt;D$4,F$4,0)</f>
        <v>0</v>
      </c>
      <c r="U275" s="5">
        <f t="shared" si="72"/>
        <v>1.2871714618865568</v>
      </c>
      <c r="V275" s="5">
        <f>L$6*SUM(U268:U274)</f>
        <v>1.1071378056858654</v>
      </c>
      <c r="W275" s="1">
        <f>H$5+((H$6-H$5)*(LOG(V275+J$5)-LOG(J$5))/(LOG(J$6)-LOG(J$5)))</f>
        <v>4.0017884498285338E-3</v>
      </c>
      <c r="X275" s="1">
        <f t="shared" si="85"/>
        <v>7.3858466441670883E-3</v>
      </c>
      <c r="Y275" s="1">
        <f t="shared" si="86"/>
        <v>1.8382506073476854</v>
      </c>
      <c r="Z275" s="1">
        <f t="shared" si="84"/>
        <v>10000000</v>
      </c>
    </row>
    <row r="276" spans="1:26" x14ac:dyDescent="0.2">
      <c r="A276">
        <v>267</v>
      </c>
      <c r="B276" s="1">
        <f t="shared" si="66"/>
        <v>91911765.468697414</v>
      </c>
      <c r="C276" s="1">
        <f t="shared" si="66"/>
        <v>91911765.468697414</v>
      </c>
      <c r="D276" s="5">
        <f t="shared" si="67"/>
        <v>7.3837538091088568</v>
      </c>
      <c r="E276" s="1">
        <f t="shared" si="68"/>
        <v>143376460.44945058</v>
      </c>
      <c r="F276" s="1">
        <f t="shared" si="69"/>
        <v>11318073.888560789</v>
      </c>
      <c r="G276" s="5">
        <f t="shared" si="73"/>
        <v>132058376.04797673</v>
      </c>
      <c r="H276" s="5">
        <f t="shared" si="70"/>
        <v>0</v>
      </c>
      <c r="I276" s="5">
        <f t="shared" si="81"/>
        <v>0.49999997991619061</v>
      </c>
      <c r="J276" s="5">
        <f t="shared" si="82"/>
        <v>0.49999997991619061</v>
      </c>
      <c r="K276" s="20">
        <f t="shared" si="83"/>
        <v>4.0167618774746252E-8</v>
      </c>
      <c r="L276" s="20">
        <f t="shared" si="76"/>
        <v>87011765.665518746</v>
      </c>
      <c r="M276" s="20">
        <f t="shared" si="77"/>
        <v>87011765.665518746</v>
      </c>
      <c r="N276" s="20">
        <f t="shared" si="78"/>
        <v>6.9901111451163436</v>
      </c>
      <c r="O276" s="5">
        <f t="shared" si="79"/>
        <v>0.46471723176558238</v>
      </c>
      <c r="P276" s="5">
        <f t="shared" si="80"/>
        <v>0.46471723176558238</v>
      </c>
      <c r="Q276" s="5">
        <f t="shared" si="74"/>
        <v>-0.46471723176558238</v>
      </c>
      <c r="R276" s="5">
        <f t="shared" si="75"/>
        <v>-0.46471723176558238</v>
      </c>
      <c r="S276" s="1">
        <f t="shared" si="71"/>
        <v>0.92943446353116477</v>
      </c>
      <c r="T276">
        <f>IF(A276&lt;D$4,F$4,0)</f>
        <v>0</v>
      </c>
      <c r="U276" s="5">
        <f t="shared" si="72"/>
        <v>1.2294008741560243</v>
      </c>
      <c r="V276" s="5">
        <f>L$6*SUM(U269:U275)</f>
        <v>1.0512913064753358</v>
      </c>
      <c r="W276" s="1">
        <f>H$5+((H$6-H$5)*(LOG(V276+J$5)-LOG(J$5))/(LOG(J$6)-LOG(J$5)))</f>
        <v>4.0016982411735453E-3</v>
      </c>
      <c r="X276" s="1">
        <f t="shared" si="85"/>
        <v>6.9874501201974233E-3</v>
      </c>
      <c r="Y276" s="1">
        <f t="shared" si="86"/>
        <v>1.73913374620176</v>
      </c>
      <c r="Z276" s="1">
        <f t="shared" si="84"/>
        <v>10000000</v>
      </c>
    </row>
    <row r="277" spans="1:26" x14ac:dyDescent="0.2">
      <c r="A277">
        <v>268</v>
      </c>
      <c r="B277" s="1">
        <f t="shared" ref="B277:C340" si="87">B276+Q276</f>
        <v>91911765.003980175</v>
      </c>
      <c r="C277" s="1">
        <f t="shared" si="87"/>
        <v>91911765.003980175</v>
      </c>
      <c r="D277" s="5">
        <f t="shared" ref="D277:D340" si="88">D276+S276-S270</f>
        <v>7.1372396949641548</v>
      </c>
      <c r="E277" s="1">
        <f t="shared" ref="E277:E340" si="89">E276+U276</f>
        <v>143376461.67885146</v>
      </c>
      <c r="F277" s="1">
        <f t="shared" ref="F277:F340" si="90">F276+X276</f>
        <v>11318073.895548239</v>
      </c>
      <c r="G277" s="5">
        <f t="shared" si="73"/>
        <v>132058377.78711048</v>
      </c>
      <c r="H277" s="5">
        <f t="shared" ref="H277:H340" si="91">SUM(T270:T276)</f>
        <v>0</v>
      </c>
      <c r="I277" s="5">
        <f t="shared" si="81"/>
        <v>0.49999998058670886</v>
      </c>
      <c r="J277" s="5">
        <f t="shared" si="82"/>
        <v>0.49999998058670886</v>
      </c>
      <c r="K277" s="20">
        <f t="shared" si="83"/>
        <v>3.8826582307175023E-8</v>
      </c>
      <c r="L277" s="20">
        <f t="shared" si="76"/>
        <v>87011765.194230422</v>
      </c>
      <c r="M277" s="20">
        <f t="shared" si="77"/>
        <v>87011765.194230422</v>
      </c>
      <c r="N277" s="20">
        <f t="shared" si="78"/>
        <v>6.7567391883538397</v>
      </c>
      <c r="O277" s="5">
        <f t="shared" si="79"/>
        <v>0.44920217278094388</v>
      </c>
      <c r="P277" s="5">
        <f t="shared" si="80"/>
        <v>0.44920217278094388</v>
      </c>
      <c r="Q277" s="5">
        <f t="shared" si="74"/>
        <v>-0.44920217278094388</v>
      </c>
      <c r="R277" s="5">
        <f t="shared" si="75"/>
        <v>-0.44920217278094388</v>
      </c>
      <c r="S277" s="1">
        <f t="shared" ref="S277:S340" si="92">O277+P277-T277*K277</f>
        <v>0.89840434556188775</v>
      </c>
      <c r="T277">
        <f>IF(A277&lt;D$4,F$4,0)</f>
        <v>0</v>
      </c>
      <c r="U277" s="5">
        <f t="shared" ref="U277:U340" si="93">S270+T270</f>
        <v>1.1759485776758658</v>
      </c>
      <c r="V277" s="5">
        <f>L$6*SUM(U270:U276)</f>
        <v>0.99961927425874253</v>
      </c>
      <c r="W277" s="1">
        <f>H$5+((H$6-H$5)*(LOG(V277+J$5)-LOG(J$5))/(LOG(J$6)-LOG(J$5)))</f>
        <v>4.0016147750718545E-3</v>
      </c>
      <c r="X277" s="1">
        <f t="shared" si="85"/>
        <v>6.6188493038993402E-3</v>
      </c>
      <c r="Y277" s="1">
        <f t="shared" si="86"/>
        <v>1.6474257491745958</v>
      </c>
      <c r="Z277" s="1">
        <f t="shared" si="84"/>
        <v>10000000</v>
      </c>
    </row>
    <row r="278" spans="1:26" x14ac:dyDescent="0.2">
      <c r="A278">
        <v>269</v>
      </c>
      <c r="B278" s="1">
        <f t="shared" si="87"/>
        <v>91911764.554777995</v>
      </c>
      <c r="C278" s="1">
        <f t="shared" si="87"/>
        <v>91911764.554777995</v>
      </c>
      <c r="D278" s="5">
        <f t="shared" si="88"/>
        <v>6.9091522557459388</v>
      </c>
      <c r="E278" s="1">
        <f t="shared" si="89"/>
        <v>143376462.85480005</v>
      </c>
      <c r="F278" s="1">
        <f t="shared" si="90"/>
        <v>11318073.902167089</v>
      </c>
      <c r="G278" s="5">
        <f t="shared" si="73"/>
        <v>132058379.43453623</v>
      </c>
      <c r="H278" s="5">
        <f t="shared" si="91"/>
        <v>0</v>
      </c>
      <c r="I278" s="5">
        <f t="shared" si="81"/>
        <v>0.49999998120710648</v>
      </c>
      <c r="J278" s="5">
        <f t="shared" si="82"/>
        <v>0.49999998120710648</v>
      </c>
      <c r="K278" s="20">
        <f t="shared" si="83"/>
        <v>3.7585786920358089E-8</v>
      </c>
      <c r="L278" s="20">
        <f t="shared" si="76"/>
        <v>87011764.738948345</v>
      </c>
      <c r="M278" s="20">
        <f t="shared" si="77"/>
        <v>87011764.738948345</v>
      </c>
      <c r="N278" s="20">
        <f t="shared" si="78"/>
        <v>6.5408115439264298</v>
      </c>
      <c r="O278" s="5">
        <f t="shared" si="79"/>
        <v>0.43484684845807148</v>
      </c>
      <c r="P278" s="5">
        <f t="shared" si="80"/>
        <v>0.43484684845807148</v>
      </c>
      <c r="Q278" s="5">
        <f t="shared" si="74"/>
        <v>-0.43484684845807148</v>
      </c>
      <c r="R278" s="5">
        <f t="shared" si="75"/>
        <v>-0.43484684845807148</v>
      </c>
      <c r="S278" s="1">
        <f t="shared" si="92"/>
        <v>0.86969369691614296</v>
      </c>
      <c r="T278">
        <f>IF(A278&lt;D$4,F$4,0)</f>
        <v>0</v>
      </c>
      <c r="U278" s="5">
        <f t="shared" si="93"/>
        <v>1.1264917847801037</v>
      </c>
      <c r="V278" s="5">
        <f>L$6*SUM(U271:U277)</f>
        <v>0.95180967217847956</v>
      </c>
      <c r="W278" s="1">
        <f>H$5+((H$6-H$5)*(LOG(V278+J$5)-LOG(J$5))/(LOG(J$6)-LOG(J$5)))</f>
        <v>4.0015375475894992E-3</v>
      </c>
      <c r="X278" s="1">
        <f t="shared" si="85"/>
        <v>6.2778146980045539E-3</v>
      </c>
      <c r="Y278" s="1">
        <f t="shared" si="86"/>
        <v>1.562572814177456</v>
      </c>
      <c r="Z278" s="1">
        <f t="shared" si="84"/>
        <v>10000000</v>
      </c>
    </row>
    <row r="279" spans="1:26" x14ac:dyDescent="0.2">
      <c r="A279">
        <v>270</v>
      </c>
      <c r="B279" s="1">
        <f t="shared" si="87"/>
        <v>91911764.119931147</v>
      </c>
      <c r="C279" s="1">
        <f t="shared" si="87"/>
        <v>91911764.119931147</v>
      </c>
      <c r="D279" s="5">
        <f t="shared" si="88"/>
        <v>6.6981141168432234</v>
      </c>
      <c r="E279" s="1">
        <f t="shared" si="89"/>
        <v>143376463.98129183</v>
      </c>
      <c r="F279" s="1">
        <f t="shared" si="90"/>
        <v>11318073.908444904</v>
      </c>
      <c r="G279" s="5">
        <f t="shared" si="73"/>
        <v>132058380.99710904</v>
      </c>
      <c r="H279" s="5">
        <f t="shared" si="91"/>
        <v>0</v>
      </c>
      <c r="I279" s="5">
        <f t="shared" si="81"/>
        <v>0.49999998178113014</v>
      </c>
      <c r="J279" s="5">
        <f t="shared" si="82"/>
        <v>0.49999998178113014</v>
      </c>
      <c r="K279" s="20">
        <f t="shared" si="83"/>
        <v>3.6437739700214243E-8</v>
      </c>
      <c r="L279" s="20">
        <f t="shared" si="76"/>
        <v>87011764.29847607</v>
      </c>
      <c r="M279" s="20">
        <f t="shared" si="77"/>
        <v>87011764.29847607</v>
      </c>
      <c r="N279" s="20">
        <f t="shared" si="78"/>
        <v>6.3410242677811235</v>
      </c>
      <c r="O279" s="5">
        <f t="shared" si="79"/>
        <v>0.42156456983426643</v>
      </c>
      <c r="P279" s="5">
        <f t="shared" si="80"/>
        <v>0.42156456983426643</v>
      </c>
      <c r="Q279" s="5">
        <f t="shared" si="74"/>
        <v>-0.42156456983426643</v>
      </c>
      <c r="R279" s="5">
        <f t="shared" si="75"/>
        <v>-0.42156456983426643</v>
      </c>
      <c r="S279" s="1">
        <f t="shared" si="92"/>
        <v>0.84312913966853287</v>
      </c>
      <c r="T279">
        <f>IF(A279&lt;D$4,F$4,0)</f>
        <v>0</v>
      </c>
      <c r="U279" s="5">
        <f t="shared" si="93"/>
        <v>1.0807318358188587</v>
      </c>
      <c r="V279" s="5">
        <f>L$6*SUM(U272:U278)</f>
        <v>0.90757378776894404</v>
      </c>
      <c r="W279" s="1">
        <f>H$5+((H$6-H$5)*(LOG(V279+J$5)-LOG(J$5))/(LOG(J$6)-LOG(J$5)))</f>
        <v>4.0014660924517203E-3</v>
      </c>
      <c r="X279" s="1">
        <f t="shared" si="85"/>
        <v>5.9622837886336329E-3</v>
      </c>
      <c r="Y279" s="1">
        <f t="shared" si="86"/>
        <v>1.4840625348349097</v>
      </c>
      <c r="Z279" s="1">
        <f t="shared" si="84"/>
        <v>10000000</v>
      </c>
    </row>
    <row r="280" spans="1:26" x14ac:dyDescent="0.2">
      <c r="A280">
        <v>271</v>
      </c>
      <c r="B280" s="1">
        <f t="shared" si="87"/>
        <v>91911763.698366582</v>
      </c>
      <c r="C280" s="1">
        <f t="shared" si="87"/>
        <v>91911763.698366582</v>
      </c>
      <c r="D280" s="5">
        <f t="shared" si="88"/>
        <v>6.5028508608932212</v>
      </c>
      <c r="E280" s="1">
        <f t="shared" si="89"/>
        <v>143376465.06202367</v>
      </c>
      <c r="F280" s="1">
        <f t="shared" si="90"/>
        <v>11318073.914407188</v>
      </c>
      <c r="G280" s="5">
        <f t="shared" si="73"/>
        <v>132058382.48117158</v>
      </c>
      <c r="H280" s="5">
        <f t="shared" si="91"/>
        <v>0</v>
      </c>
      <c r="I280" s="5">
        <f t="shared" si="81"/>
        <v>0.49999998231224607</v>
      </c>
      <c r="J280" s="5">
        <f t="shared" si="82"/>
        <v>0.49999998231224607</v>
      </c>
      <c r="K280" s="20">
        <f t="shared" si="83"/>
        <v>3.5375507819610775E-8</v>
      </c>
      <c r="L280" s="20">
        <f t="shared" si="76"/>
        <v>87011763.871706575</v>
      </c>
      <c r="M280" s="20">
        <f t="shared" si="77"/>
        <v>87011763.871706575</v>
      </c>
      <c r="N280" s="20">
        <f t="shared" si="78"/>
        <v>6.1561708842610354</v>
      </c>
      <c r="O280" s="5">
        <f t="shared" si="79"/>
        <v>0.40927512785390918</v>
      </c>
      <c r="P280" s="5">
        <f t="shared" si="80"/>
        <v>0.40927512785390918</v>
      </c>
      <c r="Q280" s="5">
        <f t="shared" si="74"/>
        <v>-0.40927512785390918</v>
      </c>
      <c r="R280" s="5">
        <f t="shared" si="75"/>
        <v>-0.40927512785390918</v>
      </c>
      <c r="S280" s="1">
        <f t="shared" si="92"/>
        <v>0.81855025570781836</v>
      </c>
      <c r="T280">
        <f>IF(A280&lt;D$4,F$4,0)</f>
        <v>0</v>
      </c>
      <c r="U280" s="5">
        <f t="shared" si="93"/>
        <v>1.0383923956185352</v>
      </c>
      <c r="V280" s="5">
        <f>L$6*SUM(U273:U279)</f>
        <v>0.8666444894884755</v>
      </c>
      <c r="W280" s="1">
        <f>H$5+((H$6-H$5)*(LOG(V280+J$5)-LOG(J$5))/(LOG(J$6)-LOG(J$5)))</f>
        <v>4.0013999782293362E-3</v>
      </c>
      <c r="X280" s="1">
        <f t="shared" si="85"/>
        <v>5.670348515865101E-3</v>
      </c>
      <c r="Y280" s="1">
        <f t="shared" si="86"/>
        <v>1.4114208062589928</v>
      </c>
      <c r="Z280" s="1">
        <f t="shared" si="84"/>
        <v>10000000</v>
      </c>
    </row>
    <row r="281" spans="1:26" x14ac:dyDescent="0.2">
      <c r="A281">
        <v>272</v>
      </c>
      <c r="B281" s="1">
        <f t="shared" si="87"/>
        <v>91911763.289091453</v>
      </c>
      <c r="C281" s="1">
        <f t="shared" si="87"/>
        <v>91911763.289091453</v>
      </c>
      <c r="D281" s="5">
        <f t="shared" si="88"/>
        <v>6.3221833318469445</v>
      </c>
      <c r="E281" s="1">
        <f t="shared" si="89"/>
        <v>143376466.10041606</v>
      </c>
      <c r="F281" s="1">
        <f t="shared" si="90"/>
        <v>11318073.920077536</v>
      </c>
      <c r="G281" s="5">
        <f t="shared" si="73"/>
        <v>132058383.89259239</v>
      </c>
      <c r="H281" s="5">
        <f t="shared" si="91"/>
        <v>0</v>
      </c>
      <c r="I281" s="5">
        <f t="shared" si="81"/>
        <v>0.49999998280366165</v>
      </c>
      <c r="J281" s="5">
        <f t="shared" si="82"/>
        <v>0.49999998280366165</v>
      </c>
      <c r="K281" s="20">
        <f t="shared" si="83"/>
        <v>3.4392676672543424E-8</v>
      </c>
      <c r="L281" s="20">
        <f t="shared" si="76"/>
        <v>87011763.457615569</v>
      </c>
      <c r="M281" s="20">
        <f t="shared" si="77"/>
        <v>87011763.457615569</v>
      </c>
      <c r="N281" s="20">
        <f t="shared" si="78"/>
        <v>5.9851351004560192</v>
      </c>
      <c r="O281" s="5">
        <f t="shared" si="79"/>
        <v>0.39790430900271345</v>
      </c>
      <c r="P281" s="5">
        <f t="shared" si="80"/>
        <v>0.39790430900271345</v>
      </c>
      <c r="Q281" s="5">
        <f t="shared" si="74"/>
        <v>-0.39790430900271345</v>
      </c>
      <c r="R281" s="5">
        <f t="shared" si="75"/>
        <v>-0.39790430900271345</v>
      </c>
      <c r="S281" s="1">
        <f t="shared" si="92"/>
        <v>0.7958086180054269</v>
      </c>
      <c r="T281">
        <f>IF(A281&lt;D$4,F$4,0)</f>
        <v>0</v>
      </c>
      <c r="U281" s="5">
        <f t="shared" si="93"/>
        <v>0.99921778475409517</v>
      </c>
      <c r="V281" s="5">
        <f>L$6*SUM(U274:U280)</f>
        <v>0.82877461357284332</v>
      </c>
      <c r="W281" s="1">
        <f>H$5+((H$6-H$5)*(LOG(V281+J$5)-LOG(J$5))/(LOG(J$6)-LOG(J$5)))</f>
        <v>4.0013388057351124E-3</v>
      </c>
      <c r="X281" s="1">
        <f t="shared" si="85"/>
        <v>5.4002436877148259E-3</v>
      </c>
      <c r="Y281" s="1">
        <f t="shared" si="86"/>
        <v>1.3442089621047726</v>
      </c>
      <c r="Z281" s="1">
        <f t="shared" si="84"/>
        <v>10000000</v>
      </c>
    </row>
    <row r="282" spans="1:26" x14ac:dyDescent="0.2">
      <c r="A282">
        <v>273</v>
      </c>
      <c r="B282" s="1">
        <f t="shared" si="87"/>
        <v>91911762.891187146</v>
      </c>
      <c r="C282" s="1">
        <f t="shared" si="87"/>
        <v>91911762.891187146</v>
      </c>
      <c r="D282" s="5">
        <f t="shared" si="88"/>
        <v>6.1550205142959324</v>
      </c>
      <c r="E282" s="1">
        <f t="shared" si="89"/>
        <v>143376467.09963384</v>
      </c>
      <c r="F282" s="1">
        <f t="shared" si="90"/>
        <v>11318073.92547778</v>
      </c>
      <c r="G282" s="5">
        <f t="shared" si="73"/>
        <v>132058385.23680134</v>
      </c>
      <c r="H282" s="5">
        <f t="shared" si="91"/>
        <v>0</v>
      </c>
      <c r="I282" s="5">
        <f t="shared" si="81"/>
        <v>0.49999998325834444</v>
      </c>
      <c r="J282" s="5">
        <f t="shared" si="82"/>
        <v>0.49999998325834444</v>
      </c>
      <c r="K282" s="20">
        <f t="shared" si="83"/>
        <v>3.3483311137728337E-8</v>
      </c>
      <c r="L282" s="20">
        <f t="shared" si="76"/>
        <v>87011763.055255368</v>
      </c>
      <c r="M282" s="20">
        <f t="shared" si="77"/>
        <v>87011763.055255368</v>
      </c>
      <c r="N282" s="20">
        <f t="shared" si="78"/>
        <v>5.8268840651461948</v>
      </c>
      <c r="O282" s="5">
        <f t="shared" si="79"/>
        <v>0.38738344714772605</v>
      </c>
      <c r="P282" s="5">
        <f t="shared" si="80"/>
        <v>0.38738344714772605</v>
      </c>
      <c r="Q282" s="5">
        <f t="shared" si="74"/>
        <v>-0.38738344714772605</v>
      </c>
      <c r="R282" s="5">
        <f t="shared" si="75"/>
        <v>-0.38738344714772605</v>
      </c>
      <c r="S282" s="1">
        <f t="shared" si="92"/>
        <v>0.77476689429545209</v>
      </c>
      <c r="T282">
        <f>IF(A282&lt;D$4,F$4,0)</f>
        <v>0</v>
      </c>
      <c r="U282" s="5">
        <f t="shared" si="93"/>
        <v>0.96297143555643872</v>
      </c>
      <c r="V282" s="5">
        <f>L$6*SUM(U275:U281)</f>
        <v>0.79373547146900403</v>
      </c>
      <c r="W282" s="1">
        <f>H$5+((H$6-H$5)*(LOG(V282+J$5)-LOG(J$5))/(LOG(J$6)-LOG(J$5)))</f>
        <v>4.001282205614849E-3</v>
      </c>
      <c r="X282" s="1">
        <f t="shared" si="85"/>
        <v>5.1503362660219321E-3</v>
      </c>
      <c r="Y282" s="1">
        <f t="shared" si="86"/>
        <v>1.2820211256205349</v>
      </c>
      <c r="Z282" s="1">
        <f t="shared" si="84"/>
        <v>10000000</v>
      </c>
    </row>
    <row r="283" spans="1:26" x14ac:dyDescent="0.2">
      <c r="A283">
        <v>274</v>
      </c>
      <c r="B283" s="1">
        <f t="shared" si="87"/>
        <v>91911762.5038037</v>
      </c>
      <c r="C283" s="1">
        <f t="shared" si="87"/>
        <v>91911762.5038037</v>
      </c>
      <c r="D283" s="5">
        <f t="shared" si="88"/>
        <v>6.0003529450602198</v>
      </c>
      <c r="E283" s="1">
        <f t="shared" si="89"/>
        <v>143376468.06260529</v>
      </c>
      <c r="F283" s="1">
        <f t="shared" si="90"/>
        <v>11318073.930628117</v>
      </c>
      <c r="G283" s="5">
        <f t="shared" si="73"/>
        <v>132058386.51882246</v>
      </c>
      <c r="H283" s="5">
        <f t="shared" si="91"/>
        <v>0</v>
      </c>
      <c r="I283" s="5">
        <f t="shared" si="81"/>
        <v>0.49999998367904014</v>
      </c>
      <c r="J283" s="5">
        <f t="shared" si="82"/>
        <v>0.49999998367904014</v>
      </c>
      <c r="K283" s="20">
        <f t="shared" si="83"/>
        <v>3.2641919737687875E-8</v>
      </c>
      <c r="L283" s="20">
        <f t="shared" si="76"/>
        <v>87011762.663749099</v>
      </c>
      <c r="M283" s="20">
        <f t="shared" si="77"/>
        <v>87011762.663749099</v>
      </c>
      <c r="N283" s="20">
        <f t="shared" si="78"/>
        <v>5.680462131630879</v>
      </c>
      <c r="O283" s="5">
        <f t="shared" si="79"/>
        <v>0.3776490088767423</v>
      </c>
      <c r="P283" s="5">
        <f t="shared" si="80"/>
        <v>0.3776490088767423</v>
      </c>
      <c r="Q283" s="5">
        <f t="shared" si="74"/>
        <v>-0.3776490088767423</v>
      </c>
      <c r="R283" s="5">
        <f t="shared" si="75"/>
        <v>-0.3776490088767423</v>
      </c>
      <c r="S283" s="1">
        <f t="shared" si="92"/>
        <v>0.7552980177534846</v>
      </c>
      <c r="T283">
        <f>IF(A283&lt;D$4,F$4,0)</f>
        <v>0</v>
      </c>
      <c r="U283" s="5">
        <f t="shared" si="93"/>
        <v>0.92943446353116477</v>
      </c>
      <c r="V283" s="5">
        <f>L$6*SUM(U276:U282)</f>
        <v>0.76131546883599222</v>
      </c>
      <c r="W283" s="1">
        <f>H$5+((H$6-H$5)*(LOG(V283+J$5)-LOG(J$5))/(LOG(J$6)-LOG(J$5)))</f>
        <v>4.0012298361181428E-3</v>
      </c>
      <c r="X283" s="1">
        <f t="shared" si="85"/>
        <v>4.9191154582228103E-3</v>
      </c>
      <c r="Y283" s="1">
        <f t="shared" si="86"/>
        <v>1.2244817586978014</v>
      </c>
      <c r="Z283" s="1">
        <f t="shared" si="84"/>
        <v>10000000</v>
      </c>
    </row>
    <row r="284" spans="1:26" x14ac:dyDescent="0.2">
      <c r="A284">
        <v>275</v>
      </c>
      <c r="B284" s="1">
        <f t="shared" si="87"/>
        <v>91911762.126154691</v>
      </c>
      <c r="C284" s="1">
        <f t="shared" si="87"/>
        <v>91911762.126154691</v>
      </c>
      <c r="D284" s="5">
        <f t="shared" si="88"/>
        <v>5.8572466172518167</v>
      </c>
      <c r="E284" s="1">
        <f t="shared" si="89"/>
        <v>143376468.99203977</v>
      </c>
      <c r="F284" s="1">
        <f t="shared" si="90"/>
        <v>11318073.935547233</v>
      </c>
      <c r="G284" s="5">
        <f t="shared" si="73"/>
        <v>132058387.74330422</v>
      </c>
      <c r="H284" s="5">
        <f t="shared" si="91"/>
        <v>0</v>
      </c>
      <c r="I284" s="5">
        <f t="shared" si="81"/>
        <v>0.49999998406828927</v>
      </c>
      <c r="J284" s="5">
        <f t="shared" si="82"/>
        <v>0.49999998406828927</v>
      </c>
      <c r="K284" s="20">
        <f t="shared" si="83"/>
        <v>3.1863421476896825E-8</v>
      </c>
      <c r="L284" s="20">
        <f t="shared" si="76"/>
        <v>87011762.282285452</v>
      </c>
      <c r="M284" s="20">
        <f t="shared" si="77"/>
        <v>87011762.282285452</v>
      </c>
      <c r="N284" s="20">
        <f t="shared" si="78"/>
        <v>5.5449850867782278</v>
      </c>
      <c r="O284" s="5">
        <f t="shared" si="79"/>
        <v>0.36864220983310297</v>
      </c>
      <c r="P284" s="5">
        <f t="shared" si="80"/>
        <v>0.36864220983310297</v>
      </c>
      <c r="Q284" s="5">
        <f t="shared" si="74"/>
        <v>-0.36864220983310297</v>
      </c>
      <c r="R284" s="5">
        <f t="shared" si="75"/>
        <v>-0.36864220983310297</v>
      </c>
      <c r="S284" s="1">
        <f t="shared" si="92"/>
        <v>0.73728441966620595</v>
      </c>
      <c r="T284">
        <f>IF(A284&lt;D$4,F$4,0)</f>
        <v>0</v>
      </c>
      <c r="U284" s="5">
        <f t="shared" si="93"/>
        <v>0.89840434556188775</v>
      </c>
      <c r="V284" s="5">
        <f>L$6*SUM(U277:U283)</f>
        <v>0.73131882777350621</v>
      </c>
      <c r="W284" s="1">
        <f>H$5+((H$6-H$5)*(LOG(V284+J$5)-LOG(J$5))/(LOG(J$6)-LOG(J$5)))</f>
        <v>4.0011813810358126E-3</v>
      </c>
      <c r="X284" s="1">
        <f t="shared" si="85"/>
        <v>4.7051835540522207E-3</v>
      </c>
      <c r="Y284" s="1">
        <f t="shared" si="86"/>
        <v>1.1712433941218137</v>
      </c>
      <c r="Z284" s="1">
        <f t="shared" si="84"/>
        <v>10000000</v>
      </c>
    </row>
    <row r="285" spans="1:26" x14ac:dyDescent="0.2">
      <c r="A285">
        <v>276</v>
      </c>
      <c r="B285" s="1">
        <f t="shared" si="87"/>
        <v>91911761.75751248</v>
      </c>
      <c r="C285" s="1">
        <f t="shared" si="87"/>
        <v>91911761.75751248</v>
      </c>
      <c r="D285" s="5">
        <f t="shared" si="88"/>
        <v>5.724837340001879</v>
      </c>
      <c r="E285" s="1">
        <f t="shared" si="89"/>
        <v>143376469.89044413</v>
      </c>
      <c r="F285" s="1">
        <f t="shared" si="90"/>
        <v>11318073.940252416</v>
      </c>
      <c r="G285" s="5">
        <f t="shared" si="73"/>
        <v>132058388.91454762</v>
      </c>
      <c r="H285" s="5">
        <f t="shared" si="91"/>
        <v>0</v>
      </c>
      <c r="I285" s="5">
        <f t="shared" si="81"/>
        <v>0.49999998442844246</v>
      </c>
      <c r="J285" s="5">
        <f t="shared" si="82"/>
        <v>0.49999998442844246</v>
      </c>
      <c r="K285" s="20">
        <f t="shared" si="83"/>
        <v>3.114311515873368E-8</v>
      </c>
      <c r="L285" s="20">
        <f t="shared" si="76"/>
        <v>87011761.910113737</v>
      </c>
      <c r="M285" s="20">
        <f t="shared" si="77"/>
        <v>87011761.910113737</v>
      </c>
      <c r="N285" s="20">
        <f t="shared" si="78"/>
        <v>5.4196348114462891</v>
      </c>
      <c r="O285" s="5">
        <f t="shared" si="79"/>
        <v>0.36030865972901027</v>
      </c>
      <c r="P285" s="5">
        <f t="shared" si="80"/>
        <v>0.36030865972901027</v>
      </c>
      <c r="Q285" s="5">
        <f t="shared" si="74"/>
        <v>-0.36030865972901027</v>
      </c>
      <c r="R285" s="5">
        <f t="shared" si="75"/>
        <v>-0.36030865972901027</v>
      </c>
      <c r="S285" s="1">
        <f t="shared" si="92"/>
        <v>0.72061731945802054</v>
      </c>
      <c r="T285">
        <f>IF(A285&lt;D$4,F$4,0)</f>
        <v>0</v>
      </c>
      <c r="U285" s="5">
        <f t="shared" si="93"/>
        <v>0.86969369691614296</v>
      </c>
      <c r="V285" s="5">
        <f>L$6*SUM(U278:U284)</f>
        <v>0.70356440456210845</v>
      </c>
      <c r="W285" s="1">
        <f>H$5+((H$6-H$5)*(LOG(V285+J$5)-LOG(J$5))/(LOG(J$6)-LOG(J$5)))</f>
        <v>4.0011365477912245E-3</v>
      </c>
      <c r="X285" s="1">
        <f t="shared" si="85"/>
        <v>4.5072474508702394E-3</v>
      </c>
      <c r="Y285" s="1">
        <f t="shared" si="86"/>
        <v>1.1219845373292334</v>
      </c>
      <c r="Z285" s="1">
        <f t="shared" si="84"/>
        <v>10000000</v>
      </c>
    </row>
    <row r="286" spans="1:26" x14ac:dyDescent="0.2">
      <c r="A286">
        <v>277</v>
      </c>
      <c r="B286" s="1">
        <f t="shared" si="87"/>
        <v>91911761.397203818</v>
      </c>
      <c r="C286" s="1">
        <f t="shared" si="87"/>
        <v>91911761.397203818</v>
      </c>
      <c r="D286" s="5">
        <f t="shared" si="88"/>
        <v>5.6023255197913668</v>
      </c>
      <c r="E286" s="1">
        <f t="shared" si="89"/>
        <v>143376470.76013783</v>
      </c>
      <c r="F286" s="1">
        <f t="shared" si="90"/>
        <v>11318073.944759663</v>
      </c>
      <c r="G286" s="5">
        <f t="shared" si="73"/>
        <v>132058390.03653216</v>
      </c>
      <c r="H286" s="5">
        <f t="shared" si="91"/>
        <v>0</v>
      </c>
      <c r="I286" s="5">
        <f t="shared" si="81"/>
        <v>0.49999998476167445</v>
      </c>
      <c r="J286" s="5">
        <f t="shared" si="82"/>
        <v>0.49999998476167445</v>
      </c>
      <c r="K286" s="20">
        <f t="shared" si="83"/>
        <v>3.0476650995950144E-8</v>
      </c>
      <c r="L286" s="20">
        <f t="shared" si="76"/>
        <v>87011761.546539411</v>
      </c>
      <c r="M286" s="20">
        <f t="shared" si="77"/>
        <v>87011761.546539411</v>
      </c>
      <c r="N286" s="20">
        <f t="shared" si="78"/>
        <v>5.3036543400310556</v>
      </c>
      <c r="O286" s="5">
        <f t="shared" si="79"/>
        <v>0.35259803389368205</v>
      </c>
      <c r="P286" s="5">
        <f t="shared" si="80"/>
        <v>0.35259803389368205</v>
      </c>
      <c r="Q286" s="5">
        <f t="shared" si="74"/>
        <v>-0.35259803389368205</v>
      </c>
      <c r="R286" s="5">
        <f t="shared" si="75"/>
        <v>-0.35259803389368205</v>
      </c>
      <c r="S286" s="1">
        <f t="shared" si="92"/>
        <v>0.7051960677873641</v>
      </c>
      <c r="T286">
        <f>IF(A286&lt;D$4,F$4,0)</f>
        <v>0</v>
      </c>
      <c r="U286" s="5">
        <f t="shared" si="93"/>
        <v>0.84312913966853287</v>
      </c>
      <c r="V286" s="5">
        <f>L$6*SUM(U279:U285)</f>
        <v>0.67788459577571247</v>
      </c>
      <c r="W286" s="1">
        <f>H$5+((H$6-H$5)*(LOG(V286+J$5)-LOG(J$5))/(LOG(J$6)-LOG(J$5)))</f>
        <v>4.0010950656745063E-3</v>
      </c>
      <c r="X286" s="1">
        <f t="shared" si="85"/>
        <v>4.3241108156121862E-3</v>
      </c>
      <c r="Y286" s="1">
        <f t="shared" si="86"/>
        <v>1.0764077250032464</v>
      </c>
      <c r="Z286" s="1">
        <f t="shared" si="84"/>
        <v>10000000</v>
      </c>
    </row>
    <row r="287" spans="1:26" x14ac:dyDescent="0.2">
      <c r="A287">
        <v>278</v>
      </c>
      <c r="B287" s="1">
        <f t="shared" si="87"/>
        <v>91911761.044605777</v>
      </c>
      <c r="C287" s="1">
        <f t="shared" si="87"/>
        <v>91911761.044605777</v>
      </c>
      <c r="D287" s="5">
        <f t="shared" si="88"/>
        <v>5.4889713318709124</v>
      </c>
      <c r="E287" s="1">
        <f t="shared" si="89"/>
        <v>143376471.60326695</v>
      </c>
      <c r="F287" s="1">
        <f t="shared" si="90"/>
        <v>11318073.949083773</v>
      </c>
      <c r="G287" s="5">
        <f t="shared" si="73"/>
        <v>132058391.11293989</v>
      </c>
      <c r="H287" s="5">
        <f t="shared" si="91"/>
        <v>0</v>
      </c>
      <c r="I287" s="5">
        <f t="shared" si="81"/>
        <v>0.49999998506999788</v>
      </c>
      <c r="J287" s="5">
        <f t="shared" si="82"/>
        <v>0.49999998506999788</v>
      </c>
      <c r="K287" s="20">
        <f t="shared" si="83"/>
        <v>2.9860004343221905E-8</v>
      </c>
      <c r="L287" s="20">
        <f t="shared" si="76"/>
        <v>87011761.190919802</v>
      </c>
      <c r="M287" s="20">
        <f t="shared" si="77"/>
        <v>87011761.190919802</v>
      </c>
      <c r="N287" s="20">
        <f t="shared" si="78"/>
        <v>5.1963432893073378</v>
      </c>
      <c r="O287" s="5">
        <f t="shared" si="79"/>
        <v>0.34546376937289791</v>
      </c>
      <c r="P287" s="5">
        <f t="shared" si="80"/>
        <v>0.34546376937289791</v>
      </c>
      <c r="Q287" s="5">
        <f t="shared" si="74"/>
        <v>-0.34546376937289791</v>
      </c>
      <c r="R287" s="5">
        <f t="shared" si="75"/>
        <v>-0.34546376937289791</v>
      </c>
      <c r="S287" s="1">
        <f t="shared" si="92"/>
        <v>0.69092753874579582</v>
      </c>
      <c r="T287">
        <f>IF(A287&lt;D$4,F$4,0)</f>
        <v>0</v>
      </c>
      <c r="U287" s="5">
        <f t="shared" si="93"/>
        <v>0.81855025570781836</v>
      </c>
      <c r="V287" s="5">
        <f>L$6*SUM(U280:U286)</f>
        <v>0.65412432616067984</v>
      </c>
      <c r="W287" s="1">
        <f>H$5+((H$6-H$5)*(LOG(V287+J$5)-LOG(J$5))/(LOG(J$6)-LOG(J$5)))</f>
        <v>4.0010566842082484E-3</v>
      </c>
      <c r="X287" s="1">
        <f t="shared" si="85"/>
        <v>4.1546668353205562E-3</v>
      </c>
      <c r="Y287" s="1">
        <f t="shared" si="86"/>
        <v>1.0342377287832147</v>
      </c>
      <c r="Z287" s="1">
        <f t="shared" si="84"/>
        <v>10000000</v>
      </c>
    </row>
    <row r="288" spans="1:26" x14ac:dyDescent="0.2">
      <c r="A288">
        <v>279</v>
      </c>
      <c r="B288" s="1">
        <f t="shared" si="87"/>
        <v>91911760.699142009</v>
      </c>
      <c r="C288" s="1">
        <f t="shared" si="87"/>
        <v>91911760.699142009</v>
      </c>
      <c r="D288" s="5">
        <f t="shared" si="88"/>
        <v>5.3840902526112817</v>
      </c>
      <c r="E288" s="1">
        <f t="shared" si="89"/>
        <v>143376472.42181721</v>
      </c>
      <c r="F288" s="1">
        <f t="shared" si="90"/>
        <v>11318073.953238441</v>
      </c>
      <c r="G288" s="5">
        <f t="shared" si="73"/>
        <v>132058392.14717762</v>
      </c>
      <c r="H288" s="5">
        <f t="shared" si="91"/>
        <v>0</v>
      </c>
      <c r="I288" s="5">
        <f t="shared" si="81"/>
        <v>0.49999998535527435</v>
      </c>
      <c r="J288" s="5">
        <f t="shared" si="82"/>
        <v>0.49999998535527435</v>
      </c>
      <c r="K288" s="20">
        <f t="shared" si="83"/>
        <v>2.9289451393158287E-8</v>
      </c>
      <c r="L288" s="20">
        <f t="shared" si="76"/>
        <v>87011760.842660323</v>
      </c>
      <c r="M288" s="20">
        <f t="shared" si="77"/>
        <v>87011760.842660323</v>
      </c>
      <c r="N288" s="20">
        <f t="shared" si="78"/>
        <v>5.0970536289583306</v>
      </c>
      <c r="O288" s="5">
        <f t="shared" si="79"/>
        <v>0.33886278374475565</v>
      </c>
      <c r="P288" s="5">
        <f t="shared" si="80"/>
        <v>0.33886278374475565</v>
      </c>
      <c r="Q288" s="5">
        <f t="shared" si="74"/>
        <v>-0.33886278374475565</v>
      </c>
      <c r="R288" s="5">
        <f t="shared" si="75"/>
        <v>-0.33886278374475565</v>
      </c>
      <c r="S288" s="1">
        <f t="shared" si="92"/>
        <v>0.67772556748951129</v>
      </c>
      <c r="T288">
        <f>IF(A288&lt;D$4,F$4,0)</f>
        <v>0</v>
      </c>
      <c r="U288" s="5">
        <f t="shared" si="93"/>
        <v>0.7958086180054269</v>
      </c>
      <c r="V288" s="5">
        <f>L$6*SUM(U281:U287)</f>
        <v>0.63214011216960808</v>
      </c>
      <c r="W288" s="1">
        <f>H$5+((H$6-H$5)*(LOG(V288+J$5)-LOG(J$5))/(LOG(J$6)-LOG(J$5)))</f>
        <v>4.0010211716357512E-3</v>
      </c>
      <c r="X288" s="1">
        <f t="shared" si="85"/>
        <v>3.99789151187611E-3</v>
      </c>
      <c r="Y288" s="1">
        <f t="shared" si="86"/>
        <v>0.99521989324221916</v>
      </c>
      <c r="Z288" s="1">
        <f t="shared" si="84"/>
        <v>10000000</v>
      </c>
    </row>
    <row r="289" spans="1:26" x14ac:dyDescent="0.2">
      <c r="A289">
        <v>280</v>
      </c>
      <c r="B289" s="1">
        <f t="shared" si="87"/>
        <v>91911760.360279232</v>
      </c>
      <c r="C289" s="1">
        <f t="shared" si="87"/>
        <v>91911760.360279232</v>
      </c>
      <c r="D289" s="5">
        <f t="shared" si="88"/>
        <v>5.2870489258053404</v>
      </c>
      <c r="E289" s="1">
        <f t="shared" si="89"/>
        <v>143376473.21762583</v>
      </c>
      <c r="F289" s="1">
        <f t="shared" si="90"/>
        <v>11318073.957236333</v>
      </c>
      <c r="G289" s="5">
        <f t="shared" si="73"/>
        <v>132058393.14239751</v>
      </c>
      <c r="H289" s="5">
        <f t="shared" si="91"/>
        <v>0</v>
      </c>
      <c r="I289" s="5">
        <f t="shared" si="81"/>
        <v>0.49999998561922665</v>
      </c>
      <c r="J289" s="5">
        <f t="shared" si="82"/>
        <v>0.49999998561922665</v>
      </c>
      <c r="K289" s="20">
        <f t="shared" si="83"/>
        <v>2.8761546689005081E-8</v>
      </c>
      <c r="L289" s="20">
        <f t="shared" si="76"/>
        <v>87011760.501210809</v>
      </c>
      <c r="M289" s="20">
        <f t="shared" si="77"/>
        <v>87011760.501210809</v>
      </c>
      <c r="N289" s="20">
        <f t="shared" si="78"/>
        <v>5.0051857682530905</v>
      </c>
      <c r="O289" s="5">
        <f t="shared" si="79"/>
        <v>0.33275521495362675</v>
      </c>
      <c r="P289" s="5">
        <f t="shared" si="80"/>
        <v>0.33275521495362675</v>
      </c>
      <c r="Q289" s="5">
        <f t="shared" si="74"/>
        <v>-0.33275521495362675</v>
      </c>
      <c r="R289" s="5">
        <f t="shared" si="75"/>
        <v>-0.33275521495362675</v>
      </c>
      <c r="S289" s="1">
        <f t="shared" si="92"/>
        <v>0.66551042990725351</v>
      </c>
      <c r="T289">
        <f>IF(A289&lt;D$4,F$4,0)</f>
        <v>0</v>
      </c>
      <c r="U289" s="5">
        <f t="shared" si="93"/>
        <v>0.77476689429545209</v>
      </c>
      <c r="V289" s="5">
        <f>L$6*SUM(U282:U288)</f>
        <v>0.61179919549474127</v>
      </c>
      <c r="W289" s="1">
        <f>H$5+((H$6-H$5)*(LOG(V289+J$5)-LOG(J$5))/(LOG(J$6)-LOG(J$5)))</f>
        <v>4.0009883135218895E-3</v>
      </c>
      <c r="X289" s="1">
        <f t="shared" si="85"/>
        <v>3.8528374599167085E-3</v>
      </c>
      <c r="Y289" s="1">
        <f t="shared" si="86"/>
        <v>0.959118598096522</v>
      </c>
      <c r="Z289" s="1">
        <f t="shared" si="84"/>
        <v>10000000</v>
      </c>
    </row>
    <row r="290" spans="1:26" x14ac:dyDescent="0.2">
      <c r="A290">
        <v>281</v>
      </c>
      <c r="B290" s="1">
        <f t="shared" si="87"/>
        <v>91911760.027524024</v>
      </c>
      <c r="C290" s="1">
        <f t="shared" si="87"/>
        <v>91911760.027524024</v>
      </c>
      <c r="D290" s="5">
        <f t="shared" si="88"/>
        <v>5.1972613379591088</v>
      </c>
      <c r="E290" s="1">
        <f t="shared" si="89"/>
        <v>143376473.99239272</v>
      </c>
      <c r="F290" s="1">
        <f t="shared" si="90"/>
        <v>11318073.96108917</v>
      </c>
      <c r="G290" s="5">
        <f t="shared" si="73"/>
        <v>132058394.10151611</v>
      </c>
      <c r="H290" s="5">
        <f t="shared" si="91"/>
        <v>0</v>
      </c>
      <c r="I290" s="5">
        <f t="shared" si="81"/>
        <v>0.49999998586344885</v>
      </c>
      <c r="J290" s="5">
        <f t="shared" si="82"/>
        <v>0.49999998586344885</v>
      </c>
      <c r="K290" s="20">
        <f t="shared" si="83"/>
        <v>2.8273102318245393E-8</v>
      </c>
      <c r="L290" s="20">
        <f t="shared" si="76"/>
        <v>87011760.166062221</v>
      </c>
      <c r="M290" s="20">
        <f t="shared" si="77"/>
        <v>87011760.166062221</v>
      </c>
      <c r="N290" s="20">
        <f t="shared" si="78"/>
        <v>4.9201849352403038</v>
      </c>
      <c r="O290" s="5">
        <f t="shared" si="79"/>
        <v>0.32710418059122987</v>
      </c>
      <c r="P290" s="5">
        <f t="shared" si="80"/>
        <v>0.32710418059122987</v>
      </c>
      <c r="Q290" s="5">
        <f t="shared" si="74"/>
        <v>-0.32710418059122987</v>
      </c>
      <c r="R290" s="5">
        <f t="shared" si="75"/>
        <v>-0.32710418059122987</v>
      </c>
      <c r="S290" s="1">
        <f t="shared" si="92"/>
        <v>0.65420836118245973</v>
      </c>
      <c r="T290">
        <f>IF(A290&lt;D$4,F$4,0)</f>
        <v>0</v>
      </c>
      <c r="U290" s="5">
        <f t="shared" si="93"/>
        <v>0.7552980177534846</v>
      </c>
      <c r="V290" s="5">
        <f>L$6*SUM(U283:U289)</f>
        <v>0.59297874136864259</v>
      </c>
      <c r="W290" s="1">
        <f>H$5+((H$6-H$5)*(LOG(V290+J$5)-LOG(J$5))/(LOG(J$6)-LOG(J$5)))</f>
        <v>4.0009579114586172E-3</v>
      </c>
      <c r="X290" s="1">
        <f t="shared" si="85"/>
        <v>3.7186281700473094E-3</v>
      </c>
      <c r="Y290" s="1">
        <f t="shared" si="86"/>
        <v>0.92571583536111746</v>
      </c>
      <c r="Z290" s="1">
        <f t="shared" si="84"/>
        <v>10000000</v>
      </c>
    </row>
    <row r="291" spans="1:26" x14ac:dyDescent="0.2">
      <c r="A291">
        <v>282</v>
      </c>
      <c r="B291" s="1">
        <f t="shared" si="87"/>
        <v>91911759.700419843</v>
      </c>
      <c r="C291" s="1">
        <f t="shared" si="87"/>
        <v>91911759.700419843</v>
      </c>
      <c r="D291" s="5">
        <f t="shared" si="88"/>
        <v>5.1141852794753628</v>
      </c>
      <c r="E291" s="1">
        <f t="shared" si="89"/>
        <v>143376474.74769074</v>
      </c>
      <c r="F291" s="1">
        <f t="shared" si="90"/>
        <v>11318073.964807797</v>
      </c>
      <c r="G291" s="5">
        <f t="shared" si="73"/>
        <v>132058395.02723195</v>
      </c>
      <c r="H291" s="5">
        <f t="shared" si="91"/>
        <v>0</v>
      </c>
      <c r="I291" s="5">
        <f t="shared" si="81"/>
        <v>0.4999999860894157</v>
      </c>
      <c r="J291" s="5">
        <f t="shared" si="82"/>
        <v>0.4999999860894157</v>
      </c>
      <c r="K291" s="20">
        <f t="shared" si="83"/>
        <v>2.7821168661453616E-8</v>
      </c>
      <c r="L291" s="20">
        <f t="shared" si="76"/>
        <v>87011759.836743563</v>
      </c>
      <c r="M291" s="20">
        <f t="shared" si="77"/>
        <v>87011759.836743563</v>
      </c>
      <c r="N291" s="20">
        <f t="shared" si="78"/>
        <v>4.8415378265931173</v>
      </c>
      <c r="O291" s="5">
        <f t="shared" si="79"/>
        <v>0.32187555517117189</v>
      </c>
      <c r="P291" s="5">
        <f t="shared" si="80"/>
        <v>0.32187555517117189</v>
      </c>
      <c r="Q291" s="5">
        <f t="shared" si="74"/>
        <v>-0.32187555517117189</v>
      </c>
      <c r="R291" s="5">
        <f t="shared" si="75"/>
        <v>-0.32187555517117189</v>
      </c>
      <c r="S291" s="1">
        <f t="shared" si="92"/>
        <v>0.64375111034234378</v>
      </c>
      <c r="T291">
        <f>IF(A291&lt;D$4,F$4,0)</f>
        <v>0</v>
      </c>
      <c r="U291" s="5">
        <f t="shared" si="93"/>
        <v>0.73728441966620595</v>
      </c>
      <c r="V291" s="5">
        <f>L$6*SUM(U284:U290)</f>
        <v>0.57556509679087464</v>
      </c>
      <c r="W291" s="1">
        <f>H$5+((H$6-H$5)*(LOG(V291+J$5)-LOG(J$5))/(LOG(J$6)-LOG(J$5)))</f>
        <v>4.000929781867303E-3</v>
      </c>
      <c r="X291" s="1">
        <f t="shared" si="85"/>
        <v>3.5944527023175606E-3</v>
      </c>
      <c r="Y291" s="1">
        <f t="shared" si="86"/>
        <v>0.89480989285957024</v>
      </c>
      <c r="Z291" s="1">
        <f t="shared" si="84"/>
        <v>10000000</v>
      </c>
    </row>
    <row r="292" spans="1:26" x14ac:dyDescent="0.2">
      <c r="A292">
        <v>283</v>
      </c>
      <c r="B292" s="1">
        <f t="shared" si="87"/>
        <v>91911759.378544286</v>
      </c>
      <c r="C292" s="1">
        <f t="shared" si="87"/>
        <v>91911759.378544286</v>
      </c>
      <c r="D292" s="5">
        <f t="shared" si="88"/>
        <v>5.0373190703596862</v>
      </c>
      <c r="E292" s="1">
        <f t="shared" si="89"/>
        <v>143376475.48497516</v>
      </c>
      <c r="F292" s="1">
        <f t="shared" si="90"/>
        <v>11318073.96840225</v>
      </c>
      <c r="G292" s="5">
        <f t="shared" ref="G292:G355" si="94">G291+Y291-Y202*L$5</f>
        <v>132058395.92204183</v>
      </c>
      <c r="H292" s="5">
        <f t="shared" si="91"/>
        <v>0</v>
      </c>
      <c r="I292" s="5">
        <f t="shared" si="81"/>
        <v>0.49999998629849174</v>
      </c>
      <c r="J292" s="5">
        <f t="shared" si="82"/>
        <v>0.49999998629849174</v>
      </c>
      <c r="K292" s="20">
        <f t="shared" si="83"/>
        <v>2.740301658014965E-8</v>
      </c>
      <c r="L292" s="20">
        <f t="shared" si="76"/>
        <v>87011759.512819067</v>
      </c>
      <c r="M292" s="20">
        <f t="shared" si="77"/>
        <v>87011759.512819067</v>
      </c>
      <c r="N292" s="20">
        <f t="shared" si="78"/>
        <v>4.7687695078742198</v>
      </c>
      <c r="O292" s="5">
        <f t="shared" si="79"/>
        <v>0.31703776405196832</v>
      </c>
      <c r="P292" s="5">
        <f t="shared" si="80"/>
        <v>0.31703776405196832</v>
      </c>
      <c r="Q292" s="5">
        <f t="shared" ref="Q292:Q355" si="95">-O292-T292*I292+0.5*Y202*L$5</f>
        <v>-0.31703776405196832</v>
      </c>
      <c r="R292" s="5">
        <f t="shared" ref="R292:R355" si="96">-P292-T292*J292+0.5*Y202*L$5</f>
        <v>-0.31703776405196832</v>
      </c>
      <c r="S292" s="1">
        <f t="shared" si="92"/>
        <v>0.63407552810393664</v>
      </c>
      <c r="T292">
        <f>IF(A292&lt;D$4,F$4,0)</f>
        <v>0</v>
      </c>
      <c r="U292" s="5">
        <f t="shared" si="93"/>
        <v>0.72061731945802054</v>
      </c>
      <c r="V292" s="5">
        <f>L$6*SUM(U285:U291)</f>
        <v>0.55945310420130634</v>
      </c>
      <c r="W292" s="1">
        <f>H$5+((H$6-H$5)*(LOG(V292+J$5)-LOG(J$5))/(LOG(J$6)-LOG(J$5)))</f>
        <v>4.0009037548903344E-3</v>
      </c>
      <c r="X292" s="1">
        <f t="shared" si="85"/>
        <v>3.4795607775962526E-3</v>
      </c>
      <c r="Y292" s="1">
        <f t="shared" si="86"/>
        <v>0.8662141361385467</v>
      </c>
      <c r="Z292" s="1">
        <f t="shared" si="84"/>
        <v>10000000</v>
      </c>
    </row>
    <row r="293" spans="1:26" x14ac:dyDescent="0.2">
      <c r="A293">
        <v>284</v>
      </c>
      <c r="B293" s="1">
        <f t="shared" si="87"/>
        <v>91911759.061506525</v>
      </c>
      <c r="C293" s="1">
        <f t="shared" si="87"/>
        <v>91911759.061506525</v>
      </c>
      <c r="D293" s="5">
        <f t="shared" si="88"/>
        <v>4.9661985306762588</v>
      </c>
      <c r="E293" s="1">
        <f t="shared" si="89"/>
        <v>143376476.20559248</v>
      </c>
      <c r="F293" s="1">
        <f t="shared" si="90"/>
        <v>11318073.971881811</v>
      </c>
      <c r="G293" s="5">
        <f t="shared" si="94"/>
        <v>132058396.78825597</v>
      </c>
      <c r="H293" s="5">
        <f t="shared" si="91"/>
        <v>0</v>
      </c>
      <c r="I293" s="5">
        <f t="shared" si="81"/>
        <v>0.4999999864919395</v>
      </c>
      <c r="J293" s="5">
        <f t="shared" si="82"/>
        <v>0.4999999864919395</v>
      </c>
      <c r="K293" s="20">
        <f t="shared" si="83"/>
        <v>2.7016120936089926E-8</v>
      </c>
      <c r="L293" s="20">
        <f t="shared" si="76"/>
        <v>87011759.19388552</v>
      </c>
      <c r="M293" s="20">
        <f t="shared" si="77"/>
        <v>87011759.19388552</v>
      </c>
      <c r="N293" s="20">
        <f t="shared" si="78"/>
        <v>4.7014405455025772</v>
      </c>
      <c r="O293" s="5">
        <f t="shared" si="79"/>
        <v>0.31256159276408924</v>
      </c>
      <c r="P293" s="5">
        <f t="shared" si="80"/>
        <v>0.31256159276408924</v>
      </c>
      <c r="Q293" s="5">
        <f t="shared" si="95"/>
        <v>-0.31256159276408924</v>
      </c>
      <c r="R293" s="5">
        <f t="shared" si="96"/>
        <v>-0.31256159276408924</v>
      </c>
      <c r="S293" s="1">
        <f t="shared" si="92"/>
        <v>0.62512318552817847</v>
      </c>
      <c r="T293">
        <f>IF(A293&lt;D$4,F$4,0)</f>
        <v>0</v>
      </c>
      <c r="U293" s="5">
        <f t="shared" si="93"/>
        <v>0.7051960677873641</v>
      </c>
      <c r="V293" s="5">
        <f>L$6*SUM(U286:U292)</f>
        <v>0.54454546645549418</v>
      </c>
      <c r="W293" s="1">
        <f>H$5+((H$6-H$5)*(LOG(V293+J$5)-LOG(J$5))/(LOG(J$6)-LOG(J$5)))</f>
        <v>4.0008796733657145E-3</v>
      </c>
      <c r="X293" s="1">
        <f t="shared" si="85"/>
        <v>3.3732582369221556E-3</v>
      </c>
      <c r="Y293" s="1">
        <f t="shared" si="86"/>
        <v>0.83975588143161073</v>
      </c>
      <c r="Z293" s="1">
        <f t="shared" si="84"/>
        <v>10000000</v>
      </c>
    </row>
    <row r="294" spans="1:26" x14ac:dyDescent="0.2">
      <c r="A294">
        <v>285</v>
      </c>
      <c r="B294" s="1">
        <f t="shared" si="87"/>
        <v>91911758.748944938</v>
      </c>
      <c r="C294" s="1">
        <f t="shared" si="87"/>
        <v>91911758.748944938</v>
      </c>
      <c r="D294" s="5">
        <f t="shared" si="88"/>
        <v>4.900394177458641</v>
      </c>
      <c r="E294" s="1">
        <f t="shared" si="89"/>
        <v>143376476.91078857</v>
      </c>
      <c r="F294" s="1">
        <f t="shared" si="90"/>
        <v>11318073.975255068</v>
      </c>
      <c r="G294" s="5">
        <f t="shared" si="94"/>
        <v>132058397.62801185</v>
      </c>
      <c r="H294" s="5">
        <f t="shared" si="91"/>
        <v>0</v>
      </c>
      <c r="I294" s="5">
        <f t="shared" si="81"/>
        <v>0.49999998667092732</v>
      </c>
      <c r="J294" s="5">
        <f t="shared" si="82"/>
        <v>0.49999998667092732</v>
      </c>
      <c r="K294" s="20">
        <f t="shared" si="83"/>
        <v>2.6658145342472152E-8</v>
      </c>
      <c r="L294" s="20">
        <f t="shared" ref="L294:L357" si="97">B294-F$6*I294*(F$5-H294)</f>
        <v>87011758.879569843</v>
      </c>
      <c r="M294" s="20">
        <f t="shared" ref="M294:M357" si="98">C294-F$6*J294*(F$5-H294)</f>
        <v>87011758.879569843</v>
      </c>
      <c r="N294" s="20">
        <f t="shared" ref="N294:N357" si="99">D294-(F$6*K294*(F$5-H294))+((1-F$6)*H294)</f>
        <v>4.6391443531024139</v>
      </c>
      <c r="O294" s="5">
        <f t="shared" ref="O294:O357" si="100">P$5*L294*N294</f>
        <v>0.30842001058959756</v>
      </c>
      <c r="P294" s="5">
        <f t="shared" ref="P294:P357" si="101">P$6*M294*N294</f>
        <v>0.30842001058959756</v>
      </c>
      <c r="Q294" s="5">
        <f t="shared" si="95"/>
        <v>-0.30842001058959756</v>
      </c>
      <c r="R294" s="5">
        <f t="shared" si="96"/>
        <v>-0.30842001058959756</v>
      </c>
      <c r="S294" s="1">
        <f t="shared" si="92"/>
        <v>0.61684002117919512</v>
      </c>
      <c r="T294">
        <f>IF(A294&lt;D$4,F$4,0)</f>
        <v>0</v>
      </c>
      <c r="U294" s="5">
        <f t="shared" si="93"/>
        <v>0.69092753874579582</v>
      </c>
      <c r="V294" s="5">
        <f>L$6*SUM(U287:U293)</f>
        <v>0.53075215926737729</v>
      </c>
      <c r="W294" s="1">
        <f>H$5+((H$6-H$5)*(LOG(V294+J$5)-LOG(J$5))/(LOG(J$6)-LOG(J$5)))</f>
        <v>4.0008573918782408E-3</v>
      </c>
      <c r="X294" s="1">
        <f t="shared" si="85"/>
        <v>3.2749028411724491E-3</v>
      </c>
      <c r="Y294" s="1">
        <f t="shared" si="86"/>
        <v>0.81527535286664587</v>
      </c>
      <c r="Z294" s="1">
        <f t="shared" si="84"/>
        <v>10000000</v>
      </c>
    </row>
    <row r="295" spans="1:26" x14ac:dyDescent="0.2">
      <c r="A295">
        <v>286</v>
      </c>
      <c r="B295" s="1">
        <f t="shared" si="87"/>
        <v>91911758.440524921</v>
      </c>
      <c r="C295" s="1">
        <f t="shared" si="87"/>
        <v>91911758.440524921</v>
      </c>
      <c r="D295" s="5">
        <f t="shared" si="88"/>
        <v>4.8395086311483251</v>
      </c>
      <c r="E295" s="1">
        <f t="shared" si="89"/>
        <v>143376477.6017161</v>
      </c>
      <c r="F295" s="1">
        <f t="shared" si="90"/>
        <v>11318073.978529971</v>
      </c>
      <c r="G295" s="5">
        <f t="shared" si="94"/>
        <v>132058398.44328721</v>
      </c>
      <c r="H295" s="5">
        <f t="shared" si="91"/>
        <v>0</v>
      </c>
      <c r="I295" s="5">
        <f t="shared" si="81"/>
        <v>0.49999998683653601</v>
      </c>
      <c r="J295" s="5">
        <f t="shared" si="82"/>
        <v>0.49999998683653601</v>
      </c>
      <c r="K295" s="20">
        <f t="shared" si="83"/>
        <v>2.6326928054969823E-8</v>
      </c>
      <c r="L295" s="20">
        <f t="shared" si="97"/>
        <v>87011758.569526866</v>
      </c>
      <c r="M295" s="20">
        <f t="shared" si="98"/>
        <v>87011758.569526866</v>
      </c>
      <c r="N295" s="20">
        <f t="shared" si="99"/>
        <v>4.5815047362096211</v>
      </c>
      <c r="O295" s="5">
        <f t="shared" si="100"/>
        <v>0.30458800732901542</v>
      </c>
      <c r="P295" s="5">
        <f t="shared" si="101"/>
        <v>0.30458800732901542</v>
      </c>
      <c r="Q295" s="5">
        <f t="shared" si="95"/>
        <v>-0.30458800732901542</v>
      </c>
      <c r="R295" s="5">
        <f t="shared" si="96"/>
        <v>-0.30458800732901542</v>
      </c>
      <c r="S295" s="1">
        <f t="shared" si="92"/>
        <v>0.60917601465803084</v>
      </c>
      <c r="T295">
        <f>IF(A295&lt;D$4,F$4,0)</f>
        <v>0</v>
      </c>
      <c r="U295" s="5">
        <f t="shared" si="93"/>
        <v>0.67772556748951129</v>
      </c>
      <c r="V295" s="5">
        <f>L$6*SUM(U288:U294)</f>
        <v>0.51798988757117503</v>
      </c>
      <c r="W295" s="1">
        <f>H$5+((H$6-H$5)*(LOG(V295+J$5)-LOG(J$5))/(LOG(J$6)-LOG(J$5)))</f>
        <v>4.0008367758816504E-3</v>
      </c>
      <c r="X295" s="1">
        <f t="shared" si="85"/>
        <v>3.1839003854796642E-3</v>
      </c>
      <c r="Y295" s="1">
        <f t="shared" si="86"/>
        <v>0.79262471761994724</v>
      </c>
      <c r="Z295" s="1">
        <f t="shared" si="84"/>
        <v>10000000</v>
      </c>
    </row>
    <row r="296" spans="1:26" x14ac:dyDescent="0.2">
      <c r="A296">
        <v>287</v>
      </c>
      <c r="B296" s="1">
        <f t="shared" si="87"/>
        <v>91911758.135936916</v>
      </c>
      <c r="C296" s="1">
        <f t="shared" si="87"/>
        <v>91911758.135936916</v>
      </c>
      <c r="D296" s="5">
        <f t="shared" si="88"/>
        <v>4.7831742158991029</v>
      </c>
      <c r="E296" s="1">
        <f t="shared" si="89"/>
        <v>143376478.27944165</v>
      </c>
      <c r="F296" s="1">
        <f t="shared" si="90"/>
        <v>11318073.981713872</v>
      </c>
      <c r="G296" s="5">
        <f t="shared" si="94"/>
        <v>132058399.23591192</v>
      </c>
      <c r="H296" s="5">
        <f t="shared" si="91"/>
        <v>0</v>
      </c>
      <c r="I296" s="5">
        <f t="shared" si="81"/>
        <v>0.49999998698976555</v>
      </c>
      <c r="J296" s="5">
        <f t="shared" si="82"/>
        <v>0.49999998698976555</v>
      </c>
      <c r="K296" s="20">
        <f t="shared" si="83"/>
        <v>2.6020468917395651E-8</v>
      </c>
      <c r="L296" s="20">
        <f t="shared" si="97"/>
        <v>87011758.263437212</v>
      </c>
      <c r="M296" s="20">
        <f t="shared" si="98"/>
        <v>87011758.263437212</v>
      </c>
      <c r="N296" s="20">
        <f t="shared" si="99"/>
        <v>4.5281736205086256</v>
      </c>
      <c r="O296" s="5">
        <f t="shared" si="100"/>
        <v>0.30104244226968963</v>
      </c>
      <c r="P296" s="5">
        <f t="shared" si="101"/>
        <v>0.30104244226968963</v>
      </c>
      <c r="Q296" s="5">
        <f t="shared" si="95"/>
        <v>-0.30104244226968963</v>
      </c>
      <c r="R296" s="5">
        <f t="shared" si="96"/>
        <v>-0.30104244226968963</v>
      </c>
      <c r="S296" s="1">
        <f t="shared" si="92"/>
        <v>0.60208488453937925</v>
      </c>
      <c r="T296">
        <f>IF(A296&lt;D$4,F$4,0)</f>
        <v>0</v>
      </c>
      <c r="U296" s="5">
        <f t="shared" si="93"/>
        <v>0.66551042990725351</v>
      </c>
      <c r="V296" s="5">
        <f>L$6*SUM(U289:U295)</f>
        <v>0.50618158251958345</v>
      </c>
      <c r="W296" s="1">
        <f>H$5+((H$6-H$5)*(LOG(V296+J$5)-LOG(J$5))/(LOG(J$6)-LOG(J$5)))</f>
        <v>4.0008177008860803E-3</v>
      </c>
      <c r="X296" s="1">
        <f t="shared" si="85"/>
        <v>3.0997011047577796E-3</v>
      </c>
      <c r="Y296" s="1">
        <f t="shared" si="86"/>
        <v>0.77166719319069432</v>
      </c>
      <c r="Z296" s="1">
        <f t="shared" si="84"/>
        <v>10000000</v>
      </c>
    </row>
    <row r="297" spans="1:26" x14ac:dyDescent="0.2">
      <c r="A297">
        <v>288</v>
      </c>
      <c r="B297" s="1">
        <f t="shared" si="87"/>
        <v>91911757.834894478</v>
      </c>
      <c r="C297" s="1">
        <f t="shared" si="87"/>
        <v>91911757.834894478</v>
      </c>
      <c r="D297" s="5">
        <f t="shared" si="88"/>
        <v>4.7310507392560224</v>
      </c>
      <c r="E297" s="1">
        <f t="shared" si="89"/>
        <v>143376478.94495207</v>
      </c>
      <c r="F297" s="1">
        <f t="shared" si="90"/>
        <v>11318073.984813573</v>
      </c>
      <c r="G297" s="5">
        <f t="shared" si="94"/>
        <v>132058400.00757912</v>
      </c>
      <c r="H297" s="5">
        <f t="shared" si="91"/>
        <v>0</v>
      </c>
      <c r="I297" s="5">
        <f t="shared" si="81"/>
        <v>0.49999998713154137</v>
      </c>
      <c r="J297" s="5">
        <f t="shared" si="82"/>
        <v>0.49999998713154137</v>
      </c>
      <c r="K297" s="20">
        <f t="shared" si="83"/>
        <v>2.5736917283161831E-8</v>
      </c>
      <c r="L297" s="20">
        <f t="shared" si="97"/>
        <v>87011757.961005375</v>
      </c>
      <c r="M297" s="20">
        <f t="shared" si="98"/>
        <v>87011757.961005375</v>
      </c>
      <c r="N297" s="20">
        <f t="shared" si="99"/>
        <v>4.4788289498810361</v>
      </c>
      <c r="O297" s="5">
        <f t="shared" si="100"/>
        <v>0.29776190444360678</v>
      </c>
      <c r="P297" s="5">
        <f t="shared" si="101"/>
        <v>0.29776190444360678</v>
      </c>
      <c r="Q297" s="5">
        <f t="shared" si="95"/>
        <v>-0.29776190444360678</v>
      </c>
      <c r="R297" s="5">
        <f t="shared" si="96"/>
        <v>-0.29776190444360678</v>
      </c>
      <c r="S297" s="1">
        <f t="shared" si="92"/>
        <v>0.59552380888721357</v>
      </c>
      <c r="T297">
        <f>IF(A297&lt;D$4,F$4,0)</f>
        <v>0</v>
      </c>
      <c r="U297" s="5">
        <f t="shared" si="93"/>
        <v>0.65420836118245973</v>
      </c>
      <c r="V297" s="5">
        <f>L$6*SUM(U290:U296)</f>
        <v>0.49525593608076357</v>
      </c>
      <c r="W297" s="1">
        <f>H$5+((H$6-H$5)*(LOG(V297+J$5)-LOG(J$5))/(LOG(J$6)-LOG(J$5)))</f>
        <v>4.0008000517066829E-3</v>
      </c>
      <c r="X297" s="1">
        <f t="shared" si="85"/>
        <v>3.0217963484820962E-3</v>
      </c>
      <c r="Y297" s="1">
        <f t="shared" si="86"/>
        <v>0.7522762214050025</v>
      </c>
      <c r="Z297" s="1">
        <f t="shared" si="84"/>
        <v>10000000</v>
      </c>
    </row>
    <row r="298" spans="1:26" x14ac:dyDescent="0.2">
      <c r="A298">
        <v>289</v>
      </c>
      <c r="B298" s="1">
        <f t="shared" si="87"/>
        <v>91911757.537132576</v>
      </c>
      <c r="C298" s="1">
        <f t="shared" si="87"/>
        <v>91911757.537132576</v>
      </c>
      <c r="D298" s="5">
        <f t="shared" si="88"/>
        <v>4.6828234378008915</v>
      </c>
      <c r="E298" s="1">
        <f t="shared" si="89"/>
        <v>143376479.59916043</v>
      </c>
      <c r="F298" s="1">
        <f t="shared" si="90"/>
        <v>11318073.98783537</v>
      </c>
      <c r="G298" s="5">
        <f t="shared" si="94"/>
        <v>132058400.75985534</v>
      </c>
      <c r="H298" s="5">
        <f t="shared" si="91"/>
        <v>0</v>
      </c>
      <c r="I298" s="5">
        <f t="shared" si="81"/>
        <v>0.49999998726271955</v>
      </c>
      <c r="J298" s="5">
        <f t="shared" si="82"/>
        <v>0.49999998726271955</v>
      </c>
      <c r="K298" s="20">
        <f t="shared" si="83"/>
        <v>2.5474560839597418E-8</v>
      </c>
      <c r="L298" s="20">
        <f t="shared" si="97"/>
        <v>87011757.66195792</v>
      </c>
      <c r="M298" s="20">
        <f t="shared" si="98"/>
        <v>87011757.66195792</v>
      </c>
      <c r="N298" s="20">
        <f t="shared" si="99"/>
        <v>4.4331727415728368</v>
      </c>
      <c r="O298" s="5">
        <f t="shared" si="100"/>
        <v>0.29472658333078644</v>
      </c>
      <c r="P298" s="5">
        <f t="shared" si="101"/>
        <v>0.29472658333078644</v>
      </c>
      <c r="Q298" s="5">
        <f t="shared" si="95"/>
        <v>-0.29472658333078644</v>
      </c>
      <c r="R298" s="5">
        <f t="shared" si="96"/>
        <v>-0.29472658333078644</v>
      </c>
      <c r="S298" s="1">
        <f t="shared" si="92"/>
        <v>0.58945316666157288</v>
      </c>
      <c r="T298">
        <f>IF(A298&lt;D$4,F$4,0)</f>
        <v>0</v>
      </c>
      <c r="U298" s="5">
        <f t="shared" si="93"/>
        <v>0.64375111034234378</v>
      </c>
      <c r="V298" s="5">
        <f>L$6*SUM(U291:U297)</f>
        <v>0.48514697042366106</v>
      </c>
      <c r="W298" s="1">
        <f>H$5+((H$6-H$5)*(LOG(V298+J$5)-LOG(J$5))/(LOG(J$6)-LOG(J$5)))</f>
        <v>4.0007837217680411E-3</v>
      </c>
      <c r="X298" s="1">
        <f t="shared" si="85"/>
        <v>2.9497155045137536E-3</v>
      </c>
      <c r="Y298" s="1">
        <f t="shared" si="86"/>
        <v>0.73433470416169222</v>
      </c>
      <c r="Z298" s="1">
        <f t="shared" si="84"/>
        <v>10000000</v>
      </c>
    </row>
    <row r="299" spans="1:26" x14ac:dyDescent="0.2">
      <c r="A299">
        <v>290</v>
      </c>
      <c r="B299" s="1">
        <f t="shared" si="87"/>
        <v>91911757.242405996</v>
      </c>
      <c r="C299" s="1">
        <f t="shared" si="87"/>
        <v>91911757.242405996</v>
      </c>
      <c r="D299" s="5">
        <f t="shared" si="88"/>
        <v>4.638201076358528</v>
      </c>
      <c r="E299" s="1">
        <f t="shared" si="89"/>
        <v>143376480.24291155</v>
      </c>
      <c r="F299" s="1">
        <f t="shared" si="90"/>
        <v>11318073.990785085</v>
      </c>
      <c r="G299" s="5">
        <f t="shared" si="94"/>
        <v>132058401.49419005</v>
      </c>
      <c r="H299" s="5">
        <f t="shared" si="91"/>
        <v>0</v>
      </c>
      <c r="I299" s="5">
        <f t="shared" si="81"/>
        <v>0.49999998738409235</v>
      </c>
      <c r="J299" s="5">
        <f t="shared" si="82"/>
        <v>0.49999998738409235</v>
      </c>
      <c r="K299" s="20">
        <f t="shared" si="83"/>
        <v>2.5231815267635503E-8</v>
      </c>
      <c r="L299" s="20">
        <f t="shared" si="97"/>
        <v>87011757.366041884</v>
      </c>
      <c r="M299" s="20">
        <f t="shared" si="98"/>
        <v>87011757.366041884</v>
      </c>
      <c r="N299" s="20">
        <f t="shared" si="99"/>
        <v>4.3909292867356999</v>
      </c>
      <c r="O299" s="5">
        <f t="shared" si="100"/>
        <v>0.29191814922745574</v>
      </c>
      <c r="P299" s="5">
        <f t="shared" si="101"/>
        <v>0.29191814922745574</v>
      </c>
      <c r="Q299" s="5">
        <f t="shared" si="95"/>
        <v>-0.29191814922745574</v>
      </c>
      <c r="R299" s="5">
        <f t="shared" si="96"/>
        <v>-0.29191814922745574</v>
      </c>
      <c r="S299" s="1">
        <f t="shared" si="92"/>
        <v>0.58383629845491147</v>
      </c>
      <c r="T299">
        <f>IF(A299&lt;D$4,F$4,0)</f>
        <v>0</v>
      </c>
      <c r="U299" s="5">
        <f t="shared" si="93"/>
        <v>0.63407552810393664</v>
      </c>
      <c r="V299" s="5">
        <f>L$6*SUM(U292:U298)</f>
        <v>0.47579363949127496</v>
      </c>
      <c r="W299" s="1">
        <f>H$5+((H$6-H$5)*(LOG(V299+J$5)-LOG(J$5))/(LOG(J$6)-LOG(J$5)))</f>
        <v>4.0007686124607185E-3</v>
      </c>
      <c r="X299" s="1">
        <f t="shared" si="85"/>
        <v>2.883023153283227E-3</v>
      </c>
      <c r="Y299" s="1">
        <f t="shared" si="86"/>
        <v>0.7177342963047374</v>
      </c>
      <c r="Z299" s="1">
        <f t="shared" si="84"/>
        <v>10000000</v>
      </c>
    </row>
    <row r="300" spans="1:26" x14ac:dyDescent="0.2">
      <c r="A300">
        <v>291</v>
      </c>
      <c r="B300" s="1">
        <f t="shared" si="87"/>
        <v>91911756.950487852</v>
      </c>
      <c r="C300" s="1">
        <f t="shared" si="87"/>
        <v>91911756.950487852</v>
      </c>
      <c r="D300" s="5">
        <f t="shared" si="88"/>
        <v>4.5969141892852612</v>
      </c>
      <c r="E300" s="1">
        <f t="shared" si="89"/>
        <v>143376480.87698707</v>
      </c>
      <c r="F300" s="1">
        <f t="shared" si="90"/>
        <v>11318073.993668107</v>
      </c>
      <c r="G300" s="5">
        <f t="shared" si="94"/>
        <v>132058402.21192434</v>
      </c>
      <c r="H300" s="5">
        <f t="shared" si="91"/>
        <v>0</v>
      </c>
      <c r="I300" s="5">
        <f t="shared" si="81"/>
        <v>0.49999998749639263</v>
      </c>
      <c r="J300" s="5">
        <f t="shared" si="82"/>
        <v>0.49999998749639263</v>
      </c>
      <c r="K300" s="20">
        <f t="shared" si="83"/>
        <v>2.500721467442714E-8</v>
      </c>
      <c r="L300" s="20">
        <f t="shared" si="97"/>
        <v>87011757.0730232</v>
      </c>
      <c r="M300" s="20">
        <f t="shared" si="98"/>
        <v>87011757.0730232</v>
      </c>
      <c r="N300" s="20">
        <f t="shared" si="99"/>
        <v>4.3518434854758752</v>
      </c>
      <c r="O300" s="5">
        <f t="shared" si="100"/>
        <v>0.28931964255657505</v>
      </c>
      <c r="P300" s="5">
        <f t="shared" si="101"/>
        <v>0.28931964255657505</v>
      </c>
      <c r="Q300" s="5">
        <f t="shared" si="95"/>
        <v>-0.28931964255657505</v>
      </c>
      <c r="R300" s="5">
        <f t="shared" si="96"/>
        <v>-0.28931964255657505</v>
      </c>
      <c r="S300" s="1">
        <f t="shared" si="92"/>
        <v>0.5786392851131501</v>
      </c>
      <c r="T300">
        <f>IF(A300&lt;D$4,F$4,0)</f>
        <v>0</v>
      </c>
      <c r="U300" s="5">
        <f t="shared" si="93"/>
        <v>0.62512318552817847</v>
      </c>
      <c r="V300" s="5">
        <f>L$6*SUM(U293:U299)</f>
        <v>0.46713946035586651</v>
      </c>
      <c r="W300" s="1">
        <f>H$5+((H$6-H$5)*(LOG(V300+J$5)-LOG(J$5))/(LOG(J$6)-LOG(J$5)))</f>
        <v>4.0007546325458799E-3</v>
      </c>
      <c r="X300" s="1">
        <f t="shared" si="85"/>
        <v>2.821316435053435E-3</v>
      </c>
      <c r="Y300" s="1">
        <f t="shared" si="86"/>
        <v>0.70237475135231064</v>
      </c>
      <c r="Z300" s="1">
        <f t="shared" si="84"/>
        <v>10000000</v>
      </c>
    </row>
    <row r="301" spans="1:26" x14ac:dyDescent="0.2">
      <c r="A301">
        <v>292</v>
      </c>
      <c r="B301" s="1">
        <f t="shared" si="87"/>
        <v>91911756.661168203</v>
      </c>
      <c r="C301" s="1">
        <f t="shared" si="87"/>
        <v>91911756.661168203</v>
      </c>
      <c r="D301" s="5">
        <f t="shared" si="88"/>
        <v>4.5587134532192159</v>
      </c>
      <c r="E301" s="1">
        <f t="shared" si="89"/>
        <v>143376481.50211024</v>
      </c>
      <c r="F301" s="1">
        <f t="shared" si="90"/>
        <v>11318073.996489424</v>
      </c>
      <c r="G301" s="5">
        <f t="shared" si="94"/>
        <v>132058402.9142991</v>
      </c>
      <c r="H301" s="5">
        <f t="shared" si="91"/>
        <v>0</v>
      </c>
      <c r="I301" s="5">
        <f t="shared" si="81"/>
        <v>0.49999998760029857</v>
      </c>
      <c r="J301" s="5">
        <f t="shared" si="82"/>
        <v>0.49999998760029857</v>
      </c>
      <c r="K301" s="20">
        <f t="shared" si="83"/>
        <v>2.479940274110687E-8</v>
      </c>
      <c r="L301" s="20">
        <f t="shared" si="97"/>
        <v>87011756.78268528</v>
      </c>
      <c r="M301" s="20">
        <f t="shared" si="98"/>
        <v>87011756.78268528</v>
      </c>
      <c r="N301" s="20">
        <f t="shared" si="99"/>
        <v>4.315679306356369</v>
      </c>
      <c r="O301" s="5">
        <f t="shared" si="100"/>
        <v>0.28691537145228324</v>
      </c>
      <c r="P301" s="5">
        <f t="shared" si="101"/>
        <v>0.28691537145228324</v>
      </c>
      <c r="Q301" s="5">
        <f t="shared" si="95"/>
        <v>-0.28691537145228324</v>
      </c>
      <c r="R301" s="5">
        <f t="shared" si="96"/>
        <v>-0.28691537145228324</v>
      </c>
      <c r="S301" s="1">
        <f t="shared" si="92"/>
        <v>0.57383074290456648</v>
      </c>
      <c r="T301">
        <f>IF(A301&lt;D$4,F$4,0)</f>
        <v>0</v>
      </c>
      <c r="U301" s="5">
        <f t="shared" si="93"/>
        <v>0.61684002117919512</v>
      </c>
      <c r="V301" s="5">
        <f>L$6*SUM(U294:U300)</f>
        <v>0.45913217212994795</v>
      </c>
      <c r="W301" s="1">
        <f>H$5+((H$6-H$5)*(LOG(V301+J$5)-LOG(J$5))/(LOG(J$6)-LOG(J$5)))</f>
        <v>4.0007416976043809E-3</v>
      </c>
      <c r="X301" s="1">
        <f t="shared" si="85"/>
        <v>2.764222614283472E-3</v>
      </c>
      <c r="Y301" s="1">
        <f t="shared" si="86"/>
        <v>0.68816331613151238</v>
      </c>
      <c r="Z301" s="1">
        <f t="shared" si="84"/>
        <v>10000000</v>
      </c>
    </row>
    <row r="302" spans="1:26" x14ac:dyDescent="0.2">
      <c r="A302">
        <v>293</v>
      </c>
      <c r="B302" s="1">
        <f t="shared" si="87"/>
        <v>91911756.374252826</v>
      </c>
      <c r="C302" s="1">
        <f t="shared" si="87"/>
        <v>91911756.374252826</v>
      </c>
      <c r="D302" s="5">
        <f t="shared" si="88"/>
        <v>4.5233681814657514</v>
      </c>
      <c r="E302" s="1">
        <f t="shared" si="89"/>
        <v>143376482.11895028</v>
      </c>
      <c r="F302" s="1">
        <f t="shared" si="90"/>
        <v>11318073.999253647</v>
      </c>
      <c r="G302" s="5">
        <f t="shared" si="94"/>
        <v>132058403.60246241</v>
      </c>
      <c r="H302" s="5">
        <f t="shared" si="91"/>
        <v>0</v>
      </c>
      <c r="I302" s="5">
        <f t="shared" si="81"/>
        <v>0.49999998769643772</v>
      </c>
      <c r="J302" s="5">
        <f t="shared" si="82"/>
        <v>0.49999998769643772</v>
      </c>
      <c r="K302" s="20">
        <f t="shared" si="83"/>
        <v>2.4607124532252955E-8</v>
      </c>
      <c r="L302" s="20">
        <f t="shared" si="97"/>
        <v>87011756.494827732</v>
      </c>
      <c r="M302" s="20">
        <f t="shared" si="98"/>
        <v>87011756.494827732</v>
      </c>
      <c r="N302" s="20">
        <f t="shared" si="99"/>
        <v>4.2822183610496722</v>
      </c>
      <c r="O302" s="5">
        <f t="shared" si="100"/>
        <v>0.28469081699979704</v>
      </c>
      <c r="P302" s="5">
        <f t="shared" si="101"/>
        <v>0.28469081699979704</v>
      </c>
      <c r="Q302" s="5">
        <f t="shared" si="95"/>
        <v>-0.28469081699979704</v>
      </c>
      <c r="R302" s="5">
        <f t="shared" si="96"/>
        <v>-0.28469081699979704</v>
      </c>
      <c r="S302" s="1">
        <f t="shared" si="92"/>
        <v>0.56938163399959407</v>
      </c>
      <c r="T302">
        <f>IF(A302&lt;D$4,F$4,0)</f>
        <v>0</v>
      </c>
      <c r="U302" s="5">
        <f t="shared" si="93"/>
        <v>0.60917601465803084</v>
      </c>
      <c r="V302" s="5">
        <f>L$6*SUM(U295:U301)</f>
        <v>0.45172342037328783</v>
      </c>
      <c r="W302" s="1">
        <f>H$5+((H$6-H$5)*(LOG(V302+J$5)-LOG(J$5))/(LOG(J$6)-LOG(J$5)))</f>
        <v>4.0007297295270913E-3</v>
      </c>
      <c r="X302" s="1">
        <f t="shared" si="85"/>
        <v>2.7113968263159068E-3</v>
      </c>
      <c r="Y302" s="1">
        <f t="shared" si="86"/>
        <v>0.67501417066319536</v>
      </c>
      <c r="Z302" s="1">
        <f t="shared" si="84"/>
        <v>10000000</v>
      </c>
    </row>
    <row r="303" spans="1:26" x14ac:dyDescent="0.2">
      <c r="A303">
        <v>294</v>
      </c>
      <c r="B303" s="1">
        <f t="shared" si="87"/>
        <v>91911756.089562014</v>
      </c>
      <c r="C303" s="1">
        <f t="shared" si="87"/>
        <v>91911756.089562014</v>
      </c>
      <c r="D303" s="5">
        <f t="shared" si="88"/>
        <v>4.4906649309259663</v>
      </c>
      <c r="E303" s="1">
        <f t="shared" si="89"/>
        <v>143376482.72812629</v>
      </c>
      <c r="F303" s="1">
        <f t="shared" si="90"/>
        <v>11318074.001965044</v>
      </c>
      <c r="G303" s="5">
        <f t="shared" si="94"/>
        <v>132058404.27747658</v>
      </c>
      <c r="H303" s="5">
        <f t="shared" si="91"/>
        <v>0</v>
      </c>
      <c r="I303" s="5">
        <f t="shared" si="81"/>
        <v>0.49999998778539056</v>
      </c>
      <c r="J303" s="5">
        <f t="shared" si="82"/>
        <v>0.49999998778539056</v>
      </c>
      <c r="K303" s="20">
        <f t="shared" si="83"/>
        <v>2.4429218917581497E-8</v>
      </c>
      <c r="L303" s="20">
        <f t="shared" si="97"/>
        <v>87011756.209265187</v>
      </c>
      <c r="M303" s="20">
        <f t="shared" si="98"/>
        <v>87011756.209265187</v>
      </c>
      <c r="N303" s="20">
        <f t="shared" si="99"/>
        <v>4.2512585855336678</v>
      </c>
      <c r="O303" s="5">
        <f t="shared" si="100"/>
        <v>0.28263254555852768</v>
      </c>
      <c r="P303" s="5">
        <f t="shared" si="101"/>
        <v>0.28263254555852768</v>
      </c>
      <c r="Q303" s="5">
        <f t="shared" si="95"/>
        <v>-0.28263254555852768</v>
      </c>
      <c r="R303" s="5">
        <f t="shared" si="96"/>
        <v>-0.28263254555852768</v>
      </c>
      <c r="S303" s="1">
        <f t="shared" si="92"/>
        <v>0.56526509111705536</v>
      </c>
      <c r="T303">
        <f>IF(A303&lt;D$4,F$4,0)</f>
        <v>0</v>
      </c>
      <c r="U303" s="5">
        <f t="shared" si="93"/>
        <v>0.60208488453937925</v>
      </c>
      <c r="V303" s="5">
        <f>L$6*SUM(U296:U302)</f>
        <v>0.44486846509013978</v>
      </c>
      <c r="W303" s="1">
        <f>H$5+((H$6-H$5)*(LOG(V303+J$5)-LOG(J$5))/(LOG(J$6)-LOG(J$5)))</f>
        <v>4.0007186560432374E-3</v>
      </c>
      <c r="X303" s="1">
        <f t="shared" si="85"/>
        <v>2.6625199927213044E-3</v>
      </c>
      <c r="Y303" s="1">
        <f t="shared" si="86"/>
        <v>0.66284790991453224</v>
      </c>
      <c r="Z303" s="1">
        <f t="shared" si="84"/>
        <v>10000000</v>
      </c>
    </row>
    <row r="304" spans="1:26" x14ac:dyDescent="0.2">
      <c r="A304">
        <v>295</v>
      </c>
      <c r="B304" s="1">
        <f t="shared" si="87"/>
        <v>91911755.806929469</v>
      </c>
      <c r="C304" s="1">
        <f t="shared" si="87"/>
        <v>91911755.806929469</v>
      </c>
      <c r="D304" s="5">
        <f t="shared" si="88"/>
        <v>4.4604062131558084</v>
      </c>
      <c r="E304" s="1">
        <f t="shared" si="89"/>
        <v>143376483.33021116</v>
      </c>
      <c r="F304" s="1">
        <f t="shared" si="90"/>
        <v>11318074.004627565</v>
      </c>
      <c r="G304" s="5">
        <f t="shared" si="94"/>
        <v>132058404.94032449</v>
      </c>
      <c r="H304" s="5">
        <f t="shared" si="91"/>
        <v>0</v>
      </c>
      <c r="I304" s="5">
        <f t="shared" si="81"/>
        <v>0.49999998786769423</v>
      </c>
      <c r="J304" s="5">
        <f t="shared" si="82"/>
        <v>0.49999998786769423</v>
      </c>
      <c r="K304" s="20">
        <f t="shared" si="83"/>
        <v>2.4264611560110695E-8</v>
      </c>
      <c r="L304" s="20">
        <f t="shared" si="97"/>
        <v>87011755.925826073</v>
      </c>
      <c r="M304" s="20">
        <f t="shared" si="98"/>
        <v>87011755.925826073</v>
      </c>
      <c r="N304" s="20">
        <f t="shared" si="99"/>
        <v>4.2226130198667233</v>
      </c>
      <c r="O304" s="5">
        <f t="shared" si="100"/>
        <v>0.28072812763895072</v>
      </c>
      <c r="P304" s="5">
        <f t="shared" si="101"/>
        <v>0.28072812763895072</v>
      </c>
      <c r="Q304" s="5">
        <f t="shared" si="95"/>
        <v>-0.28072812763895072</v>
      </c>
      <c r="R304" s="5">
        <f t="shared" si="96"/>
        <v>-0.28072812763895072</v>
      </c>
      <c r="S304" s="1">
        <f t="shared" si="92"/>
        <v>0.56145625527790144</v>
      </c>
      <c r="T304">
        <f>IF(A304&lt;D$4,F$4,0)</f>
        <v>0</v>
      </c>
      <c r="U304" s="5">
        <f t="shared" si="93"/>
        <v>0.59552380888721357</v>
      </c>
      <c r="V304" s="5">
        <f>L$6*SUM(U297:U303)</f>
        <v>0.43852591055335238</v>
      </c>
      <c r="W304" s="1">
        <f>H$5+((H$6-H$5)*(LOG(V304+J$5)-LOG(J$5))/(LOG(J$6)-LOG(J$5)))</f>
        <v>4.0007084102839435E-3</v>
      </c>
      <c r="X304" s="1">
        <f t="shared" si="85"/>
        <v>2.6172968926607425E-3</v>
      </c>
      <c r="Y304" s="1">
        <f t="shared" si="86"/>
        <v>0.65159106428979896</v>
      </c>
      <c r="Z304" s="1">
        <f t="shared" si="84"/>
        <v>10000000</v>
      </c>
    </row>
    <row r="305" spans="1:26" x14ac:dyDescent="0.2">
      <c r="A305">
        <v>296</v>
      </c>
      <c r="B305" s="1">
        <f t="shared" si="87"/>
        <v>91911755.526201338</v>
      </c>
      <c r="C305" s="1">
        <f t="shared" si="87"/>
        <v>91911755.526201338</v>
      </c>
      <c r="D305" s="5">
        <f t="shared" si="88"/>
        <v>4.4324093017721369</v>
      </c>
      <c r="E305" s="1">
        <f t="shared" si="89"/>
        <v>143376483.92573497</v>
      </c>
      <c r="F305" s="1">
        <f t="shared" si="90"/>
        <v>11318074.007244863</v>
      </c>
      <c r="G305" s="5">
        <f t="shared" si="94"/>
        <v>132058405.59191555</v>
      </c>
      <c r="H305" s="5">
        <f t="shared" si="91"/>
        <v>0</v>
      </c>
      <c r="I305" s="5">
        <f t="shared" si="81"/>
        <v>0.49999998794384576</v>
      </c>
      <c r="J305" s="5">
        <f t="shared" si="82"/>
        <v>0.49999998794384576</v>
      </c>
      <c r="K305" s="20">
        <f t="shared" si="83"/>
        <v>2.4112308428452151E-8</v>
      </c>
      <c r="L305" s="20">
        <f t="shared" si="97"/>
        <v>87011755.644351646</v>
      </c>
      <c r="M305" s="20">
        <f t="shared" si="98"/>
        <v>87011755.644351646</v>
      </c>
      <c r="N305" s="20">
        <f t="shared" si="99"/>
        <v>4.1961086791733058</v>
      </c>
      <c r="O305" s="5">
        <f t="shared" si="100"/>
        <v>0.27896606284334569</v>
      </c>
      <c r="P305" s="5">
        <f t="shared" si="101"/>
        <v>0.27896606284334569</v>
      </c>
      <c r="Q305" s="5">
        <f t="shared" si="95"/>
        <v>-0.27896606284334569</v>
      </c>
      <c r="R305" s="5">
        <f t="shared" si="96"/>
        <v>-0.27896606284334569</v>
      </c>
      <c r="S305" s="1">
        <f t="shared" si="92"/>
        <v>0.55793212568669137</v>
      </c>
      <c r="T305">
        <f>IF(A305&lt;D$4,F$4,0)</f>
        <v>0</v>
      </c>
      <c r="U305" s="5">
        <f t="shared" si="93"/>
        <v>0.58945316666157288</v>
      </c>
      <c r="V305" s="5">
        <f>L$6*SUM(U298:U304)</f>
        <v>0.43265745532382777</v>
      </c>
      <c r="W305" s="1">
        <f>H$5+((H$6-H$5)*(LOG(V305+J$5)-LOG(J$5))/(LOG(J$6)-LOG(J$5)))</f>
        <v>4.0006989303786314E-3</v>
      </c>
      <c r="X305" s="1">
        <f t="shared" si="85"/>
        <v>2.5754543785766709E-3</v>
      </c>
      <c r="Y305" s="1">
        <f t="shared" si="86"/>
        <v>0.64117565596376713</v>
      </c>
      <c r="Z305" s="1">
        <f t="shared" si="84"/>
        <v>10000000</v>
      </c>
    </row>
    <row r="306" spans="1:26" x14ac:dyDescent="0.2">
      <c r="A306">
        <v>297</v>
      </c>
      <c r="B306" s="1">
        <f t="shared" si="87"/>
        <v>91911755.247235268</v>
      </c>
      <c r="C306" s="1">
        <f t="shared" si="87"/>
        <v>91911755.247235268</v>
      </c>
      <c r="D306" s="5">
        <f t="shared" si="88"/>
        <v>4.406505129003917</v>
      </c>
      <c r="E306" s="1">
        <f t="shared" si="89"/>
        <v>143376484.51518813</v>
      </c>
      <c r="F306" s="1">
        <f t="shared" si="90"/>
        <v>11318074.009820318</v>
      </c>
      <c r="G306" s="5">
        <f t="shared" si="94"/>
        <v>132058406.23309121</v>
      </c>
      <c r="H306" s="5">
        <f t="shared" si="91"/>
        <v>0</v>
      </c>
      <c r="I306" s="5">
        <f t="shared" si="81"/>
        <v>0.49999998801430506</v>
      </c>
      <c r="J306" s="5">
        <f t="shared" si="82"/>
        <v>0.49999998801430506</v>
      </c>
      <c r="K306" s="20">
        <f t="shared" si="83"/>
        <v>2.3971389794051471E-8</v>
      </c>
      <c r="L306" s="20">
        <f t="shared" si="97"/>
        <v>87011755.364695072</v>
      </c>
      <c r="M306" s="20">
        <f t="shared" si="98"/>
        <v>87011755.364695072</v>
      </c>
      <c r="N306" s="20">
        <f t="shared" si="99"/>
        <v>4.1715855090222123</v>
      </c>
      <c r="O306" s="5">
        <f t="shared" si="100"/>
        <v>0.27733571041713606</v>
      </c>
      <c r="P306" s="5">
        <f t="shared" si="101"/>
        <v>0.27733571041713606</v>
      </c>
      <c r="Q306" s="5">
        <f t="shared" si="95"/>
        <v>-0.27733571041713606</v>
      </c>
      <c r="R306" s="5">
        <f t="shared" si="96"/>
        <v>-0.27733571041713606</v>
      </c>
      <c r="S306" s="1">
        <f t="shared" si="92"/>
        <v>0.55467142083427212</v>
      </c>
      <c r="T306">
        <f>IF(A306&lt;D$4,F$4,0)</f>
        <v>0</v>
      </c>
      <c r="U306" s="5">
        <f t="shared" si="93"/>
        <v>0.58383629845491147</v>
      </c>
      <c r="V306" s="5">
        <f>L$6*SUM(U299:U305)</f>
        <v>0.42722766095575077</v>
      </c>
      <c r="W306" s="1">
        <f>H$5+((H$6-H$5)*(LOG(V306+J$5)-LOG(J$5))/(LOG(J$6)-LOG(J$5)))</f>
        <v>4.0006901590813326E-3</v>
      </c>
      <c r="X306" s="1">
        <f t="shared" si="85"/>
        <v>2.5367397253997183E-3</v>
      </c>
      <c r="Y306" s="1">
        <f t="shared" si="86"/>
        <v>0.63153878837853694</v>
      </c>
      <c r="Z306" s="1">
        <f t="shared" si="84"/>
        <v>10000000</v>
      </c>
    </row>
    <row r="307" spans="1:26" x14ac:dyDescent="0.2">
      <c r="A307">
        <v>298</v>
      </c>
      <c r="B307" s="1">
        <f t="shared" si="87"/>
        <v>91911754.969899565</v>
      </c>
      <c r="C307" s="1">
        <f t="shared" si="87"/>
        <v>91911754.969899565</v>
      </c>
      <c r="D307" s="5">
        <f t="shared" si="88"/>
        <v>4.3825372647250393</v>
      </c>
      <c r="E307" s="1">
        <f t="shared" si="89"/>
        <v>143376485.09902442</v>
      </c>
      <c r="F307" s="1">
        <f t="shared" si="90"/>
        <v>11318074.012357058</v>
      </c>
      <c r="G307" s="5">
        <f t="shared" si="94"/>
        <v>132058406.86463</v>
      </c>
      <c r="H307" s="5">
        <f t="shared" si="91"/>
        <v>0</v>
      </c>
      <c r="I307" s="5">
        <f t="shared" si="81"/>
        <v>0.49999998807949764</v>
      </c>
      <c r="J307" s="5">
        <f t="shared" si="82"/>
        <v>0.49999998807949764</v>
      </c>
      <c r="K307" s="20">
        <f t="shared" si="83"/>
        <v>2.3841004677128606E-8</v>
      </c>
      <c r="L307" s="20">
        <f t="shared" si="97"/>
        <v>87011755.086720482</v>
      </c>
      <c r="M307" s="20">
        <f t="shared" si="98"/>
        <v>87011755.086720482</v>
      </c>
      <c r="N307" s="20">
        <f t="shared" si="99"/>
        <v>4.1488954188891789</v>
      </c>
      <c r="O307" s="5">
        <f t="shared" si="100"/>
        <v>0.27582722499144391</v>
      </c>
      <c r="P307" s="5">
        <f t="shared" si="101"/>
        <v>0.27582722499144391</v>
      </c>
      <c r="Q307" s="5">
        <f t="shared" si="95"/>
        <v>-0.27582722499144391</v>
      </c>
      <c r="R307" s="5">
        <f t="shared" si="96"/>
        <v>-0.27582722499144391</v>
      </c>
      <c r="S307" s="1">
        <f t="shared" si="92"/>
        <v>0.55165444998288782</v>
      </c>
      <c r="T307">
        <f>IF(A307&lt;D$4,F$4,0)</f>
        <v>0</v>
      </c>
      <c r="U307" s="5">
        <f t="shared" si="93"/>
        <v>0.5786392851131501</v>
      </c>
      <c r="V307" s="5">
        <f>L$6*SUM(U300:U306)</f>
        <v>0.4222037379908482</v>
      </c>
      <c r="W307" s="1">
        <f>H$5+((H$6-H$5)*(LOG(V307+J$5)-LOG(J$5))/(LOG(J$6)-LOG(J$5)))</f>
        <v>4.000682043425006E-3</v>
      </c>
      <c r="X307" s="1">
        <f t="shared" si="85"/>
        <v>2.5009191032712222E-3</v>
      </c>
      <c r="Y307" s="1">
        <f t="shared" si="86"/>
        <v>0.62262226642490726</v>
      </c>
      <c r="Z307" s="1">
        <f t="shared" si="84"/>
        <v>10000000</v>
      </c>
    </row>
    <row r="308" spans="1:26" x14ac:dyDescent="0.2">
      <c r="A308">
        <v>299</v>
      </c>
      <c r="B308" s="1">
        <f t="shared" si="87"/>
        <v>91911754.694072336</v>
      </c>
      <c r="C308" s="1">
        <f t="shared" si="87"/>
        <v>91911754.694072336</v>
      </c>
      <c r="D308" s="5">
        <f t="shared" si="88"/>
        <v>4.3603609718033605</v>
      </c>
      <c r="E308" s="1">
        <f t="shared" si="89"/>
        <v>143376485.67766371</v>
      </c>
      <c r="F308" s="1">
        <f t="shared" si="90"/>
        <v>11318074.014857978</v>
      </c>
      <c r="G308" s="5">
        <f t="shared" si="94"/>
        <v>132058407.48725227</v>
      </c>
      <c r="H308" s="5">
        <f t="shared" si="91"/>
        <v>0</v>
      </c>
      <c r="I308" s="5">
        <f t="shared" si="81"/>
        <v>0.49999998813981711</v>
      </c>
      <c r="J308" s="5">
        <f t="shared" si="82"/>
        <v>0.49999998813981711</v>
      </c>
      <c r="K308" s="20">
        <f t="shared" si="83"/>
        <v>2.372036570777827E-8</v>
      </c>
      <c r="L308" s="20">
        <f t="shared" si="97"/>
        <v>87011754.810302123</v>
      </c>
      <c r="M308" s="20">
        <f t="shared" si="98"/>
        <v>87011754.810302123</v>
      </c>
      <c r="N308" s="20">
        <f t="shared" si="99"/>
        <v>4.1279013878671336</v>
      </c>
      <c r="O308" s="5">
        <f t="shared" si="100"/>
        <v>0.27443149712882098</v>
      </c>
      <c r="P308" s="5">
        <f t="shared" si="101"/>
        <v>0.27443149712882098</v>
      </c>
      <c r="Q308" s="5">
        <f t="shared" si="95"/>
        <v>-0.27443149712882098</v>
      </c>
      <c r="R308" s="5">
        <f t="shared" si="96"/>
        <v>-0.27443149712882098</v>
      </c>
      <c r="S308" s="1">
        <f t="shared" si="92"/>
        <v>0.54886299425764196</v>
      </c>
      <c r="T308">
        <f>IF(A308&lt;D$4,F$4,0)</f>
        <v>0</v>
      </c>
      <c r="U308" s="5">
        <f t="shared" si="93"/>
        <v>0.57383074290456648</v>
      </c>
      <c r="V308" s="5">
        <f>L$6*SUM(U301:U307)</f>
        <v>0.41755534794934529</v>
      </c>
      <c r="W308" s="1">
        <f>H$5+((H$6-H$5)*(LOG(V308+J$5)-LOG(J$5))/(LOG(J$6)-LOG(J$5)))</f>
        <v>4.0006745344017972E-3</v>
      </c>
      <c r="X308" s="1">
        <f t="shared" si="85"/>
        <v>2.467776164531471E-3</v>
      </c>
      <c r="Y308" s="1">
        <f t="shared" si="86"/>
        <v>0.6143722450146637</v>
      </c>
      <c r="Z308" s="1">
        <f t="shared" si="84"/>
        <v>10000000</v>
      </c>
    </row>
    <row r="309" spans="1:26" x14ac:dyDescent="0.2">
      <c r="A309">
        <v>300</v>
      </c>
      <c r="B309" s="1">
        <f t="shared" si="87"/>
        <v>91911754.419640839</v>
      </c>
      <c r="C309" s="1">
        <f t="shared" si="87"/>
        <v>91911754.419640839</v>
      </c>
      <c r="D309" s="5">
        <f t="shared" si="88"/>
        <v>4.3398423320614086</v>
      </c>
      <c r="E309" s="1">
        <f t="shared" si="89"/>
        <v>143376486.25149447</v>
      </c>
      <c r="F309" s="1">
        <f t="shared" si="90"/>
        <v>11318074.017325753</v>
      </c>
      <c r="G309" s="5">
        <f t="shared" si="94"/>
        <v>132058408.1016245</v>
      </c>
      <c r="H309" s="5">
        <f t="shared" si="91"/>
        <v>0</v>
      </c>
      <c r="I309" s="5">
        <f t="shared" si="81"/>
        <v>0.49999998819562785</v>
      </c>
      <c r="J309" s="5">
        <f t="shared" si="82"/>
        <v>0.49999998819562785</v>
      </c>
      <c r="K309" s="20">
        <f t="shared" si="83"/>
        <v>2.3608744371197585E-8</v>
      </c>
      <c r="L309" s="20">
        <f t="shared" si="97"/>
        <v>87011754.535323679</v>
      </c>
      <c r="M309" s="20">
        <f t="shared" si="98"/>
        <v>87011754.535323679</v>
      </c>
      <c r="N309" s="20">
        <f t="shared" si="99"/>
        <v>4.1084766372236725</v>
      </c>
      <c r="O309" s="5">
        <f t="shared" si="100"/>
        <v>0.27314009831312519</v>
      </c>
      <c r="P309" s="5">
        <f t="shared" si="101"/>
        <v>0.27314009831312519</v>
      </c>
      <c r="Q309" s="5">
        <f t="shared" si="95"/>
        <v>-0.27314009831312519</v>
      </c>
      <c r="R309" s="5">
        <f t="shared" si="96"/>
        <v>-0.27314009831312519</v>
      </c>
      <c r="S309" s="1">
        <f t="shared" si="92"/>
        <v>0.54628019662625038</v>
      </c>
      <c r="T309">
        <f>IF(A309&lt;D$4,F$4,0)</f>
        <v>0</v>
      </c>
      <c r="U309" s="5">
        <f t="shared" si="93"/>
        <v>0.56938163399959407</v>
      </c>
      <c r="V309" s="5">
        <f>L$6*SUM(U302:U308)</f>
        <v>0.4132544201218824</v>
      </c>
      <c r="W309" s="1">
        <f>H$5+((H$6-H$5)*(LOG(V309+J$5)-LOG(J$5))/(LOG(J$6)-LOG(J$5)))</f>
        <v>4.0006675866669505E-3</v>
      </c>
      <c r="X309" s="1">
        <f t="shared" si="85"/>
        <v>2.4371107364173352E-3</v>
      </c>
      <c r="Y309" s="1">
        <f t="shared" si="86"/>
        <v>0.60673890392161356</v>
      </c>
      <c r="Z309" s="1">
        <f t="shared" si="84"/>
        <v>10000000</v>
      </c>
    </row>
    <row r="310" spans="1:26" x14ac:dyDescent="0.2">
      <c r="A310">
        <v>301</v>
      </c>
      <c r="B310" s="1">
        <f t="shared" si="87"/>
        <v>91911754.146500736</v>
      </c>
      <c r="C310" s="1">
        <f t="shared" si="87"/>
        <v>91911754.146500736</v>
      </c>
      <c r="D310" s="5">
        <f t="shared" si="88"/>
        <v>4.3208574375706039</v>
      </c>
      <c r="E310" s="1">
        <f t="shared" si="89"/>
        <v>143376486.82087609</v>
      </c>
      <c r="F310" s="1">
        <f t="shared" si="90"/>
        <v>11318074.019762864</v>
      </c>
      <c r="G310" s="5">
        <f t="shared" si="94"/>
        <v>132058408.70836341</v>
      </c>
      <c r="H310" s="5">
        <f t="shared" si="91"/>
        <v>0</v>
      </c>
      <c r="I310" s="5">
        <f t="shared" si="81"/>
        <v>0.49999998824726671</v>
      </c>
      <c r="J310" s="5">
        <f t="shared" si="82"/>
        <v>0.49999998824726671</v>
      </c>
      <c r="K310" s="20">
        <f t="shared" si="83"/>
        <v>2.3505466608327903E-8</v>
      </c>
      <c r="L310" s="20">
        <f t="shared" si="97"/>
        <v>87011754.261677518</v>
      </c>
      <c r="M310" s="20">
        <f t="shared" si="98"/>
        <v>87011754.261677518</v>
      </c>
      <c r="N310" s="20">
        <f t="shared" si="99"/>
        <v>4.0905038648089906</v>
      </c>
      <c r="O310" s="5">
        <f t="shared" si="100"/>
        <v>0.2719452300513463</v>
      </c>
      <c r="P310" s="5">
        <f t="shared" si="101"/>
        <v>0.2719452300513463</v>
      </c>
      <c r="Q310" s="5">
        <f t="shared" si="95"/>
        <v>-0.2719452300513463</v>
      </c>
      <c r="R310" s="5">
        <f t="shared" si="96"/>
        <v>-0.2719452300513463</v>
      </c>
      <c r="S310" s="1">
        <f t="shared" si="92"/>
        <v>0.5438904601026926</v>
      </c>
      <c r="T310">
        <f>IF(A310&lt;D$4,F$4,0)</f>
        <v>0</v>
      </c>
      <c r="U310" s="5">
        <f t="shared" si="93"/>
        <v>0.56526509111705536</v>
      </c>
      <c r="V310" s="5">
        <f>L$6*SUM(U303:U309)</f>
        <v>0.40927498205603874</v>
      </c>
      <c r="W310" s="1">
        <f>H$5+((H$6-H$5)*(LOG(V310+J$5)-LOG(J$5))/(LOG(J$6)-LOG(J$5)))</f>
        <v>4.0006611582652212E-3</v>
      </c>
      <c r="X310" s="1">
        <f t="shared" si="85"/>
        <v>2.4087376115552949E-3</v>
      </c>
      <c r="Y310" s="1">
        <f t="shared" si="86"/>
        <v>0.59967614692782389</v>
      </c>
      <c r="Z310" s="1">
        <f t="shared" si="84"/>
        <v>10000000</v>
      </c>
    </row>
    <row r="311" spans="1:26" x14ac:dyDescent="0.2">
      <c r="A311">
        <v>302</v>
      </c>
      <c r="B311" s="1">
        <f t="shared" si="87"/>
        <v>91911753.874555513</v>
      </c>
      <c r="C311" s="1">
        <f t="shared" si="87"/>
        <v>91911753.874555513</v>
      </c>
      <c r="D311" s="5">
        <f t="shared" si="88"/>
        <v>4.3032916423953953</v>
      </c>
      <c r="E311" s="1">
        <f t="shared" si="89"/>
        <v>143376487.38614118</v>
      </c>
      <c r="F311" s="1">
        <f t="shared" si="90"/>
        <v>11318074.022171602</v>
      </c>
      <c r="G311" s="5">
        <f t="shared" si="94"/>
        <v>132058409.30803956</v>
      </c>
      <c r="H311" s="5">
        <f t="shared" si="91"/>
        <v>0</v>
      </c>
      <c r="I311" s="5">
        <f t="shared" si="81"/>
        <v>0.49999998829504561</v>
      </c>
      <c r="J311" s="5">
        <f t="shared" si="82"/>
        <v>0.49999998829504561</v>
      </c>
      <c r="K311" s="20">
        <f t="shared" si="83"/>
        <v>2.3409908745344031E-8</v>
      </c>
      <c r="L311" s="20">
        <f t="shared" si="97"/>
        <v>87011753.989264071</v>
      </c>
      <c r="M311" s="20">
        <f t="shared" si="98"/>
        <v>87011753.989264071</v>
      </c>
      <c r="N311" s="20">
        <f t="shared" si="99"/>
        <v>4.0738745366910241</v>
      </c>
      <c r="O311" s="5">
        <f t="shared" si="100"/>
        <v>0.27083967678001725</v>
      </c>
      <c r="P311" s="5">
        <f t="shared" si="101"/>
        <v>0.27083967678001725</v>
      </c>
      <c r="Q311" s="5">
        <f t="shared" si="95"/>
        <v>-0.27083967678001725</v>
      </c>
      <c r="R311" s="5">
        <f t="shared" si="96"/>
        <v>-0.27083967678001725</v>
      </c>
      <c r="S311" s="1">
        <f t="shared" si="92"/>
        <v>0.54167935356003449</v>
      </c>
      <c r="T311">
        <f>IF(A311&lt;D$4,F$4,0)</f>
        <v>0</v>
      </c>
      <c r="U311" s="5">
        <f t="shared" si="93"/>
        <v>0.56145625527790144</v>
      </c>
      <c r="V311" s="5">
        <f>L$6*SUM(U304:U310)</f>
        <v>0.40559300271380644</v>
      </c>
      <c r="W311" s="1">
        <f>H$5+((H$6-H$5)*(LOG(V311+J$5)-LOG(J$5))/(LOG(J$6)-LOG(J$5)))</f>
        <v>4.0006552103773411E-3</v>
      </c>
      <c r="X311" s="1">
        <f t="shared" si="85"/>
        <v>2.3824854289283908E-3</v>
      </c>
      <c r="Y311" s="1">
        <f t="shared" si="86"/>
        <v>0.59314132345828519</v>
      </c>
      <c r="Z311" s="1">
        <f t="shared" si="84"/>
        <v>10000000</v>
      </c>
    </row>
    <row r="312" spans="1:26" x14ac:dyDescent="0.2">
      <c r="A312">
        <v>303</v>
      </c>
      <c r="B312" s="1">
        <f t="shared" si="87"/>
        <v>91911753.603715837</v>
      </c>
      <c r="C312" s="1">
        <f t="shared" si="87"/>
        <v>91911753.603715837</v>
      </c>
      <c r="D312" s="5">
        <f t="shared" si="88"/>
        <v>4.2870388702687388</v>
      </c>
      <c r="E312" s="1">
        <f t="shared" si="89"/>
        <v>143376487.94759744</v>
      </c>
      <c r="F312" s="1">
        <f t="shared" si="90"/>
        <v>11318074.024554087</v>
      </c>
      <c r="G312" s="5">
        <f t="shared" si="94"/>
        <v>132058409.90118088</v>
      </c>
      <c r="H312" s="5">
        <f t="shared" si="91"/>
        <v>0</v>
      </c>
      <c r="I312" s="5">
        <f t="shared" si="81"/>
        <v>0.49999998833925313</v>
      </c>
      <c r="J312" s="5">
        <f t="shared" si="82"/>
        <v>0.49999998833925313</v>
      </c>
      <c r="K312" s="20">
        <f t="shared" si="83"/>
        <v>2.3321493727409805E-8</v>
      </c>
      <c r="L312" s="20">
        <f t="shared" si="97"/>
        <v>87011753.717991158</v>
      </c>
      <c r="M312" s="20">
        <f t="shared" si="98"/>
        <v>87011753.717991158</v>
      </c>
      <c r="N312" s="20">
        <f t="shared" si="99"/>
        <v>4.0584882317401227</v>
      </c>
      <c r="O312" s="5">
        <f t="shared" si="100"/>
        <v>0.26981676229182228</v>
      </c>
      <c r="P312" s="5">
        <f t="shared" si="101"/>
        <v>0.26981676229182228</v>
      </c>
      <c r="Q312" s="5">
        <f t="shared" si="95"/>
        <v>-0.26981676229182228</v>
      </c>
      <c r="R312" s="5">
        <f t="shared" si="96"/>
        <v>-0.26981676229182228</v>
      </c>
      <c r="S312" s="1">
        <f t="shared" si="92"/>
        <v>0.53963352458364455</v>
      </c>
      <c r="T312">
        <f>IF(A312&lt;D$4,F$4,0)</f>
        <v>0</v>
      </c>
      <c r="U312" s="5">
        <f t="shared" si="93"/>
        <v>0.55793212568669137</v>
      </c>
      <c r="V312" s="5">
        <f>L$6*SUM(U305:U311)</f>
        <v>0.40218624735287523</v>
      </c>
      <c r="W312" s="1">
        <f>H$5+((H$6-H$5)*(LOG(V312+J$5)-LOG(J$5))/(LOG(J$6)-LOG(J$5)))</f>
        <v>4.0006497070856784E-3</v>
      </c>
      <c r="X312" s="1">
        <f t="shared" si="85"/>
        <v>2.3581956385453472E-3</v>
      </c>
      <c r="Y312" s="1">
        <f t="shared" si="86"/>
        <v>0.58709497102302755</v>
      </c>
      <c r="Z312" s="1">
        <f t="shared" si="84"/>
        <v>10000000</v>
      </c>
    </row>
    <row r="313" spans="1:26" x14ac:dyDescent="0.2">
      <c r="A313">
        <v>304</v>
      </c>
      <c r="B313" s="1">
        <f t="shared" si="87"/>
        <v>91911753.333899081</v>
      </c>
      <c r="C313" s="1">
        <f t="shared" si="87"/>
        <v>91911753.333899081</v>
      </c>
      <c r="D313" s="5">
        <f t="shared" si="88"/>
        <v>4.2720009740181109</v>
      </c>
      <c r="E313" s="1">
        <f t="shared" si="89"/>
        <v>143376488.50552958</v>
      </c>
      <c r="F313" s="1">
        <f t="shared" si="90"/>
        <v>11318074.026912283</v>
      </c>
      <c r="G313" s="5">
        <f t="shared" si="94"/>
        <v>132058410.48827586</v>
      </c>
      <c r="H313" s="5">
        <f t="shared" si="91"/>
        <v>0</v>
      </c>
      <c r="I313" s="5">
        <f t="shared" si="81"/>
        <v>0.49999998838015619</v>
      </c>
      <c r="J313" s="5">
        <f t="shared" si="82"/>
        <v>0.49999998838015619</v>
      </c>
      <c r="K313" s="20">
        <f t="shared" si="83"/>
        <v>2.3239687633956467E-8</v>
      </c>
      <c r="L313" s="20">
        <f t="shared" si="97"/>
        <v>87011753.447773546</v>
      </c>
      <c r="M313" s="20">
        <f t="shared" si="98"/>
        <v>87011753.447773546</v>
      </c>
      <c r="N313" s="20">
        <f t="shared" si="99"/>
        <v>4.0442520352053375</v>
      </c>
      <c r="O313" s="5">
        <f t="shared" si="100"/>
        <v>0.26887030941927204</v>
      </c>
      <c r="P313" s="5">
        <f t="shared" si="101"/>
        <v>0.26887030941927204</v>
      </c>
      <c r="Q313" s="5">
        <f t="shared" si="95"/>
        <v>-0.26887030941927204</v>
      </c>
      <c r="R313" s="5">
        <f t="shared" si="96"/>
        <v>-0.26887030941927204</v>
      </c>
      <c r="S313" s="1">
        <f t="shared" si="92"/>
        <v>0.53774061883854407</v>
      </c>
      <c r="T313">
        <f>IF(A313&lt;D$4,F$4,0)</f>
        <v>0</v>
      </c>
      <c r="U313" s="5">
        <f t="shared" si="93"/>
        <v>0.55467142083427212</v>
      </c>
      <c r="V313" s="5">
        <f>L$6*SUM(U306:U312)</f>
        <v>0.399034143255387</v>
      </c>
      <c r="W313" s="1">
        <f>H$5+((H$6-H$5)*(LOG(V313+J$5)-LOG(J$5))/(LOG(J$6)-LOG(J$5)))</f>
        <v>4.0006446151574417E-3</v>
      </c>
      <c r="X313" s="1">
        <f t="shared" si="85"/>
        <v>2.3357215435470947E-3</v>
      </c>
      <c r="Y313" s="1">
        <f t="shared" si="86"/>
        <v>0.58150057691136436</v>
      </c>
      <c r="Z313" s="1">
        <f t="shared" si="84"/>
        <v>10000000</v>
      </c>
    </row>
    <row r="314" spans="1:26" x14ac:dyDescent="0.2">
      <c r="A314">
        <v>305</v>
      </c>
      <c r="B314" s="1">
        <f t="shared" si="87"/>
        <v>91911753.065028772</v>
      </c>
      <c r="C314" s="1">
        <f t="shared" si="87"/>
        <v>91911753.065028772</v>
      </c>
      <c r="D314" s="5">
        <f t="shared" si="88"/>
        <v>4.2580871428737677</v>
      </c>
      <c r="E314" s="1">
        <f t="shared" si="89"/>
        <v>143376489.06020099</v>
      </c>
      <c r="F314" s="1">
        <f t="shared" si="90"/>
        <v>11318074.029248005</v>
      </c>
      <c r="G314" s="5">
        <f t="shared" si="94"/>
        <v>132058411.06977643</v>
      </c>
      <c r="H314" s="5">
        <f t="shared" si="91"/>
        <v>0</v>
      </c>
      <c r="I314" s="5">
        <f t="shared" si="81"/>
        <v>0.49999998841800181</v>
      </c>
      <c r="J314" s="5">
        <f t="shared" si="82"/>
        <v>0.49999998841800181</v>
      </c>
      <c r="K314" s="20">
        <f t="shared" si="83"/>
        <v>2.316399645444038E-8</v>
      </c>
      <c r="L314" s="20">
        <f t="shared" si="97"/>
        <v>87011753.178532347</v>
      </c>
      <c r="M314" s="20">
        <f t="shared" si="98"/>
        <v>87011753.178532347</v>
      </c>
      <c r="N314" s="20">
        <f t="shared" si="99"/>
        <v>4.0310799776202524</v>
      </c>
      <c r="O314" s="5">
        <f t="shared" si="100"/>
        <v>0.26799460273198128</v>
      </c>
      <c r="P314" s="5">
        <f t="shared" si="101"/>
        <v>0.26799460273198128</v>
      </c>
      <c r="Q314" s="5">
        <f t="shared" si="95"/>
        <v>-0.26799460273198128</v>
      </c>
      <c r="R314" s="5">
        <f t="shared" si="96"/>
        <v>-0.26799460273198128</v>
      </c>
      <c r="S314" s="1">
        <f t="shared" si="92"/>
        <v>0.53598920546396256</v>
      </c>
      <c r="T314">
        <f>IF(A314&lt;D$4,F$4,0)</f>
        <v>0</v>
      </c>
      <c r="U314" s="5">
        <f t="shared" si="93"/>
        <v>0.55165444998288782</v>
      </c>
      <c r="V314" s="5">
        <f>L$6*SUM(U307:U313)</f>
        <v>0.39611765549332312</v>
      </c>
      <c r="W314" s="1">
        <f>H$5+((H$6-H$5)*(LOG(V314+J$5)-LOG(J$5))/(LOG(J$6)-LOG(J$5)))</f>
        <v>4.0006399038438768E-3</v>
      </c>
      <c r="X314" s="1">
        <f t="shared" si="85"/>
        <v>2.3149274139553622E-3</v>
      </c>
      <c r="Y314" s="1">
        <f t="shared" si="86"/>
        <v>0.57632435769919477</v>
      </c>
      <c r="Z314" s="1">
        <f t="shared" si="84"/>
        <v>10000000</v>
      </c>
    </row>
    <row r="315" spans="1:26" x14ac:dyDescent="0.2">
      <c r="A315">
        <v>306</v>
      </c>
      <c r="B315" s="1">
        <f t="shared" si="87"/>
        <v>91911752.797034174</v>
      </c>
      <c r="C315" s="1">
        <f t="shared" si="87"/>
        <v>91911752.797034174</v>
      </c>
      <c r="D315" s="5">
        <f t="shared" si="88"/>
        <v>4.2452133540800885</v>
      </c>
      <c r="E315" s="1">
        <f t="shared" si="89"/>
        <v>143376489.61185545</v>
      </c>
      <c r="F315" s="1">
        <f t="shared" si="90"/>
        <v>11318074.031562932</v>
      </c>
      <c r="G315" s="5">
        <f t="shared" si="94"/>
        <v>132058411.64610079</v>
      </c>
      <c r="H315" s="5">
        <f t="shared" si="91"/>
        <v>0</v>
      </c>
      <c r="I315" s="5">
        <f t="shared" si="81"/>
        <v>0.49999998845301841</v>
      </c>
      <c r="J315" s="5">
        <f t="shared" si="82"/>
        <v>0.49999998845301841</v>
      </c>
      <c r="K315" s="20">
        <f t="shared" si="83"/>
        <v>2.309396310510941E-8</v>
      </c>
      <c r="L315" s="20">
        <f t="shared" si="97"/>
        <v>87011752.910194591</v>
      </c>
      <c r="M315" s="20">
        <f t="shared" si="98"/>
        <v>87011752.910194591</v>
      </c>
      <c r="N315" s="20">
        <f t="shared" si="99"/>
        <v>4.0188925156500162</v>
      </c>
      <c r="O315" s="5">
        <f t="shared" si="100"/>
        <v>0.26718435402228724</v>
      </c>
      <c r="P315" s="5">
        <f t="shared" si="101"/>
        <v>0.26718435402228724</v>
      </c>
      <c r="Q315" s="5">
        <f t="shared" si="95"/>
        <v>-0.26718435402228724</v>
      </c>
      <c r="R315" s="5">
        <f t="shared" si="96"/>
        <v>-0.26718435402228724</v>
      </c>
      <c r="S315" s="1">
        <f t="shared" si="92"/>
        <v>0.53436870804457448</v>
      </c>
      <c r="T315">
        <f>IF(A315&lt;D$4,F$4,0)</f>
        <v>0</v>
      </c>
      <c r="U315" s="5">
        <f t="shared" si="93"/>
        <v>0.54886299425764196</v>
      </c>
      <c r="V315" s="5">
        <f>L$6*SUM(U308:U314)</f>
        <v>0.39341917198029691</v>
      </c>
      <c r="W315" s="1">
        <f>H$5+((H$6-H$5)*(LOG(V315+J$5)-LOG(J$5))/(LOG(J$6)-LOG(J$5)))</f>
        <v>4.0006355446945566E-3</v>
      </c>
      <c r="X315" s="1">
        <f t="shared" si="85"/>
        <v>2.2956876667024925E-3</v>
      </c>
      <c r="Y315" s="1">
        <f t="shared" si="86"/>
        <v>0.57153505523786396</v>
      </c>
      <c r="Z315" s="1">
        <f t="shared" si="84"/>
        <v>10000000</v>
      </c>
    </row>
    <row r="316" spans="1:26" x14ac:dyDescent="0.2">
      <c r="A316">
        <v>307</v>
      </c>
      <c r="B316" s="1">
        <f t="shared" si="87"/>
        <v>91911752.529849827</v>
      </c>
      <c r="C316" s="1">
        <f t="shared" si="87"/>
        <v>91911752.529849827</v>
      </c>
      <c r="D316" s="5">
        <f t="shared" si="88"/>
        <v>4.2333018654984125</v>
      </c>
      <c r="E316" s="1">
        <f t="shared" si="89"/>
        <v>143376490.16071844</v>
      </c>
      <c r="F316" s="1">
        <f t="shared" si="90"/>
        <v>11318074.03385862</v>
      </c>
      <c r="G316" s="5">
        <f t="shared" si="94"/>
        <v>132058412.21763584</v>
      </c>
      <c r="H316" s="5">
        <f t="shared" si="91"/>
        <v>0</v>
      </c>
      <c r="I316" s="5">
        <f t="shared" si="81"/>
        <v>0.49999998848541766</v>
      </c>
      <c r="J316" s="5">
        <f t="shared" si="82"/>
        <v>0.49999998848541766</v>
      </c>
      <c r="K316" s="20">
        <f t="shared" si="83"/>
        <v>2.3029164668762972E-8</v>
      </c>
      <c r="L316" s="20">
        <f t="shared" si="97"/>
        <v>87011752.64269273</v>
      </c>
      <c r="M316" s="20">
        <f t="shared" si="98"/>
        <v>87011752.64269273</v>
      </c>
      <c r="N316" s="20">
        <f t="shared" si="99"/>
        <v>4.0076160517445354</v>
      </c>
      <c r="O316" s="5">
        <f t="shared" si="100"/>
        <v>0.26643467037078267</v>
      </c>
      <c r="P316" s="5">
        <f t="shared" si="101"/>
        <v>0.26643467037078267</v>
      </c>
      <c r="Q316" s="5">
        <f t="shared" si="95"/>
        <v>-0.26643467037078267</v>
      </c>
      <c r="R316" s="5">
        <f t="shared" si="96"/>
        <v>-0.26643467037078267</v>
      </c>
      <c r="S316" s="1">
        <f t="shared" si="92"/>
        <v>0.53286934074156533</v>
      </c>
      <c r="T316">
        <f>IF(A316&lt;D$4,F$4,0)</f>
        <v>0</v>
      </c>
      <c r="U316" s="5">
        <f t="shared" si="93"/>
        <v>0.54628019662625038</v>
      </c>
      <c r="V316" s="5">
        <f>L$6*SUM(U309:U315)</f>
        <v>0.39092239711560445</v>
      </c>
      <c r="W316" s="1">
        <f>H$5+((H$6-H$5)*(LOG(V316+J$5)-LOG(J$5))/(LOG(J$6)-LOG(J$5)))</f>
        <v>4.0006315113857499E-3</v>
      </c>
      <c r="X316" s="1">
        <f t="shared" si="85"/>
        <v>2.2778861069830841E-3</v>
      </c>
      <c r="Y316" s="1">
        <f t="shared" si="86"/>
        <v>0.56710374789261098</v>
      </c>
      <c r="Z316" s="1">
        <f t="shared" si="84"/>
        <v>10000000</v>
      </c>
    </row>
    <row r="317" spans="1:26" x14ac:dyDescent="0.2">
      <c r="A317">
        <v>308</v>
      </c>
      <c r="B317" s="1">
        <f t="shared" si="87"/>
        <v>91911752.263415158</v>
      </c>
      <c r="C317" s="1">
        <f t="shared" si="87"/>
        <v>91911752.263415158</v>
      </c>
      <c r="D317" s="5">
        <f t="shared" si="88"/>
        <v>4.2222807461372849</v>
      </c>
      <c r="E317" s="1">
        <f t="shared" si="89"/>
        <v>143376490.70699865</v>
      </c>
      <c r="F317" s="1">
        <f t="shared" si="90"/>
        <v>11318074.036136506</v>
      </c>
      <c r="G317" s="5">
        <f t="shared" si="94"/>
        <v>132058412.78473958</v>
      </c>
      <c r="H317" s="5">
        <f t="shared" si="91"/>
        <v>0</v>
      </c>
      <c r="I317" s="5">
        <f t="shared" si="81"/>
        <v>0.49999998851539512</v>
      </c>
      <c r="J317" s="5">
        <f t="shared" si="82"/>
        <v>0.49999998851539512</v>
      </c>
      <c r="K317" s="20">
        <f t="shared" si="83"/>
        <v>2.2969209840837092E-8</v>
      </c>
      <c r="L317" s="20">
        <f t="shared" si="97"/>
        <v>87011752.375964284</v>
      </c>
      <c r="M317" s="20">
        <f t="shared" si="98"/>
        <v>87011752.375964284</v>
      </c>
      <c r="N317" s="20">
        <f t="shared" si="99"/>
        <v>3.9971824896970816</v>
      </c>
      <c r="O317" s="5">
        <f t="shared" si="100"/>
        <v>0.26574102459891724</v>
      </c>
      <c r="P317" s="5">
        <f t="shared" si="101"/>
        <v>0.26574102459891724</v>
      </c>
      <c r="Q317" s="5">
        <f t="shared" si="95"/>
        <v>-0.26574102459891724</v>
      </c>
      <c r="R317" s="5">
        <f t="shared" si="96"/>
        <v>-0.26574102459891724</v>
      </c>
      <c r="S317" s="1">
        <f t="shared" si="92"/>
        <v>0.53148204919783448</v>
      </c>
      <c r="T317">
        <f>IF(A317&lt;D$4,F$4,0)</f>
        <v>0</v>
      </c>
      <c r="U317" s="5">
        <f t="shared" si="93"/>
        <v>0.5438904601026926</v>
      </c>
      <c r="V317" s="5">
        <f>L$6*SUM(U310:U316)</f>
        <v>0.3886122533782701</v>
      </c>
      <c r="W317" s="1">
        <f>H$5+((H$6-H$5)*(LOG(V317+J$5)-LOG(J$5))/(LOG(J$6)-LOG(J$5)))</f>
        <v>4.0006277795614064E-3</v>
      </c>
      <c r="X317" s="1">
        <f t="shared" si="85"/>
        <v>2.2614152263392014E-3</v>
      </c>
      <c r="Y317" s="1">
        <f t="shared" si="86"/>
        <v>0.56300367589071609</v>
      </c>
      <c r="Z317" s="1">
        <f t="shared" si="84"/>
        <v>10000000</v>
      </c>
    </row>
    <row r="318" spans="1:26" x14ac:dyDescent="0.2">
      <c r="A318">
        <v>309</v>
      </c>
      <c r="B318" s="1">
        <f t="shared" si="87"/>
        <v>91911751.997674137</v>
      </c>
      <c r="C318" s="1">
        <f t="shared" si="87"/>
        <v>91911751.997674137</v>
      </c>
      <c r="D318" s="5">
        <f t="shared" si="88"/>
        <v>4.2120834417750848</v>
      </c>
      <c r="E318" s="1">
        <f t="shared" si="89"/>
        <v>143376491.25088909</v>
      </c>
      <c r="F318" s="1">
        <f t="shared" si="90"/>
        <v>11318074.038397921</v>
      </c>
      <c r="G318" s="5">
        <f t="shared" si="94"/>
        <v>132058413.34774326</v>
      </c>
      <c r="H318" s="5">
        <f t="shared" si="91"/>
        <v>0</v>
      </c>
      <c r="I318" s="5">
        <f t="shared" si="81"/>
        <v>0.49999998854313177</v>
      </c>
      <c r="J318" s="5">
        <f t="shared" si="82"/>
        <v>0.49999998854313177</v>
      </c>
      <c r="K318" s="20">
        <f t="shared" si="83"/>
        <v>2.2913736566391984E-8</v>
      </c>
      <c r="L318" s="20">
        <f t="shared" si="97"/>
        <v>87011752.109951451</v>
      </c>
      <c r="M318" s="20">
        <f t="shared" si="98"/>
        <v>87011752.109951451</v>
      </c>
      <c r="N318" s="20">
        <f t="shared" si="99"/>
        <v>3.9875288234244435</v>
      </c>
      <c r="O318" s="5">
        <f t="shared" si="100"/>
        <v>0.26509922793023694</v>
      </c>
      <c r="P318" s="5">
        <f t="shared" si="101"/>
        <v>0.26509922793023694</v>
      </c>
      <c r="Q318" s="5">
        <f t="shared" si="95"/>
        <v>-0.26509922793023694</v>
      </c>
      <c r="R318" s="5">
        <f t="shared" si="96"/>
        <v>-0.26509922793023694</v>
      </c>
      <c r="S318" s="1">
        <f t="shared" si="92"/>
        <v>0.53019845586047387</v>
      </c>
      <c r="T318">
        <f>IF(A318&lt;D$4,F$4,0)</f>
        <v>0</v>
      </c>
      <c r="U318" s="5">
        <f t="shared" si="93"/>
        <v>0.54167935356003449</v>
      </c>
      <c r="V318" s="5">
        <f>L$6*SUM(U311:U317)</f>
        <v>0.38647479027683379</v>
      </c>
      <c r="W318" s="1">
        <f>H$5+((H$6-H$5)*(LOG(V318+J$5)-LOG(J$5))/(LOG(J$6)-LOG(J$5)))</f>
        <v>4.0006243266859105E-3</v>
      </c>
      <c r="X318" s="1">
        <f t="shared" si="85"/>
        <v>2.2461755532347471E-3</v>
      </c>
      <c r="Y318" s="1">
        <f t="shared" si="86"/>
        <v>0.55921007972466674</v>
      </c>
      <c r="Z318" s="1">
        <f t="shared" si="84"/>
        <v>10000000</v>
      </c>
    </row>
    <row r="319" spans="1:26" x14ac:dyDescent="0.2">
      <c r="A319">
        <v>310</v>
      </c>
      <c r="B319" s="1">
        <f t="shared" si="87"/>
        <v>91911751.73257491</v>
      </c>
      <c r="C319" s="1">
        <f t="shared" si="87"/>
        <v>91911751.73257491</v>
      </c>
      <c r="D319" s="5">
        <f t="shared" si="88"/>
        <v>4.2026483730519146</v>
      </c>
      <c r="E319" s="1">
        <f t="shared" si="89"/>
        <v>143376491.79256845</v>
      </c>
      <c r="F319" s="1">
        <f t="shared" si="90"/>
        <v>11318074.040644096</v>
      </c>
      <c r="G319" s="5">
        <f t="shared" si="94"/>
        <v>132058413.90695333</v>
      </c>
      <c r="H319" s="5">
        <f t="shared" si="91"/>
        <v>0</v>
      </c>
      <c r="I319" s="5">
        <f t="shared" si="81"/>
        <v>0.49999998856879507</v>
      </c>
      <c r="J319" s="5">
        <f t="shared" si="82"/>
        <v>0.49999998856879507</v>
      </c>
      <c r="K319" s="20">
        <f t="shared" si="83"/>
        <v>2.2862409853732357E-8</v>
      </c>
      <c r="L319" s="20">
        <f t="shared" si="97"/>
        <v>87011751.844600722</v>
      </c>
      <c r="M319" s="20">
        <f t="shared" si="98"/>
        <v>87011751.844600722</v>
      </c>
      <c r="N319" s="20">
        <f t="shared" si="99"/>
        <v>3.9785967564853375</v>
      </c>
      <c r="O319" s="5">
        <f t="shared" si="100"/>
        <v>0.26450540469516776</v>
      </c>
      <c r="P319" s="5">
        <f t="shared" si="101"/>
        <v>0.26450540469516776</v>
      </c>
      <c r="Q319" s="5">
        <f t="shared" si="95"/>
        <v>-0.26450540469516776</v>
      </c>
      <c r="R319" s="5">
        <f t="shared" si="96"/>
        <v>-0.26450540469516776</v>
      </c>
      <c r="S319" s="1">
        <f t="shared" si="92"/>
        <v>0.52901080939033551</v>
      </c>
      <c r="T319">
        <f>IF(A319&lt;D$4,F$4,0)</f>
        <v>0</v>
      </c>
      <c r="U319" s="5">
        <f t="shared" si="93"/>
        <v>0.53963352458364455</v>
      </c>
      <c r="V319" s="5">
        <f>L$6*SUM(U312:U318)</f>
        <v>0.38449710010504706</v>
      </c>
      <c r="W319" s="1">
        <f>H$5+((H$6-H$5)*(LOG(V319+J$5)-LOG(J$5))/(LOG(J$6)-LOG(J$5)))</f>
        <v>4.0006211319082918E-3</v>
      </c>
      <c r="X319" s="1">
        <f t="shared" si="85"/>
        <v>2.2320750521926907E-3</v>
      </c>
      <c r="Y319" s="1">
        <f t="shared" si="86"/>
        <v>0.55570005063449868</v>
      </c>
      <c r="Z319" s="1">
        <f t="shared" si="84"/>
        <v>10000000</v>
      </c>
    </row>
    <row r="320" spans="1:26" x14ac:dyDescent="0.2">
      <c r="A320">
        <v>311</v>
      </c>
      <c r="B320" s="1">
        <f t="shared" si="87"/>
        <v>91911751.468069509</v>
      </c>
      <c r="C320" s="1">
        <f t="shared" si="87"/>
        <v>91911751.468069509</v>
      </c>
      <c r="D320" s="5">
        <f t="shared" si="88"/>
        <v>4.193918563603706</v>
      </c>
      <c r="E320" s="1">
        <f t="shared" si="89"/>
        <v>143376492.33220196</v>
      </c>
      <c r="F320" s="1">
        <f t="shared" si="90"/>
        <v>11318074.042876171</v>
      </c>
      <c r="G320" s="5">
        <f t="shared" si="94"/>
        <v>132058414.46265338</v>
      </c>
      <c r="H320" s="5">
        <f t="shared" si="91"/>
        <v>0</v>
      </c>
      <c r="I320" s="5">
        <f t="shared" si="81"/>
        <v>0.49999998859254013</v>
      </c>
      <c r="J320" s="5">
        <f t="shared" si="82"/>
        <v>0.49999998859254013</v>
      </c>
      <c r="K320" s="20">
        <f t="shared" si="83"/>
        <v>2.281491975145732E-8</v>
      </c>
      <c r="L320" s="20">
        <f t="shared" si="97"/>
        <v>87011751.57986261</v>
      </c>
      <c r="M320" s="20">
        <f t="shared" si="98"/>
        <v>87011751.57986261</v>
      </c>
      <c r="N320" s="20">
        <f t="shared" si="99"/>
        <v>3.9703323500394241</v>
      </c>
      <c r="O320" s="5">
        <f t="shared" si="100"/>
        <v>0.26395596892659112</v>
      </c>
      <c r="P320" s="5">
        <f t="shared" si="101"/>
        <v>0.26395596892659112</v>
      </c>
      <c r="Q320" s="5">
        <f t="shared" si="95"/>
        <v>-0.26395596892659112</v>
      </c>
      <c r="R320" s="5">
        <f t="shared" si="96"/>
        <v>-0.26395596892659112</v>
      </c>
      <c r="S320" s="1">
        <f t="shared" si="92"/>
        <v>0.52791193785318224</v>
      </c>
      <c r="T320">
        <f>IF(A320&lt;D$4,F$4,0)</f>
        <v>0</v>
      </c>
      <c r="U320" s="5">
        <f t="shared" si="93"/>
        <v>0.53774061883854407</v>
      </c>
      <c r="V320" s="5">
        <f>L$6*SUM(U313:U319)</f>
        <v>0.38266723999474239</v>
      </c>
      <c r="W320" s="1">
        <f>H$5+((H$6-H$5)*(LOG(V320+J$5)-LOG(J$5))/(LOG(J$6)-LOG(J$5)))</f>
        <v>4.0006181759360531E-3</v>
      </c>
      <c r="X320" s="1">
        <f t="shared" si="85"/>
        <v>2.2190285678618648E-3</v>
      </c>
      <c r="Y320" s="1">
        <f t="shared" si="86"/>
        <v>0.5524523922664103</v>
      </c>
      <c r="Z320" s="1">
        <f t="shared" si="84"/>
        <v>10000000</v>
      </c>
    </row>
    <row r="321" spans="1:26" x14ac:dyDescent="0.2">
      <c r="A321">
        <v>312</v>
      </c>
      <c r="B321" s="1">
        <f t="shared" si="87"/>
        <v>91911751.204113543</v>
      </c>
      <c r="C321" s="1">
        <f t="shared" si="87"/>
        <v>91911751.204113543</v>
      </c>
      <c r="D321" s="5">
        <f t="shared" si="88"/>
        <v>4.1858412959929261</v>
      </c>
      <c r="E321" s="1">
        <f t="shared" si="89"/>
        <v>143376492.86994258</v>
      </c>
      <c r="F321" s="1">
        <f t="shared" si="90"/>
        <v>11318074.0450952</v>
      </c>
      <c r="G321" s="5">
        <f t="shared" si="94"/>
        <v>132058415.01510577</v>
      </c>
      <c r="H321" s="5">
        <f t="shared" si="91"/>
        <v>0</v>
      </c>
      <c r="I321" s="5">
        <f t="shared" si="81"/>
        <v>0.49999998861451028</v>
      </c>
      <c r="J321" s="5">
        <f t="shared" si="82"/>
        <v>0.49999998861451028</v>
      </c>
      <c r="K321" s="20">
        <f t="shared" si="83"/>
        <v>2.2770979476723761E-8</v>
      </c>
      <c r="L321" s="20">
        <f t="shared" si="97"/>
        <v>87011751.315691337</v>
      </c>
      <c r="M321" s="20">
        <f t="shared" si="98"/>
        <v>87011751.315691337</v>
      </c>
      <c r="N321" s="20">
        <f t="shared" si="99"/>
        <v>3.9626856971210334</v>
      </c>
      <c r="O321" s="5">
        <f t="shared" si="100"/>
        <v>0.26344760270487649</v>
      </c>
      <c r="P321" s="5">
        <f t="shared" si="101"/>
        <v>0.26344760270487649</v>
      </c>
      <c r="Q321" s="5">
        <f t="shared" si="95"/>
        <v>-0.26344760270487649</v>
      </c>
      <c r="R321" s="5">
        <f t="shared" si="96"/>
        <v>-0.26344760270487649</v>
      </c>
      <c r="S321" s="1">
        <f t="shared" si="92"/>
        <v>0.52689520540975299</v>
      </c>
      <c r="T321">
        <f>IF(A321&lt;D$4,F$4,0)</f>
        <v>0</v>
      </c>
      <c r="U321" s="5">
        <f t="shared" si="93"/>
        <v>0.53598920546396256</v>
      </c>
      <c r="V321" s="5">
        <f>L$6*SUM(U314:U320)</f>
        <v>0.38097415979516963</v>
      </c>
      <c r="W321" s="1">
        <f>H$5+((H$6-H$5)*(LOG(V321+J$5)-LOG(J$5))/(LOG(J$6)-LOG(J$5)))</f>
        <v>4.0006154409188074E-3</v>
      </c>
      <c r="X321" s="1">
        <f t="shared" si="85"/>
        <v>2.2069573106531129E-3</v>
      </c>
      <c r="Y321" s="1">
        <f t="shared" si="86"/>
        <v>0.54944749267223469</v>
      </c>
      <c r="Z321" s="1">
        <f t="shared" si="84"/>
        <v>10000000</v>
      </c>
    </row>
    <row r="322" spans="1:26" x14ac:dyDescent="0.2">
      <c r="A322">
        <v>313</v>
      </c>
      <c r="B322" s="1">
        <f t="shared" si="87"/>
        <v>91911750.940665945</v>
      </c>
      <c r="C322" s="1">
        <f t="shared" si="87"/>
        <v>91911750.940665945</v>
      </c>
      <c r="D322" s="5">
        <f t="shared" si="88"/>
        <v>4.1783677933581043</v>
      </c>
      <c r="E322" s="1">
        <f t="shared" si="89"/>
        <v>143376493.40593177</v>
      </c>
      <c r="F322" s="1">
        <f t="shared" si="90"/>
        <v>11318074.047302157</v>
      </c>
      <c r="G322" s="5">
        <f t="shared" si="94"/>
        <v>132058415.56455326</v>
      </c>
      <c r="H322" s="5">
        <f t="shared" si="91"/>
        <v>0</v>
      </c>
      <c r="I322" s="5">
        <f t="shared" si="81"/>
        <v>0.49999998863483813</v>
      </c>
      <c r="J322" s="5">
        <f t="shared" si="82"/>
        <v>0.49999998863483813</v>
      </c>
      <c r="K322" s="20">
        <f t="shared" si="83"/>
        <v>2.2730323683420069E-8</v>
      </c>
      <c r="L322" s="20">
        <f t="shared" si="97"/>
        <v>87011751.052044526</v>
      </c>
      <c r="M322" s="20">
        <f t="shared" si="98"/>
        <v>87011751.052044526</v>
      </c>
      <c r="N322" s="20">
        <f t="shared" si="99"/>
        <v>3.9556106212605875</v>
      </c>
      <c r="O322" s="5">
        <f t="shared" si="100"/>
        <v>0.26297723612159946</v>
      </c>
      <c r="P322" s="5">
        <f t="shared" si="101"/>
        <v>0.26297723612159946</v>
      </c>
      <c r="Q322" s="5">
        <f t="shared" si="95"/>
        <v>-0.26297723612159946</v>
      </c>
      <c r="R322" s="5">
        <f t="shared" si="96"/>
        <v>-0.26297723612159946</v>
      </c>
      <c r="S322" s="1">
        <f t="shared" si="92"/>
        <v>0.52595447224319891</v>
      </c>
      <c r="T322">
        <f>IF(A322&lt;D$4,F$4,0)</f>
        <v>0</v>
      </c>
      <c r="U322" s="5">
        <f t="shared" si="93"/>
        <v>0.53436870804457448</v>
      </c>
      <c r="V322" s="5">
        <f>L$6*SUM(U315:U321)</f>
        <v>0.37940763534327715</v>
      </c>
      <c r="W322" s="1">
        <f>H$5+((H$6-H$5)*(LOG(V322+J$5)-LOG(J$5))/(LOG(J$6)-LOG(J$5)))</f>
        <v>4.0006129103404486E-3</v>
      </c>
      <c r="X322" s="1">
        <f t="shared" si="85"/>
        <v>2.1957883808352381E-3</v>
      </c>
      <c r="Y322" s="1">
        <f t="shared" si="86"/>
        <v>0.54666720587680673</v>
      </c>
      <c r="Z322" s="1">
        <f t="shared" si="84"/>
        <v>10000000</v>
      </c>
    </row>
    <row r="323" spans="1:26" x14ac:dyDescent="0.2">
      <c r="A323">
        <v>314</v>
      </c>
      <c r="B323" s="1">
        <f t="shared" si="87"/>
        <v>91911750.677688703</v>
      </c>
      <c r="C323" s="1">
        <f t="shared" si="87"/>
        <v>91911750.677688703</v>
      </c>
      <c r="D323" s="5">
        <f t="shared" si="88"/>
        <v>4.1714529248597376</v>
      </c>
      <c r="E323" s="1">
        <f t="shared" si="89"/>
        <v>143376493.94030046</v>
      </c>
      <c r="F323" s="1">
        <f t="shared" si="90"/>
        <v>11318074.049497945</v>
      </c>
      <c r="G323" s="5">
        <f t="shared" si="94"/>
        <v>132058416.11122046</v>
      </c>
      <c r="H323" s="5">
        <f t="shared" si="91"/>
        <v>0</v>
      </c>
      <c r="I323" s="5">
        <f t="shared" si="81"/>
        <v>0.49999998865364653</v>
      </c>
      <c r="J323" s="5">
        <f t="shared" si="82"/>
        <v>0.49999998865364653</v>
      </c>
      <c r="K323" s="20">
        <f t="shared" si="83"/>
        <v>2.2692706859792121E-8</v>
      </c>
      <c r="L323" s="20">
        <f t="shared" si="97"/>
        <v>87011750.788882971</v>
      </c>
      <c r="M323" s="20">
        <f t="shared" si="98"/>
        <v>87011750.788882971</v>
      </c>
      <c r="N323" s="20">
        <f t="shared" si="99"/>
        <v>3.9490643976337747</v>
      </c>
      <c r="O323" s="5">
        <f t="shared" si="100"/>
        <v>0.26254202874095373</v>
      </c>
      <c r="P323" s="5">
        <f t="shared" si="101"/>
        <v>0.26254202874095373</v>
      </c>
      <c r="Q323" s="5">
        <f t="shared" si="95"/>
        <v>-0.26254202874095373</v>
      </c>
      <c r="R323" s="5">
        <f t="shared" si="96"/>
        <v>-0.26254202874095373</v>
      </c>
      <c r="S323" s="1">
        <f t="shared" si="92"/>
        <v>0.52508405748190745</v>
      </c>
      <c r="T323">
        <f>IF(A323&lt;D$4,F$4,0)</f>
        <v>0</v>
      </c>
      <c r="U323" s="5">
        <f t="shared" si="93"/>
        <v>0.53286934074156533</v>
      </c>
      <c r="V323" s="5">
        <f>L$6*SUM(U316:U322)</f>
        <v>0.37795820672197034</v>
      </c>
      <c r="W323" s="1">
        <f>H$5+((H$6-H$5)*(LOG(V323+J$5)-LOG(J$5))/(LOG(J$6)-LOG(J$5)))</f>
        <v>4.0006105689194688E-3</v>
      </c>
      <c r="X323" s="1">
        <f t="shared" si="85"/>
        <v>2.1854543282143826E-3</v>
      </c>
      <c r="Y323" s="1">
        <f t="shared" si="86"/>
        <v>0.544094742298036</v>
      </c>
      <c r="Z323" s="1">
        <f t="shared" si="84"/>
        <v>10000000</v>
      </c>
    </row>
    <row r="324" spans="1:26" x14ac:dyDescent="0.2">
      <c r="A324">
        <v>315</v>
      </c>
      <c r="B324" s="1">
        <f t="shared" si="87"/>
        <v>91911750.415146679</v>
      </c>
      <c r="C324" s="1">
        <f t="shared" si="87"/>
        <v>91911750.415146679</v>
      </c>
      <c r="D324" s="5">
        <f t="shared" si="88"/>
        <v>4.1650549331438107</v>
      </c>
      <c r="E324" s="1">
        <f t="shared" si="89"/>
        <v>143376494.4731698</v>
      </c>
      <c r="F324" s="1">
        <f t="shared" si="90"/>
        <v>11318074.0516834</v>
      </c>
      <c r="G324" s="5">
        <f t="shared" si="94"/>
        <v>132058416.65531521</v>
      </c>
      <c r="H324" s="5">
        <f t="shared" si="91"/>
        <v>0</v>
      </c>
      <c r="I324" s="5">
        <f t="shared" si="81"/>
        <v>0.49999998867104906</v>
      </c>
      <c r="J324" s="5">
        <f t="shared" si="82"/>
        <v>0.49999998867104906</v>
      </c>
      <c r="K324" s="20">
        <f t="shared" si="83"/>
        <v>2.2657901845845058E-8</v>
      </c>
      <c r="L324" s="20">
        <f t="shared" si="97"/>
        <v>87011750.526170403</v>
      </c>
      <c r="M324" s="20">
        <f t="shared" si="98"/>
        <v>87011750.526170403</v>
      </c>
      <c r="N324" s="20">
        <f t="shared" si="99"/>
        <v>3.9430074950545291</v>
      </c>
      <c r="O324" s="5">
        <f t="shared" si="100"/>
        <v>0.26213935244690156</v>
      </c>
      <c r="P324" s="5">
        <f t="shared" si="101"/>
        <v>0.26213935244690156</v>
      </c>
      <c r="Q324" s="5">
        <f t="shared" si="95"/>
        <v>-0.26213935244690156</v>
      </c>
      <c r="R324" s="5">
        <f t="shared" si="96"/>
        <v>-0.26213935244690156</v>
      </c>
      <c r="S324" s="1">
        <f t="shared" si="92"/>
        <v>0.52427870489380313</v>
      </c>
      <c r="T324">
        <f>IF(A324&lt;D$4,F$4,0)</f>
        <v>0</v>
      </c>
      <c r="U324" s="5">
        <f t="shared" si="93"/>
        <v>0.53148204919783448</v>
      </c>
      <c r="V324" s="5">
        <f>L$6*SUM(U317:U323)</f>
        <v>0.37661712113350182</v>
      </c>
      <c r="W324" s="1">
        <f>H$5+((H$6-H$5)*(LOG(V324+J$5)-LOG(J$5))/(LOG(J$6)-LOG(J$5)))</f>
        <v>4.0006084025165532E-3</v>
      </c>
      <c r="X324" s="1">
        <f t="shared" si="85"/>
        <v>2.1758927447354261E-3</v>
      </c>
      <c r="Y324" s="1">
        <f t="shared" si="86"/>
        <v>0.5417145673579572</v>
      </c>
      <c r="Z324" s="1">
        <f t="shared" si="84"/>
        <v>10000000</v>
      </c>
    </row>
    <row r="325" spans="1:26" x14ac:dyDescent="0.2">
      <c r="A325">
        <v>316</v>
      </c>
      <c r="B325" s="1">
        <f t="shared" si="87"/>
        <v>91911750.153007329</v>
      </c>
      <c r="C325" s="1">
        <f t="shared" si="87"/>
        <v>91911750.153007329</v>
      </c>
      <c r="D325" s="5">
        <f t="shared" si="88"/>
        <v>4.1591351821771392</v>
      </c>
      <c r="E325" s="1">
        <f t="shared" si="89"/>
        <v>143376495.00465184</v>
      </c>
      <c r="F325" s="1">
        <f t="shared" si="90"/>
        <v>11318074.053859293</v>
      </c>
      <c r="G325" s="5">
        <f t="shared" si="94"/>
        <v>132058417.19702977</v>
      </c>
      <c r="H325" s="5">
        <f t="shared" si="91"/>
        <v>0</v>
      </c>
      <c r="I325" s="5">
        <f t="shared" si="81"/>
        <v>0.49999998868715073</v>
      </c>
      <c r="J325" s="5">
        <f t="shared" si="82"/>
        <v>0.49999998868715073</v>
      </c>
      <c r="K325" s="20">
        <f t="shared" si="83"/>
        <v>2.2625698461567781E-8</v>
      </c>
      <c r="L325" s="20">
        <f t="shared" si="97"/>
        <v>87011750.263873249</v>
      </c>
      <c r="M325" s="20">
        <f t="shared" si="98"/>
        <v>87011750.263873249</v>
      </c>
      <c r="N325" s="20">
        <f t="shared" si="99"/>
        <v>3.9374033372537749</v>
      </c>
      <c r="O325" s="5">
        <f t="shared" si="100"/>
        <v>0.26176677557248362</v>
      </c>
      <c r="P325" s="5">
        <f t="shared" si="101"/>
        <v>0.26176677557248362</v>
      </c>
      <c r="Q325" s="5">
        <f t="shared" si="95"/>
        <v>-0.26176677557248362</v>
      </c>
      <c r="R325" s="5">
        <f t="shared" si="96"/>
        <v>-0.26176677557248362</v>
      </c>
      <c r="S325" s="1">
        <f t="shared" si="92"/>
        <v>0.52353355114496725</v>
      </c>
      <c r="T325">
        <f>IF(A325&lt;D$4,F$4,0)</f>
        <v>0</v>
      </c>
      <c r="U325" s="5">
        <f t="shared" si="93"/>
        <v>0.53019845586047387</v>
      </c>
      <c r="V325" s="5">
        <f>L$6*SUM(U318:U324)</f>
        <v>0.37537628004301604</v>
      </c>
      <c r="W325" s="1">
        <f>H$5+((H$6-H$5)*(LOG(V325+J$5)-LOG(J$5))/(LOG(J$6)-LOG(J$5)))</f>
        <v>4.0006063980493412E-3</v>
      </c>
      <c r="X325" s="1">
        <f t="shared" si="85"/>
        <v>2.1670458875435051E-3</v>
      </c>
      <c r="Y325" s="1">
        <f t="shared" si="86"/>
        <v>0.53951230767249103</v>
      </c>
      <c r="Z325" s="1">
        <f t="shared" si="84"/>
        <v>10000000</v>
      </c>
    </row>
    <row r="326" spans="1:26" x14ac:dyDescent="0.2">
      <c r="A326">
        <v>317</v>
      </c>
      <c r="B326" s="1">
        <f t="shared" si="87"/>
        <v>91911749.891240552</v>
      </c>
      <c r="C326" s="1">
        <f t="shared" si="87"/>
        <v>91911749.891240552</v>
      </c>
      <c r="D326" s="5">
        <f t="shared" si="88"/>
        <v>4.153657923931771</v>
      </c>
      <c r="E326" s="1">
        <f t="shared" si="89"/>
        <v>143376495.5348503</v>
      </c>
      <c r="F326" s="1">
        <f t="shared" si="90"/>
        <v>11318074.05602634</v>
      </c>
      <c r="G326" s="5">
        <f t="shared" si="94"/>
        <v>132058417.73654208</v>
      </c>
      <c r="H326" s="5">
        <f t="shared" si="91"/>
        <v>0</v>
      </c>
      <c r="I326" s="5">
        <f t="shared" si="81"/>
        <v>0.49999998870204893</v>
      </c>
      <c r="J326" s="5">
        <f t="shared" si="82"/>
        <v>0.49999998870204893</v>
      </c>
      <c r="K326" s="20">
        <f t="shared" si="83"/>
        <v>2.259590223769626E-8</v>
      </c>
      <c r="L326" s="20">
        <f t="shared" si="97"/>
        <v>87011750.001960471</v>
      </c>
      <c r="M326" s="20">
        <f t="shared" si="98"/>
        <v>87011750.001960471</v>
      </c>
      <c r="N326" s="20">
        <f t="shared" si="99"/>
        <v>3.9322180820023478</v>
      </c>
      <c r="O326" s="5">
        <f t="shared" si="100"/>
        <v>0.26142204821544679</v>
      </c>
      <c r="P326" s="5">
        <f t="shared" si="101"/>
        <v>0.26142204821544679</v>
      </c>
      <c r="Q326" s="5">
        <f t="shared" si="95"/>
        <v>-0.26142204821544679</v>
      </c>
      <c r="R326" s="5">
        <f t="shared" si="96"/>
        <v>-0.26142204821544679</v>
      </c>
      <c r="S326" s="1">
        <f t="shared" si="92"/>
        <v>0.52284409643089358</v>
      </c>
      <c r="T326">
        <f>IF(A326&lt;D$4,F$4,0)</f>
        <v>0</v>
      </c>
      <c r="U326" s="5">
        <f t="shared" si="93"/>
        <v>0.52901080939033551</v>
      </c>
      <c r="V326" s="5">
        <f>L$6*SUM(U319:U325)</f>
        <v>0.37422819027305998</v>
      </c>
      <c r="W326" s="1">
        <f>H$5+((H$6-H$5)*(LOG(V326+J$5)-LOG(J$5))/(LOG(J$6)-LOG(J$5)))</f>
        <v>4.0006045434133036E-3</v>
      </c>
      <c r="X326" s="1">
        <f t="shared" si="85"/>
        <v>2.1588603302274629E-3</v>
      </c>
      <c r="Y326" s="1">
        <f t="shared" si="86"/>
        <v>0.53747466425341706</v>
      </c>
      <c r="Z326" s="1">
        <f t="shared" si="84"/>
        <v>10000000</v>
      </c>
    </row>
    <row r="327" spans="1:26" x14ac:dyDescent="0.2">
      <c r="A327">
        <v>318</v>
      </c>
      <c r="B327" s="1">
        <f t="shared" si="87"/>
        <v>91911749.629818499</v>
      </c>
      <c r="C327" s="1">
        <f t="shared" si="87"/>
        <v>91911749.629818499</v>
      </c>
      <c r="D327" s="5">
        <f t="shared" si="88"/>
        <v>4.1485900825094824</v>
      </c>
      <c r="E327" s="1">
        <f t="shared" si="89"/>
        <v>143376496.0638611</v>
      </c>
      <c r="F327" s="1">
        <f t="shared" si="90"/>
        <v>11318074.058185199</v>
      </c>
      <c r="G327" s="5">
        <f t="shared" si="94"/>
        <v>132058418.27401674</v>
      </c>
      <c r="H327" s="5">
        <f t="shared" si="91"/>
        <v>0</v>
      </c>
      <c r="I327" s="5">
        <f t="shared" si="81"/>
        <v>0.49999998871583334</v>
      </c>
      <c r="J327" s="5">
        <f t="shared" si="82"/>
        <v>0.49999998871583334</v>
      </c>
      <c r="K327" s="20">
        <f t="shared" si="83"/>
        <v>2.2568333241350958E-8</v>
      </c>
      <c r="L327" s="20">
        <f t="shared" si="97"/>
        <v>87011749.740403324</v>
      </c>
      <c r="M327" s="20">
        <f t="shared" si="98"/>
        <v>87011749.740403324</v>
      </c>
      <c r="N327" s="20">
        <f t="shared" si="99"/>
        <v>3.9274204167442428</v>
      </c>
      <c r="O327" s="5">
        <f t="shared" si="100"/>
        <v>0.26110308865151327</v>
      </c>
      <c r="P327" s="5">
        <f t="shared" si="101"/>
        <v>0.26110308865151327</v>
      </c>
      <c r="Q327" s="5">
        <f t="shared" si="95"/>
        <v>-0.26110308865151327</v>
      </c>
      <c r="R327" s="5">
        <f t="shared" si="96"/>
        <v>-0.26110308865151327</v>
      </c>
      <c r="S327" s="1">
        <f t="shared" si="92"/>
        <v>0.52220617730302654</v>
      </c>
      <c r="T327">
        <f>IF(A327&lt;D$4,F$4,0)</f>
        <v>0</v>
      </c>
      <c r="U327" s="5">
        <f t="shared" si="93"/>
        <v>0.52791193785318224</v>
      </c>
      <c r="V327" s="5">
        <f>L$6*SUM(U320:U326)</f>
        <v>0.37316591875372906</v>
      </c>
      <c r="W327" s="1">
        <f>H$5+((H$6-H$5)*(LOG(V327+J$5)-LOG(J$5))/(LOG(J$6)-LOG(J$5)))</f>
        <v>4.0006028274087889E-3</v>
      </c>
      <c r="X327" s="1">
        <f t="shared" si="85"/>
        <v>2.1512866401380312E-3</v>
      </c>
      <c r="Y327" s="1">
        <f t="shared" si="86"/>
        <v>0.5355893321984061</v>
      </c>
      <c r="Z327" s="1">
        <f t="shared" si="84"/>
        <v>10000000</v>
      </c>
    </row>
    <row r="328" spans="1:26" x14ac:dyDescent="0.2">
      <c r="A328">
        <v>319</v>
      </c>
      <c r="B328" s="1">
        <f t="shared" si="87"/>
        <v>91911749.368715405</v>
      </c>
      <c r="C328" s="1">
        <f t="shared" si="87"/>
        <v>91911749.368715405</v>
      </c>
      <c r="D328" s="5">
        <f t="shared" si="88"/>
        <v>4.1439010544027557</v>
      </c>
      <c r="E328" s="1">
        <f t="shared" si="89"/>
        <v>143376496.59177303</v>
      </c>
      <c r="F328" s="1">
        <f t="shared" si="90"/>
        <v>11318074.060336486</v>
      </c>
      <c r="G328" s="5">
        <f t="shared" si="94"/>
        <v>132058418.80960608</v>
      </c>
      <c r="H328" s="5">
        <f t="shared" si="91"/>
        <v>0</v>
      </c>
      <c r="I328" s="5">
        <f t="shared" si="81"/>
        <v>0.49999998872858753</v>
      </c>
      <c r="J328" s="5">
        <f t="shared" si="82"/>
        <v>0.49999998872858753</v>
      </c>
      <c r="K328" s="20">
        <f t="shared" si="83"/>
        <v>2.2542824989456712E-8</v>
      </c>
      <c r="L328" s="20">
        <f t="shared" si="97"/>
        <v>87011749.479175255</v>
      </c>
      <c r="M328" s="20">
        <f t="shared" si="98"/>
        <v>87011749.479175255</v>
      </c>
      <c r="N328" s="20">
        <f t="shared" si="99"/>
        <v>3.92298136950608</v>
      </c>
      <c r="O328" s="5">
        <f t="shared" si="100"/>
        <v>0.26080797076324491</v>
      </c>
      <c r="P328" s="5">
        <f t="shared" si="101"/>
        <v>0.26080797076324491</v>
      </c>
      <c r="Q328" s="5">
        <f t="shared" si="95"/>
        <v>-0.26080797076324491</v>
      </c>
      <c r="R328" s="5">
        <f t="shared" si="96"/>
        <v>-0.26080797076324491</v>
      </c>
      <c r="S328" s="1">
        <f t="shared" si="92"/>
        <v>0.52161594152648982</v>
      </c>
      <c r="T328">
        <f>IF(A328&lt;D$4,F$4,0)</f>
        <v>0</v>
      </c>
      <c r="U328" s="5">
        <f t="shared" si="93"/>
        <v>0.52689520540975299</v>
      </c>
      <c r="V328" s="5">
        <f>L$6*SUM(U321:U327)</f>
        <v>0.37218305065519286</v>
      </c>
      <c r="W328" s="1">
        <f>H$5+((H$6-H$5)*(LOG(V328+J$5)-LOG(J$5))/(LOG(J$6)-LOG(J$5)))</f>
        <v>4.0006012396731992E-3</v>
      </c>
      <c r="X328" s="1">
        <f t="shared" si="85"/>
        <v>2.1442790798305816E-3</v>
      </c>
      <c r="Y328" s="1">
        <f t="shared" si="86"/>
        <v>0.53384492638413195</v>
      </c>
      <c r="Z328" s="1">
        <f t="shared" si="84"/>
        <v>10000000</v>
      </c>
    </row>
    <row r="329" spans="1:26" x14ac:dyDescent="0.2">
      <c r="A329">
        <v>320</v>
      </c>
      <c r="B329" s="1">
        <f t="shared" si="87"/>
        <v>91911749.107907429</v>
      </c>
      <c r="C329" s="1">
        <f t="shared" si="87"/>
        <v>91911749.107907429</v>
      </c>
      <c r="D329" s="5">
        <f t="shared" si="88"/>
        <v>4.1395625236860463</v>
      </c>
      <c r="E329" s="1">
        <f t="shared" si="89"/>
        <v>143376497.11866823</v>
      </c>
      <c r="F329" s="1">
        <f t="shared" si="90"/>
        <v>11318074.062480764</v>
      </c>
      <c r="G329" s="5">
        <f t="shared" si="94"/>
        <v>132058419.34345101</v>
      </c>
      <c r="H329" s="5">
        <f t="shared" si="91"/>
        <v>0</v>
      </c>
      <c r="I329" s="5">
        <f t="shared" si="81"/>
        <v>0.49999998874038831</v>
      </c>
      <c r="J329" s="5">
        <f t="shared" si="82"/>
        <v>0.49999998874038831</v>
      </c>
      <c r="K329" s="20">
        <f t="shared" si="83"/>
        <v>2.2519223443383337E-8</v>
      </c>
      <c r="L329" s="20">
        <f t="shared" si="97"/>
        <v>87011749.218251631</v>
      </c>
      <c r="M329" s="20">
        <f t="shared" si="98"/>
        <v>87011749.218251631</v>
      </c>
      <c r="N329" s="20">
        <f t="shared" si="99"/>
        <v>3.9188741339408897</v>
      </c>
      <c r="O329" s="5">
        <f t="shared" si="100"/>
        <v>0.26053491240858634</v>
      </c>
      <c r="P329" s="5">
        <f t="shared" si="101"/>
        <v>0.26053491240858634</v>
      </c>
      <c r="Q329" s="5">
        <f t="shared" si="95"/>
        <v>-0.26053491240858634</v>
      </c>
      <c r="R329" s="5">
        <f t="shared" si="96"/>
        <v>-0.26053491240858634</v>
      </c>
      <c r="S329" s="1">
        <f t="shared" si="92"/>
        <v>0.52106982481717268</v>
      </c>
      <c r="T329">
        <f>IF(A329&lt;D$4,F$4,0)</f>
        <v>0</v>
      </c>
      <c r="U329" s="5">
        <f t="shared" si="93"/>
        <v>0.52595447224319891</v>
      </c>
      <c r="V329" s="5">
        <f>L$6*SUM(U322:U328)</f>
        <v>0.37127365064977191</v>
      </c>
      <c r="W329" s="1">
        <f>H$5+((H$6-H$5)*(LOG(V329+J$5)-LOG(J$5))/(LOG(J$6)-LOG(J$5)))</f>
        <v>4.0005997706186484E-3</v>
      </c>
      <c r="X329" s="1">
        <f t="shared" si="85"/>
        <v>2.1377953308289082E-3</v>
      </c>
      <c r="Y329" s="1">
        <f t="shared" si="86"/>
        <v>0.53223091271374556</v>
      </c>
      <c r="Z329" s="1">
        <f t="shared" si="84"/>
        <v>10000000</v>
      </c>
    </row>
    <row r="330" spans="1:26" x14ac:dyDescent="0.2">
      <c r="A330">
        <v>321</v>
      </c>
      <c r="B330" s="1">
        <f t="shared" si="87"/>
        <v>91911748.847372517</v>
      </c>
      <c r="C330" s="1">
        <f t="shared" si="87"/>
        <v>91911748.847372517</v>
      </c>
      <c r="D330" s="5">
        <f t="shared" si="88"/>
        <v>4.1355482910213111</v>
      </c>
      <c r="E330" s="1">
        <f t="shared" si="89"/>
        <v>143376497.64462271</v>
      </c>
      <c r="F330" s="1">
        <f t="shared" si="90"/>
        <v>11318074.06461856</v>
      </c>
      <c r="G330" s="5">
        <f t="shared" si="94"/>
        <v>132058419.87568192</v>
      </c>
      <c r="H330" s="5">
        <f t="shared" si="91"/>
        <v>0</v>
      </c>
      <c r="I330" s="5">
        <f t="shared" ref="I330:I393" si="102">B330/(B330+C330+D330)</f>
        <v>0.49999998875130697</v>
      </c>
      <c r="J330" s="5">
        <f t="shared" ref="J330:J393" si="103">C330/(B330+C330+D330)</f>
        <v>0.49999998875130697</v>
      </c>
      <c r="K330" s="20">
        <f t="shared" ref="K330:K393" si="104">D330/(B330+C330+D330)</f>
        <v>2.2497386078735829E-8</v>
      </c>
      <c r="L330" s="20">
        <f t="shared" si="97"/>
        <v>87011748.957609713</v>
      </c>
      <c r="M330" s="20">
        <f t="shared" si="98"/>
        <v>87011748.957609713</v>
      </c>
      <c r="N330" s="20">
        <f t="shared" si="99"/>
        <v>3.9150739074496999</v>
      </c>
      <c r="O330" s="5">
        <f t="shared" si="100"/>
        <v>0.26028226465884885</v>
      </c>
      <c r="P330" s="5">
        <f t="shared" si="101"/>
        <v>0.26028226465884885</v>
      </c>
      <c r="Q330" s="5">
        <f t="shared" si="95"/>
        <v>-0.26028226465884885</v>
      </c>
      <c r="R330" s="5">
        <f t="shared" si="96"/>
        <v>-0.26028226465884885</v>
      </c>
      <c r="S330" s="1">
        <f t="shared" si="92"/>
        <v>0.5205645293176977</v>
      </c>
      <c r="T330">
        <f>IF(A330&lt;D$4,F$4,0)</f>
        <v>0</v>
      </c>
      <c r="U330" s="5">
        <f t="shared" si="93"/>
        <v>0.52508405748190745</v>
      </c>
      <c r="V330" s="5">
        <f>L$6*SUM(U323:U329)</f>
        <v>0.3704322270696343</v>
      </c>
      <c r="W330" s="1">
        <f>H$5+((H$6-H$5)*(LOG(V330+J$5)-LOG(J$5))/(LOG(J$6)-LOG(J$5)))</f>
        <v>4.000598411373779E-3</v>
      </c>
      <c r="X330" s="1">
        <f t="shared" si="85"/>
        <v>2.1317962380404992E-3</v>
      </c>
      <c r="Y330" s="1">
        <f t="shared" si="86"/>
        <v>0.53073754450352484</v>
      </c>
      <c r="Z330" s="1">
        <f t="shared" ref="Z330:Z374" si="105">F$5-H330</f>
        <v>10000000</v>
      </c>
    </row>
    <row r="331" spans="1:26" x14ac:dyDescent="0.2">
      <c r="A331">
        <v>322</v>
      </c>
      <c r="B331" s="1">
        <f t="shared" si="87"/>
        <v>91911748.587090254</v>
      </c>
      <c r="C331" s="1">
        <f t="shared" si="87"/>
        <v>91911748.587090254</v>
      </c>
      <c r="D331" s="5">
        <f t="shared" si="88"/>
        <v>4.131834115445205</v>
      </c>
      <c r="E331" s="1">
        <f t="shared" si="89"/>
        <v>143376498.16970676</v>
      </c>
      <c r="F331" s="1">
        <f t="shared" si="90"/>
        <v>11318074.066750355</v>
      </c>
      <c r="G331" s="5">
        <f t="shared" si="94"/>
        <v>132058420.40641947</v>
      </c>
      <c r="H331" s="5">
        <f t="shared" si="91"/>
        <v>0</v>
      </c>
      <c r="I331" s="5">
        <f t="shared" si="102"/>
        <v>0.4999999887614095</v>
      </c>
      <c r="J331" s="5">
        <f t="shared" si="103"/>
        <v>0.4999999887614095</v>
      </c>
      <c r="K331" s="20">
        <f t="shared" si="104"/>
        <v>2.2477181024676811E-8</v>
      </c>
      <c r="L331" s="20">
        <f t="shared" si="97"/>
        <v>87011748.697228447</v>
      </c>
      <c r="M331" s="20">
        <f t="shared" si="98"/>
        <v>87011748.697228447</v>
      </c>
      <c r="N331" s="20">
        <f t="shared" si="99"/>
        <v>3.9115577414033722</v>
      </c>
      <c r="O331" s="5">
        <f t="shared" si="100"/>
        <v>0.26004850184114359</v>
      </c>
      <c r="P331" s="5">
        <f t="shared" si="101"/>
        <v>0.26004850184114359</v>
      </c>
      <c r="Q331" s="5">
        <f t="shared" si="95"/>
        <v>-0.26004850184114359</v>
      </c>
      <c r="R331" s="5">
        <f t="shared" si="96"/>
        <v>-0.26004850184114359</v>
      </c>
      <c r="S331" s="1">
        <f t="shared" si="92"/>
        <v>0.52009700368228717</v>
      </c>
      <c r="T331">
        <f>IF(A331&lt;D$4,F$4,0)</f>
        <v>0</v>
      </c>
      <c r="U331" s="5">
        <f t="shared" si="93"/>
        <v>0.52427870489380313</v>
      </c>
      <c r="V331" s="5">
        <f>L$6*SUM(U324:U330)</f>
        <v>0.36965369874366855</v>
      </c>
      <c r="W331" s="1">
        <f>H$5+((H$6-H$5)*(LOG(V331+J$5)-LOG(J$5))/(LOG(J$6)-LOG(J$5)))</f>
        <v>4.0005971537305403E-3</v>
      </c>
      <c r="X331" s="1">
        <f t="shared" si="85"/>
        <v>2.1262455732797315E-3</v>
      </c>
      <c r="Y331" s="1">
        <f t="shared" si="86"/>
        <v>0.5293558036245547</v>
      </c>
      <c r="Z331" s="1">
        <f t="shared" si="105"/>
        <v>10000000</v>
      </c>
    </row>
    <row r="332" spans="1:26" x14ac:dyDescent="0.2">
      <c r="A332">
        <v>323</v>
      </c>
      <c r="B332" s="1">
        <f t="shared" si="87"/>
        <v>91911748.327041745</v>
      </c>
      <c r="C332" s="1">
        <f t="shared" si="87"/>
        <v>91911748.327041745</v>
      </c>
      <c r="D332" s="5">
        <f t="shared" si="88"/>
        <v>4.1283975679825247</v>
      </c>
      <c r="E332" s="1">
        <f t="shared" si="89"/>
        <v>143376498.69398546</v>
      </c>
      <c r="F332" s="1">
        <f t="shared" si="90"/>
        <v>11318074.0688766</v>
      </c>
      <c r="G332" s="5">
        <f t="shared" si="94"/>
        <v>132058420.93577528</v>
      </c>
      <c r="H332" s="5">
        <f t="shared" si="91"/>
        <v>0</v>
      </c>
      <c r="I332" s="5">
        <f t="shared" si="102"/>
        <v>0.49999998877075691</v>
      </c>
      <c r="J332" s="5">
        <f t="shared" si="103"/>
        <v>0.49999998877075691</v>
      </c>
      <c r="K332" s="20">
        <f t="shared" si="104"/>
        <v>2.2458486267583767E-8</v>
      </c>
      <c r="L332" s="20">
        <f t="shared" si="97"/>
        <v>87011748.437088326</v>
      </c>
      <c r="M332" s="20">
        <f t="shared" si="98"/>
        <v>87011748.437088326</v>
      </c>
      <c r="N332" s="20">
        <f t="shared" si="99"/>
        <v>3.9083044025602036</v>
      </c>
      <c r="O332" s="5">
        <f t="shared" si="100"/>
        <v>0.25983221232513237</v>
      </c>
      <c r="P332" s="5">
        <f t="shared" si="101"/>
        <v>0.25983221232513237</v>
      </c>
      <c r="Q332" s="5">
        <f t="shared" si="95"/>
        <v>-0.25983221232513237</v>
      </c>
      <c r="R332" s="5">
        <f t="shared" si="96"/>
        <v>-0.25983221232513237</v>
      </c>
      <c r="S332" s="1">
        <f t="shared" si="92"/>
        <v>0.51966442465026474</v>
      </c>
      <c r="T332">
        <f>IF(A332&lt;D$4,F$4,0)</f>
        <v>0</v>
      </c>
      <c r="U332" s="5">
        <f t="shared" si="93"/>
        <v>0.52353355114496725</v>
      </c>
      <c r="V332" s="5">
        <f>L$6*SUM(U325:U331)</f>
        <v>0.3689333643132654</v>
      </c>
      <c r="W332" s="1">
        <f>H$5+((H$6-H$5)*(LOG(V332+J$5)-LOG(J$5))/(LOG(J$6)-LOG(J$5)))</f>
        <v>4.000595990094234E-3</v>
      </c>
      <c r="X332" s="1">
        <f t="shared" si="85"/>
        <v>2.1211098164695664E-3</v>
      </c>
      <c r="Y332" s="1">
        <f t="shared" si="86"/>
        <v>0.52807734604400425</v>
      </c>
      <c r="Z332" s="1">
        <f t="shared" si="105"/>
        <v>10000000</v>
      </c>
    </row>
    <row r="333" spans="1:26" x14ac:dyDescent="0.2">
      <c r="A333">
        <v>324</v>
      </c>
      <c r="B333" s="1">
        <f t="shared" si="87"/>
        <v>91911748.067209527</v>
      </c>
      <c r="C333" s="1">
        <f t="shared" si="87"/>
        <v>91911748.067209527</v>
      </c>
      <c r="D333" s="5">
        <f t="shared" si="88"/>
        <v>4.1252178962018959</v>
      </c>
      <c r="E333" s="1">
        <f t="shared" si="89"/>
        <v>143376499.21751902</v>
      </c>
      <c r="F333" s="1">
        <f t="shared" si="90"/>
        <v>11318074.070997709</v>
      </c>
      <c r="G333" s="5">
        <f t="shared" si="94"/>
        <v>132058421.46385263</v>
      </c>
      <c r="H333" s="5">
        <f t="shared" si="91"/>
        <v>0</v>
      </c>
      <c r="I333" s="5">
        <f t="shared" si="102"/>
        <v>0.49999998877940555</v>
      </c>
      <c r="J333" s="5">
        <f t="shared" si="103"/>
        <v>0.49999998877940555</v>
      </c>
      <c r="K333" s="20">
        <f t="shared" si="104"/>
        <v>2.2441188914232044E-8</v>
      </c>
      <c r="L333" s="20">
        <f t="shared" si="97"/>
        <v>87011748.17717135</v>
      </c>
      <c r="M333" s="20">
        <f t="shared" si="98"/>
        <v>87011748.17717135</v>
      </c>
      <c r="N333" s="20">
        <f t="shared" si="99"/>
        <v>3.9052942448424219</v>
      </c>
      <c r="O333" s="5">
        <f t="shared" si="100"/>
        <v>0.25963208999846071</v>
      </c>
      <c r="P333" s="5">
        <f t="shared" si="101"/>
        <v>0.25963208999846071</v>
      </c>
      <c r="Q333" s="5">
        <f t="shared" si="95"/>
        <v>-0.25963208999846071</v>
      </c>
      <c r="R333" s="5">
        <f t="shared" si="96"/>
        <v>-0.25963208999846071</v>
      </c>
      <c r="S333" s="1">
        <f t="shared" si="92"/>
        <v>0.51926417999692143</v>
      </c>
      <c r="T333">
        <f>IF(A333&lt;D$4,F$4,0)</f>
        <v>0</v>
      </c>
      <c r="U333" s="5">
        <f t="shared" si="93"/>
        <v>0.52284409643089358</v>
      </c>
      <c r="V333" s="5">
        <f>L$6*SUM(U326:U332)</f>
        <v>0.36826687384171475</v>
      </c>
      <c r="W333" s="1">
        <f>H$5+((H$6-H$5)*(LOG(V333+J$5)-LOG(J$5))/(LOG(J$6)-LOG(J$5)))</f>
        <v>4.0005949134380193E-3</v>
      </c>
      <c r="X333" s="1">
        <f t="shared" si="85"/>
        <v>2.116357953200706E-3</v>
      </c>
      <c r="Y333" s="1">
        <f t="shared" si="86"/>
        <v>0.52689445143713476</v>
      </c>
      <c r="Z333" s="1">
        <f t="shared" si="105"/>
        <v>10000000</v>
      </c>
    </row>
    <row r="334" spans="1:26" x14ac:dyDescent="0.2">
      <c r="A334">
        <v>325</v>
      </c>
      <c r="B334" s="1">
        <f t="shared" si="87"/>
        <v>91911747.807577431</v>
      </c>
      <c r="C334" s="1">
        <f t="shared" si="87"/>
        <v>91911747.807577431</v>
      </c>
      <c r="D334" s="5">
        <f t="shared" si="88"/>
        <v>4.1222758988957908</v>
      </c>
      <c r="E334" s="1">
        <f t="shared" si="89"/>
        <v>143376499.74036312</v>
      </c>
      <c r="F334" s="1">
        <f t="shared" si="90"/>
        <v>11318074.073114067</v>
      </c>
      <c r="G334" s="5">
        <f t="shared" si="94"/>
        <v>132058421.99074708</v>
      </c>
      <c r="H334" s="5">
        <f t="shared" si="91"/>
        <v>0</v>
      </c>
      <c r="I334" s="5">
        <f t="shared" si="102"/>
        <v>0.49999998878740776</v>
      </c>
      <c r="J334" s="5">
        <f t="shared" si="103"/>
        <v>0.49999998878740776</v>
      </c>
      <c r="K334" s="20">
        <f t="shared" si="104"/>
        <v>2.2425184510054236E-8</v>
      </c>
      <c r="L334" s="20">
        <f t="shared" si="97"/>
        <v>87011747.917460829</v>
      </c>
      <c r="M334" s="20">
        <f t="shared" si="98"/>
        <v>87011747.917460829</v>
      </c>
      <c r="N334" s="20">
        <f t="shared" si="99"/>
        <v>3.9025090906972593</v>
      </c>
      <c r="O334" s="5">
        <f t="shared" si="100"/>
        <v>0.25944692637939276</v>
      </c>
      <c r="P334" s="5">
        <f t="shared" si="101"/>
        <v>0.25944692637939276</v>
      </c>
      <c r="Q334" s="5">
        <f t="shared" si="95"/>
        <v>-0.25944692637939276</v>
      </c>
      <c r="R334" s="5">
        <f t="shared" si="96"/>
        <v>-0.25944692637939276</v>
      </c>
      <c r="S334" s="1">
        <f t="shared" si="92"/>
        <v>0.51889385275878552</v>
      </c>
      <c r="T334">
        <f>IF(A334&lt;D$4,F$4,0)</f>
        <v>0</v>
      </c>
      <c r="U334" s="5">
        <f t="shared" si="93"/>
        <v>0.52220617730302654</v>
      </c>
      <c r="V334" s="5">
        <f>L$6*SUM(U327:U333)</f>
        <v>0.36765020254577058</v>
      </c>
      <c r="W334" s="1">
        <f>H$5+((H$6-H$5)*(LOG(V334+J$5)-LOG(J$5))/(LOG(J$6)-LOG(J$5)))</f>
        <v>4.0005939172601647E-3</v>
      </c>
      <c r="X334" s="1">
        <f t="shared" si="85"/>
        <v>2.1119612874244669E-3</v>
      </c>
      <c r="Y334" s="1">
        <f t="shared" si="86"/>
        <v>0.52579997656575783</v>
      </c>
      <c r="Z334" s="1">
        <f t="shared" si="105"/>
        <v>10000000</v>
      </c>
    </row>
    <row r="335" spans="1:26" x14ac:dyDescent="0.2">
      <c r="A335">
        <v>326</v>
      </c>
      <c r="B335" s="1">
        <f t="shared" si="87"/>
        <v>91911747.548130512</v>
      </c>
      <c r="C335" s="1">
        <f t="shared" si="87"/>
        <v>91911747.548130512</v>
      </c>
      <c r="D335" s="5">
        <f t="shared" si="88"/>
        <v>4.1195538101280871</v>
      </c>
      <c r="E335" s="1">
        <f t="shared" si="89"/>
        <v>143376500.26256931</v>
      </c>
      <c r="F335" s="1">
        <f t="shared" si="90"/>
        <v>11318074.075226029</v>
      </c>
      <c r="G335" s="5">
        <f t="shared" si="94"/>
        <v>132058422.51654705</v>
      </c>
      <c r="H335" s="5">
        <f t="shared" si="91"/>
        <v>0</v>
      </c>
      <c r="I335" s="5">
        <f t="shared" si="102"/>
        <v>0.49999998879481183</v>
      </c>
      <c r="J335" s="5">
        <f t="shared" si="103"/>
        <v>0.49999998879481183</v>
      </c>
      <c r="K335" s="20">
        <f t="shared" si="104"/>
        <v>2.2410376408358952E-8</v>
      </c>
      <c r="L335" s="20">
        <f t="shared" si="97"/>
        <v>87011747.657941356</v>
      </c>
      <c r="M335" s="20">
        <f t="shared" si="98"/>
        <v>87011747.657941356</v>
      </c>
      <c r="N335" s="20">
        <f t="shared" si="99"/>
        <v>3.8999321213261693</v>
      </c>
      <c r="O335" s="5">
        <f t="shared" si="100"/>
        <v>0.25927560331901939</v>
      </c>
      <c r="P335" s="5">
        <f t="shared" si="101"/>
        <v>0.25927560331901939</v>
      </c>
      <c r="Q335" s="5">
        <f t="shared" si="95"/>
        <v>-0.25927560331901939</v>
      </c>
      <c r="R335" s="5">
        <f t="shared" si="96"/>
        <v>-0.25927560331901939</v>
      </c>
      <c r="S335" s="1">
        <f t="shared" si="92"/>
        <v>0.51855120663803878</v>
      </c>
      <c r="T335">
        <f>IF(A335&lt;D$4,F$4,0)</f>
        <v>0</v>
      </c>
      <c r="U335" s="5">
        <f t="shared" si="93"/>
        <v>0.52161594152648982</v>
      </c>
      <c r="V335" s="5">
        <f>L$6*SUM(U328:U334)</f>
        <v>0.36707962649075498</v>
      </c>
      <c r="W335" s="1">
        <f>H$5+((H$6-H$5)*(LOG(V335+J$5)-LOG(J$5))/(LOG(J$6)-LOG(J$5)))</f>
        <v>4.0005929955450603E-3</v>
      </c>
      <c r="X335" s="1">
        <f t="shared" si="85"/>
        <v>2.1078932681485338E-3</v>
      </c>
      <c r="Y335" s="1">
        <f t="shared" si="86"/>
        <v>0.52478731214160446</v>
      </c>
      <c r="Z335" s="1">
        <f t="shared" si="105"/>
        <v>10000000</v>
      </c>
    </row>
    <row r="336" spans="1:26" x14ac:dyDescent="0.2">
      <c r="A336">
        <v>327</v>
      </c>
      <c r="B336" s="1">
        <f t="shared" si="87"/>
        <v>91911747.288854912</v>
      </c>
      <c r="C336" s="1">
        <f t="shared" si="87"/>
        <v>91911747.288854912</v>
      </c>
      <c r="D336" s="5">
        <f t="shared" si="88"/>
        <v>4.1170351919489532</v>
      </c>
      <c r="E336" s="1">
        <f t="shared" si="89"/>
        <v>143376500.78418526</v>
      </c>
      <c r="F336" s="1">
        <f t="shared" si="90"/>
        <v>11318074.077333923</v>
      </c>
      <c r="G336" s="5">
        <f t="shared" si="94"/>
        <v>132058423.04133436</v>
      </c>
      <c r="H336" s="5">
        <f t="shared" si="91"/>
        <v>0</v>
      </c>
      <c r="I336" s="5">
        <f t="shared" si="102"/>
        <v>0.49999998880166246</v>
      </c>
      <c r="J336" s="5">
        <f t="shared" si="103"/>
        <v>0.49999998880166246</v>
      </c>
      <c r="K336" s="20">
        <f t="shared" si="104"/>
        <v>2.239667518669988E-8</v>
      </c>
      <c r="L336" s="20">
        <f t="shared" si="97"/>
        <v>87011747.398598626</v>
      </c>
      <c r="M336" s="20">
        <f t="shared" si="98"/>
        <v>87011747.398598626</v>
      </c>
      <c r="N336" s="20">
        <f t="shared" si="99"/>
        <v>3.8975477751192944</v>
      </c>
      <c r="O336" s="5">
        <f t="shared" si="100"/>
        <v>0.25911708624896862</v>
      </c>
      <c r="P336" s="5">
        <f t="shared" si="101"/>
        <v>0.25911708624896862</v>
      </c>
      <c r="Q336" s="5">
        <f t="shared" si="95"/>
        <v>-0.25911708624896862</v>
      </c>
      <c r="R336" s="5">
        <f t="shared" si="96"/>
        <v>-0.25911708624896862</v>
      </c>
      <c r="S336" s="1">
        <f t="shared" si="92"/>
        <v>0.51823417249793724</v>
      </c>
      <c r="T336">
        <f>IF(A336&lt;D$4,F$4,0)</f>
        <v>0</v>
      </c>
      <c r="U336" s="5">
        <f t="shared" si="93"/>
        <v>0.52106982481717268</v>
      </c>
      <c r="V336" s="5">
        <f>L$6*SUM(U329:U335)</f>
        <v>0.36655170010242871</v>
      </c>
      <c r="W336" s="1">
        <f>H$5+((H$6-H$5)*(LOG(V336+J$5)-LOG(J$5))/(LOG(J$6)-LOG(J$5)))</f>
        <v>4.0005921427266784E-3</v>
      </c>
      <c r="X336" s="1">
        <f t="shared" si="85"/>
        <v>2.1041293290880985E-3</v>
      </c>
      <c r="Y336" s="1">
        <f t="shared" si="86"/>
        <v>0.52385034291411081</v>
      </c>
      <c r="Z336" s="1">
        <f t="shared" si="105"/>
        <v>10000000</v>
      </c>
    </row>
    <row r="337" spans="1:26" x14ac:dyDescent="0.2">
      <c r="A337">
        <v>328</v>
      </c>
      <c r="B337" s="1">
        <f t="shared" si="87"/>
        <v>91911747.02973783</v>
      </c>
      <c r="C337" s="1">
        <f t="shared" si="87"/>
        <v>91911747.02973783</v>
      </c>
      <c r="D337" s="5">
        <f t="shared" si="88"/>
        <v>4.1147048351291931</v>
      </c>
      <c r="E337" s="1">
        <f t="shared" si="89"/>
        <v>143376501.30525509</v>
      </c>
      <c r="F337" s="1">
        <f t="shared" si="90"/>
        <v>11318074.079438053</v>
      </c>
      <c r="G337" s="5">
        <f t="shared" si="94"/>
        <v>132058423.5651847</v>
      </c>
      <c r="H337" s="5">
        <f t="shared" si="91"/>
        <v>0</v>
      </c>
      <c r="I337" s="5">
        <f t="shared" si="102"/>
        <v>0.49999998880800089</v>
      </c>
      <c r="J337" s="5">
        <f t="shared" si="103"/>
        <v>0.49999998880800089</v>
      </c>
      <c r="K337" s="20">
        <f t="shared" si="104"/>
        <v>2.238399810687063E-8</v>
      </c>
      <c r="L337" s="20">
        <f t="shared" si="97"/>
        <v>87011747.139419422</v>
      </c>
      <c r="M337" s="20">
        <f t="shared" si="98"/>
        <v>87011747.139419422</v>
      </c>
      <c r="N337" s="20">
        <f t="shared" si="99"/>
        <v>3.8953416536818608</v>
      </c>
      <c r="O337" s="5">
        <f t="shared" si="100"/>
        <v>0.25897041793384318</v>
      </c>
      <c r="P337" s="5">
        <f t="shared" si="101"/>
        <v>0.25897041793384318</v>
      </c>
      <c r="Q337" s="5">
        <f t="shared" si="95"/>
        <v>-0.25897041793384318</v>
      </c>
      <c r="R337" s="5">
        <f t="shared" si="96"/>
        <v>-0.25897041793384318</v>
      </c>
      <c r="S337" s="1">
        <f t="shared" si="92"/>
        <v>0.51794083586768636</v>
      </c>
      <c r="T337">
        <f>IF(A337&lt;D$4,F$4,0)</f>
        <v>0</v>
      </c>
      <c r="U337" s="5">
        <f t="shared" si="93"/>
        <v>0.5205645293176977</v>
      </c>
      <c r="V337" s="5">
        <f>L$6*SUM(U330:U336)</f>
        <v>0.3660632353598261</v>
      </c>
      <c r="W337" s="1">
        <f>H$5+((H$6-H$5)*(LOG(V337+J$5)-LOG(J$5))/(LOG(J$6)-LOG(J$5)))</f>
        <v>4.0005913536550405E-3</v>
      </c>
      <c r="X337" s="1">
        <f t="shared" ref="X337:X374" si="106">U330*W337</f>
        <v>2.1006467403042253E-3</v>
      </c>
      <c r="Y337" s="1">
        <f t="shared" ref="Y337:Y374" si="107">U330*(1-W337)</f>
        <v>0.52298341074160326</v>
      </c>
      <c r="Z337" s="1">
        <f t="shared" si="105"/>
        <v>10000000</v>
      </c>
    </row>
    <row r="338" spans="1:26" x14ac:dyDescent="0.2">
      <c r="A338">
        <v>329</v>
      </c>
      <c r="B338" s="1">
        <f t="shared" si="87"/>
        <v>91911746.770767406</v>
      </c>
      <c r="C338" s="1">
        <f t="shared" si="87"/>
        <v>91911746.770767406</v>
      </c>
      <c r="D338" s="5">
        <f t="shared" si="88"/>
        <v>4.1125486673145923</v>
      </c>
      <c r="E338" s="1">
        <f t="shared" si="89"/>
        <v>143376501.82581961</v>
      </c>
      <c r="F338" s="1">
        <f t="shared" si="90"/>
        <v>11318074.0815387</v>
      </c>
      <c r="G338" s="5">
        <f t="shared" si="94"/>
        <v>132058424.08816811</v>
      </c>
      <c r="H338" s="5">
        <f t="shared" si="91"/>
        <v>0</v>
      </c>
      <c r="I338" s="5">
        <f t="shared" si="102"/>
        <v>0.49999998881386565</v>
      </c>
      <c r="J338" s="5">
        <f t="shared" si="103"/>
        <v>0.49999998881386565</v>
      </c>
      <c r="K338" s="20">
        <f t="shared" si="104"/>
        <v>2.237226861526446E-8</v>
      </c>
      <c r="L338" s="20">
        <f t="shared" si="97"/>
        <v>87011746.880391523</v>
      </c>
      <c r="M338" s="20">
        <f t="shared" si="98"/>
        <v>87011746.880391523</v>
      </c>
      <c r="N338" s="20">
        <f t="shared" si="99"/>
        <v>3.8933004348850004</v>
      </c>
      <c r="O338" s="5">
        <f t="shared" si="100"/>
        <v>0.25883471269065705</v>
      </c>
      <c r="P338" s="5">
        <f t="shared" si="101"/>
        <v>0.25883471269065705</v>
      </c>
      <c r="Q338" s="5">
        <f t="shared" si="95"/>
        <v>-0.25883471269065705</v>
      </c>
      <c r="R338" s="5">
        <f t="shared" si="96"/>
        <v>-0.25883471269065705</v>
      </c>
      <c r="S338" s="1">
        <f t="shared" si="92"/>
        <v>0.51766942538131411</v>
      </c>
      <c r="T338">
        <f>IF(A338&lt;D$4,F$4,0)</f>
        <v>0</v>
      </c>
      <c r="U338" s="5">
        <f t="shared" si="93"/>
        <v>0.52009700368228717</v>
      </c>
      <c r="V338" s="5">
        <f>L$6*SUM(U331:U337)</f>
        <v>0.36561128254340503</v>
      </c>
      <c r="W338" s="1">
        <f>H$5+((H$6-H$5)*(LOG(V338+J$5)-LOG(J$5))/(LOG(J$6)-LOG(J$5)))</f>
        <v>4.0005906235651614E-3</v>
      </c>
      <c r="X338" s="1">
        <f t="shared" si="106"/>
        <v>2.0974244709330353E-3</v>
      </c>
      <c r="Y338" s="1">
        <f t="shared" si="107"/>
        <v>0.52218128042287004</v>
      </c>
      <c r="Z338" s="1">
        <f t="shared" si="105"/>
        <v>10000000</v>
      </c>
    </row>
    <row r="339" spans="1:26" x14ac:dyDescent="0.2">
      <c r="A339">
        <v>330</v>
      </c>
      <c r="B339" s="1">
        <f t="shared" si="87"/>
        <v>91911746.511932686</v>
      </c>
      <c r="C339" s="1">
        <f t="shared" si="87"/>
        <v>91911746.511932686</v>
      </c>
      <c r="D339" s="5">
        <f t="shared" si="88"/>
        <v>4.1105536680456414</v>
      </c>
      <c r="E339" s="1">
        <f t="shared" si="89"/>
        <v>143376502.34591663</v>
      </c>
      <c r="F339" s="1">
        <f t="shared" si="90"/>
        <v>11318074.083636124</v>
      </c>
      <c r="G339" s="5">
        <f t="shared" si="94"/>
        <v>132058424.6103494</v>
      </c>
      <c r="H339" s="5">
        <f t="shared" si="91"/>
        <v>0</v>
      </c>
      <c r="I339" s="5">
        <f t="shared" si="102"/>
        <v>0.49999998881929203</v>
      </c>
      <c r="J339" s="5">
        <f t="shared" si="103"/>
        <v>0.49999998881929203</v>
      </c>
      <c r="K339" s="20">
        <f t="shared" si="104"/>
        <v>2.2361415880581584E-8</v>
      </c>
      <c r="L339" s="20">
        <f t="shared" si="97"/>
        <v>87011746.621503621</v>
      </c>
      <c r="M339" s="20">
        <f t="shared" si="98"/>
        <v>87011746.621503621</v>
      </c>
      <c r="N339" s="20">
        <f t="shared" si="99"/>
        <v>3.8914117924159419</v>
      </c>
      <c r="O339" s="5">
        <f t="shared" si="100"/>
        <v>0.25870915104036307</v>
      </c>
      <c r="P339" s="5">
        <f t="shared" si="101"/>
        <v>0.25870915104036307</v>
      </c>
      <c r="Q339" s="5">
        <f t="shared" si="95"/>
        <v>-0.25870915104036307</v>
      </c>
      <c r="R339" s="5">
        <f t="shared" si="96"/>
        <v>-0.25870915104036307</v>
      </c>
      <c r="S339" s="1">
        <f t="shared" si="92"/>
        <v>0.51741830208072614</v>
      </c>
      <c r="T339">
        <f>IF(A339&lt;D$4,F$4,0)</f>
        <v>0</v>
      </c>
      <c r="U339" s="5">
        <f t="shared" si="93"/>
        <v>0.51966442465026474</v>
      </c>
      <c r="V339" s="5">
        <f>L$6*SUM(U332:U338)</f>
        <v>0.3651931124222535</v>
      </c>
      <c r="W339" s="1">
        <f>H$5+((H$6-H$5)*(LOG(V339+J$5)-LOG(J$5))/(LOG(J$6)-LOG(J$5)))</f>
        <v>4.0005899480482065E-3</v>
      </c>
      <c r="X339" s="1">
        <f t="shared" si="106"/>
        <v>2.0944430621765374E-3</v>
      </c>
      <c r="Y339" s="1">
        <f t="shared" si="107"/>
        <v>0.5214391080827907</v>
      </c>
      <c r="Z339" s="1">
        <f t="shared" si="105"/>
        <v>10000000</v>
      </c>
    </row>
    <row r="340" spans="1:26" x14ac:dyDescent="0.2">
      <c r="A340">
        <v>331</v>
      </c>
      <c r="B340" s="1">
        <f t="shared" si="87"/>
        <v>91911746.253223538</v>
      </c>
      <c r="C340" s="1">
        <f t="shared" si="87"/>
        <v>91911746.253223538</v>
      </c>
      <c r="D340" s="5">
        <f t="shared" si="88"/>
        <v>4.1087077901294462</v>
      </c>
      <c r="E340" s="1">
        <f t="shared" si="89"/>
        <v>143376502.86558107</v>
      </c>
      <c r="F340" s="1">
        <f t="shared" si="90"/>
        <v>11318074.085730568</v>
      </c>
      <c r="G340" s="5">
        <f t="shared" si="94"/>
        <v>132058425.13178851</v>
      </c>
      <c r="H340" s="5">
        <f t="shared" si="91"/>
        <v>0</v>
      </c>
      <c r="I340" s="5">
        <f t="shared" si="102"/>
        <v>0.49999998882431285</v>
      </c>
      <c r="J340" s="5">
        <f t="shared" si="103"/>
        <v>0.49999998882431285</v>
      </c>
      <c r="K340" s="20">
        <f t="shared" si="104"/>
        <v>2.2351374366092404E-8</v>
      </c>
      <c r="L340" s="20">
        <f t="shared" si="97"/>
        <v>87011746.36274527</v>
      </c>
      <c r="M340" s="20">
        <f t="shared" si="98"/>
        <v>87011746.36274527</v>
      </c>
      <c r="N340" s="20">
        <f t="shared" si="99"/>
        <v>3.8896643213417406</v>
      </c>
      <c r="O340" s="5">
        <f t="shared" si="100"/>
        <v>0.25859297475917425</v>
      </c>
      <c r="P340" s="5">
        <f t="shared" si="101"/>
        <v>0.25859297475917425</v>
      </c>
      <c r="Q340" s="5">
        <f t="shared" si="95"/>
        <v>-0.25859297475917425</v>
      </c>
      <c r="R340" s="5">
        <f t="shared" si="96"/>
        <v>-0.25859297475917425</v>
      </c>
      <c r="S340" s="1">
        <f t="shared" si="92"/>
        <v>0.51718594951834851</v>
      </c>
      <c r="T340">
        <f>IF(A340&lt;D$4,F$4,0)</f>
        <v>0</v>
      </c>
      <c r="U340" s="5">
        <f t="shared" si="93"/>
        <v>0.51926417999692143</v>
      </c>
      <c r="V340" s="5">
        <f>L$6*SUM(U333:U339)</f>
        <v>0.36480619977278322</v>
      </c>
      <c r="W340" s="1">
        <f>H$5+((H$6-H$5)*(LOG(V340+J$5)-LOG(J$5))/(LOG(J$6)-LOG(J$5)))</f>
        <v>4.0005893230249268E-3</v>
      </c>
      <c r="X340" s="1">
        <f t="shared" si="106"/>
        <v>2.0916845097880481E-3</v>
      </c>
      <c r="Y340" s="1">
        <f t="shared" si="107"/>
        <v>0.52075241192110555</v>
      </c>
      <c r="Z340" s="1">
        <f t="shared" si="105"/>
        <v>10000000</v>
      </c>
    </row>
    <row r="341" spans="1:26" x14ac:dyDescent="0.2">
      <c r="A341">
        <v>332</v>
      </c>
      <c r="B341" s="1">
        <f t="shared" ref="B341:C374" si="108">B340+Q340</f>
        <v>91911745.99463056</v>
      </c>
      <c r="C341" s="1">
        <f t="shared" si="108"/>
        <v>91911745.99463056</v>
      </c>
      <c r="D341" s="5">
        <f t="shared" ref="D341:D374" si="109">D340+S340-S334</f>
        <v>4.1069998868890094</v>
      </c>
      <c r="E341" s="1">
        <f t="shared" ref="E341:E374" si="110">E340+U340</f>
        <v>143376503.38484526</v>
      </c>
      <c r="F341" s="1">
        <f t="shared" ref="F341:F374" si="111">F340+X340</f>
        <v>11318074.087822253</v>
      </c>
      <c r="G341" s="5">
        <f t="shared" si="94"/>
        <v>132058425.65254092</v>
      </c>
      <c r="H341" s="5">
        <f t="shared" ref="H341:H374" si="112">SUM(T334:T340)</f>
        <v>0</v>
      </c>
      <c r="I341" s="5">
        <f t="shared" si="102"/>
        <v>0.4999999888289583</v>
      </c>
      <c r="J341" s="5">
        <f t="shared" si="103"/>
        <v>0.4999999888289583</v>
      </c>
      <c r="K341" s="20">
        <f t="shared" si="104"/>
        <v>2.2342083433873644E-8</v>
      </c>
      <c r="L341" s="20">
        <f t="shared" si="97"/>
        <v>87011746.104106769</v>
      </c>
      <c r="M341" s="20">
        <f t="shared" si="98"/>
        <v>87011746.104106769</v>
      </c>
      <c r="N341" s="20">
        <f t="shared" si="99"/>
        <v>3.8880474692370477</v>
      </c>
      <c r="O341" s="5">
        <f t="shared" si="100"/>
        <v>0.25848548229979285</v>
      </c>
      <c r="P341" s="5">
        <f t="shared" si="101"/>
        <v>0.25848548229979285</v>
      </c>
      <c r="Q341" s="5">
        <f t="shared" si="95"/>
        <v>-0.25848548229979285</v>
      </c>
      <c r="R341" s="5">
        <f t="shared" si="96"/>
        <v>-0.25848548229979285</v>
      </c>
      <c r="S341" s="1">
        <f t="shared" ref="S341:S374" si="113">O341+P341-T341*K341</f>
        <v>0.51697096459958569</v>
      </c>
      <c r="T341">
        <f>IF(A341&lt;D$4,F$4,0)</f>
        <v>0</v>
      </c>
      <c r="U341" s="5">
        <f t="shared" ref="U341:U374" si="114">S334+T334</f>
        <v>0.51889385275878552</v>
      </c>
      <c r="V341" s="5">
        <f>L$6*SUM(U334:U340)</f>
        <v>0.36444820812938605</v>
      </c>
      <c r="W341" s="1">
        <f>H$5+((H$6-H$5)*(LOG(V341+J$5)-LOG(J$5))/(LOG(J$6)-LOG(J$5)))</f>
        <v>4.0005887447209535E-3</v>
      </c>
      <c r="X341" s="1">
        <f t="shared" si="106"/>
        <v>2.0891321553422426E-3</v>
      </c>
      <c r="Y341" s="1">
        <f t="shared" si="107"/>
        <v>0.52011704514768431</v>
      </c>
      <c r="Z341" s="1">
        <f t="shared" si="105"/>
        <v>10000000</v>
      </c>
    </row>
    <row r="342" spans="1:26" x14ac:dyDescent="0.2">
      <c r="A342">
        <v>333</v>
      </c>
      <c r="B342" s="1">
        <f t="shared" si="108"/>
        <v>91911745.736145079</v>
      </c>
      <c r="C342" s="1">
        <f t="shared" si="108"/>
        <v>91911745.736145079</v>
      </c>
      <c r="D342" s="5">
        <f t="shared" si="109"/>
        <v>4.1054196448505564</v>
      </c>
      <c r="E342" s="1">
        <f t="shared" si="110"/>
        <v>143376503.90373909</v>
      </c>
      <c r="F342" s="1">
        <f t="shared" si="111"/>
        <v>11318074.089911385</v>
      </c>
      <c r="G342" s="5">
        <f t="shared" si="94"/>
        <v>132058426.17265797</v>
      </c>
      <c r="H342" s="5">
        <f t="shared" si="112"/>
        <v>0</v>
      </c>
      <c r="I342" s="5">
        <f t="shared" si="102"/>
        <v>0.49999998883325653</v>
      </c>
      <c r="J342" s="5">
        <f t="shared" si="103"/>
        <v>0.49999998883325653</v>
      </c>
      <c r="K342" s="20">
        <f t="shared" si="104"/>
        <v>2.2333486978627418E-8</v>
      </c>
      <c r="L342" s="20">
        <f t="shared" si="97"/>
        <v>87011745.845579162</v>
      </c>
      <c r="M342" s="20">
        <f t="shared" si="98"/>
        <v>87011745.845579162</v>
      </c>
      <c r="N342" s="20">
        <f t="shared" si="99"/>
        <v>3.8865514724600079</v>
      </c>
      <c r="O342" s="5">
        <f t="shared" si="100"/>
        <v>0.2583860245548989</v>
      </c>
      <c r="P342" s="5">
        <f t="shared" si="101"/>
        <v>0.2583860245548989</v>
      </c>
      <c r="Q342" s="5">
        <f t="shared" si="95"/>
        <v>-0.2583860245548989</v>
      </c>
      <c r="R342" s="5">
        <f t="shared" si="96"/>
        <v>-0.2583860245548989</v>
      </c>
      <c r="S342" s="1">
        <f t="shared" si="113"/>
        <v>0.51677204910979779</v>
      </c>
      <c r="T342">
        <f>IF(A342&lt;D$4,F$4,0)</f>
        <v>0</v>
      </c>
      <c r="U342" s="5">
        <f t="shared" si="114"/>
        <v>0.51855120663803878</v>
      </c>
      <c r="V342" s="5">
        <f>L$6*SUM(U335:U341)</f>
        <v>0.36411697567496198</v>
      </c>
      <c r="W342" s="1">
        <f>H$5+((H$6-H$5)*(LOG(V342+J$5)-LOG(J$5))/(LOG(J$6)-LOG(J$5)))</f>
        <v>4.0005882096440593E-3</v>
      </c>
      <c r="X342" s="1">
        <f t="shared" si="106"/>
        <v>2.0867705856332601E-3</v>
      </c>
      <c r="Y342" s="1">
        <f t="shared" si="107"/>
        <v>0.51952917094085649</v>
      </c>
      <c r="Z342" s="1">
        <f t="shared" si="105"/>
        <v>10000000</v>
      </c>
    </row>
    <row r="343" spans="1:26" x14ac:dyDescent="0.2">
      <c r="A343">
        <v>334</v>
      </c>
      <c r="B343" s="1">
        <f t="shared" si="108"/>
        <v>91911745.477759048</v>
      </c>
      <c r="C343" s="1">
        <f t="shared" si="108"/>
        <v>91911745.477759048</v>
      </c>
      <c r="D343" s="5">
        <f t="shared" si="109"/>
        <v>4.1039575214624167</v>
      </c>
      <c r="E343" s="1">
        <f t="shared" si="110"/>
        <v>143376504.4222903</v>
      </c>
      <c r="F343" s="1">
        <f t="shared" si="111"/>
        <v>11318074.091998154</v>
      </c>
      <c r="G343" s="5">
        <f t="shared" si="94"/>
        <v>132058426.69218713</v>
      </c>
      <c r="H343" s="5">
        <f t="shared" si="112"/>
        <v>0</v>
      </c>
      <c r="I343" s="5">
        <f t="shared" si="102"/>
        <v>0.4999999888372334</v>
      </c>
      <c r="J343" s="5">
        <f t="shared" si="103"/>
        <v>0.4999999888372334</v>
      </c>
      <c r="K343" s="20">
        <f t="shared" si="104"/>
        <v>2.2325533088871972E-8</v>
      </c>
      <c r="L343" s="20">
        <f t="shared" si="97"/>
        <v>87011745.587154165</v>
      </c>
      <c r="M343" s="20">
        <f t="shared" si="98"/>
        <v>87011745.587154165</v>
      </c>
      <c r="N343" s="20">
        <f t="shared" si="99"/>
        <v>3.8851672971914715</v>
      </c>
      <c r="O343" s="5">
        <f t="shared" si="100"/>
        <v>0.25829400093731336</v>
      </c>
      <c r="P343" s="5">
        <f t="shared" si="101"/>
        <v>0.25829400093731336</v>
      </c>
      <c r="Q343" s="5">
        <f t="shared" si="95"/>
        <v>-0.25829400093731336</v>
      </c>
      <c r="R343" s="5">
        <f t="shared" si="96"/>
        <v>-0.25829400093731336</v>
      </c>
      <c r="S343" s="1">
        <f t="shared" si="113"/>
        <v>0.51658800187462672</v>
      </c>
      <c r="T343">
        <f>IF(A343&lt;D$4,F$4,0)</f>
        <v>0</v>
      </c>
      <c r="U343" s="5">
        <f t="shared" si="114"/>
        <v>0.51823417249793724</v>
      </c>
      <c r="V343" s="5">
        <f>L$6*SUM(U336:U342)</f>
        <v>0.36381050218611688</v>
      </c>
      <c r="W343" s="1">
        <f>H$5+((H$6-H$5)*(LOG(V343+J$5)-LOG(J$5))/(LOG(J$6)-LOG(J$5)))</f>
        <v>4.0005877145631186E-3</v>
      </c>
      <c r="X343" s="1">
        <f t="shared" si="106"/>
        <v>2.0845855395931374E-3</v>
      </c>
      <c r="Y343" s="1">
        <f t="shared" si="107"/>
        <v>0.51898523927757956</v>
      </c>
      <c r="Z343" s="1">
        <f t="shared" si="105"/>
        <v>10000000</v>
      </c>
    </row>
    <row r="344" spans="1:26" x14ac:dyDescent="0.2">
      <c r="A344">
        <v>335</v>
      </c>
      <c r="B344" s="1">
        <f t="shared" si="108"/>
        <v>91911745.219465047</v>
      </c>
      <c r="C344" s="1">
        <f t="shared" si="108"/>
        <v>91911745.219465047</v>
      </c>
      <c r="D344" s="5">
        <f t="shared" si="109"/>
        <v>4.1026046874693565</v>
      </c>
      <c r="E344" s="1">
        <f t="shared" si="110"/>
        <v>143376504.94052446</v>
      </c>
      <c r="F344" s="1">
        <f t="shared" si="111"/>
        <v>11318074.094082739</v>
      </c>
      <c r="G344" s="5">
        <f t="shared" si="94"/>
        <v>132058427.21117237</v>
      </c>
      <c r="H344" s="5">
        <f t="shared" si="112"/>
        <v>0</v>
      </c>
      <c r="I344" s="5">
        <f t="shared" si="102"/>
        <v>0.49999998884091312</v>
      </c>
      <c r="J344" s="5">
        <f t="shared" si="103"/>
        <v>0.49999998884091312</v>
      </c>
      <c r="K344" s="20">
        <f t="shared" si="104"/>
        <v>2.2318173733458082E-8</v>
      </c>
      <c r="L344" s="20">
        <f t="shared" si="97"/>
        <v>87011745.328824103</v>
      </c>
      <c r="M344" s="20">
        <f t="shared" si="98"/>
        <v>87011745.328824103</v>
      </c>
      <c r="N344" s="20">
        <f t="shared" si="99"/>
        <v>3.8838865848814672</v>
      </c>
      <c r="O344" s="5">
        <f t="shared" si="100"/>
        <v>0.25820885575316516</v>
      </c>
      <c r="P344" s="5">
        <f t="shared" si="101"/>
        <v>0.25820885575316516</v>
      </c>
      <c r="Q344" s="5">
        <f t="shared" si="95"/>
        <v>-0.25820885575316516</v>
      </c>
      <c r="R344" s="5">
        <f t="shared" si="96"/>
        <v>-0.25820885575316516</v>
      </c>
      <c r="S344" s="1">
        <f t="shared" si="113"/>
        <v>0.51641771150633031</v>
      </c>
      <c r="T344">
        <f>IF(A344&lt;D$4,F$4,0)</f>
        <v>0</v>
      </c>
      <c r="U344" s="5">
        <f t="shared" si="114"/>
        <v>0.51794083586768636</v>
      </c>
      <c r="V344" s="5">
        <f>L$6*SUM(U337:U343)</f>
        <v>0.3635269369541933</v>
      </c>
      <c r="W344" s="1">
        <f>H$5+((H$6-H$5)*(LOG(V344+J$5)-LOG(J$5))/(LOG(J$6)-LOG(J$5)))</f>
        <v>4.0005872564884155E-3</v>
      </c>
      <c r="X344" s="1">
        <f t="shared" si="106"/>
        <v>2.0825638221682713E-3</v>
      </c>
      <c r="Y344" s="1">
        <f t="shared" si="107"/>
        <v>0.51848196549552938</v>
      </c>
      <c r="Z344" s="1">
        <f t="shared" si="105"/>
        <v>10000000</v>
      </c>
    </row>
    <row r="345" spans="1:26" x14ac:dyDescent="0.2">
      <c r="A345">
        <v>336</v>
      </c>
      <c r="B345" s="1">
        <f t="shared" si="108"/>
        <v>91911744.961256191</v>
      </c>
      <c r="C345" s="1">
        <f t="shared" si="108"/>
        <v>91911744.961256191</v>
      </c>
      <c r="D345" s="5">
        <f t="shared" si="109"/>
        <v>4.1013529735943726</v>
      </c>
      <c r="E345" s="1">
        <f t="shared" si="110"/>
        <v>143376505.45846531</v>
      </c>
      <c r="F345" s="1">
        <f t="shared" si="111"/>
        <v>11318074.096165303</v>
      </c>
      <c r="G345" s="5">
        <f t="shared" si="94"/>
        <v>132058427.72965434</v>
      </c>
      <c r="H345" s="5">
        <f t="shared" si="112"/>
        <v>0</v>
      </c>
      <c r="I345" s="5">
        <f t="shared" si="102"/>
        <v>0.49999998884431779</v>
      </c>
      <c r="J345" s="5">
        <f t="shared" si="103"/>
        <v>0.49999998884431779</v>
      </c>
      <c r="K345" s="20">
        <f t="shared" si="104"/>
        <v>2.231136447151801E-8</v>
      </c>
      <c r="L345" s="20">
        <f t="shared" si="97"/>
        <v>87011745.070581883</v>
      </c>
      <c r="M345" s="20">
        <f t="shared" si="98"/>
        <v>87011745.070581883</v>
      </c>
      <c r="N345" s="20">
        <f t="shared" si="99"/>
        <v>3.8827016017734959</v>
      </c>
      <c r="O345" s="5">
        <f t="shared" si="100"/>
        <v>0.25813007484616085</v>
      </c>
      <c r="P345" s="5">
        <f t="shared" si="101"/>
        <v>0.25813007484616085</v>
      </c>
      <c r="Q345" s="5">
        <f t="shared" si="95"/>
        <v>-0.25813007484616085</v>
      </c>
      <c r="R345" s="5">
        <f t="shared" si="96"/>
        <v>-0.25813007484616085</v>
      </c>
      <c r="S345" s="1">
        <f t="shared" si="113"/>
        <v>0.5162601496923217</v>
      </c>
      <c r="T345">
        <f>IF(A345&lt;D$4,F$4,0)</f>
        <v>0</v>
      </c>
      <c r="U345" s="5">
        <f t="shared" si="114"/>
        <v>0.51766942538131411</v>
      </c>
      <c r="V345" s="5">
        <f>L$6*SUM(U338:U344)</f>
        <v>0.36326456760919218</v>
      </c>
      <c r="W345" s="1">
        <f>H$5+((H$6-H$5)*(LOG(V345+J$5)-LOG(J$5))/(LOG(J$6)-LOG(J$5)))</f>
        <v>4.0005868326537675E-3</v>
      </c>
      <c r="X345" s="1">
        <f t="shared" si="106"/>
        <v>2.080693224634036E-3</v>
      </c>
      <c r="Y345" s="1">
        <f t="shared" si="107"/>
        <v>0.51801631045765306</v>
      </c>
      <c r="Z345" s="1">
        <f t="shared" si="105"/>
        <v>10000000</v>
      </c>
    </row>
    <row r="346" spans="1:26" x14ac:dyDescent="0.2">
      <c r="A346">
        <v>337</v>
      </c>
      <c r="B346" s="1">
        <f t="shared" si="108"/>
        <v>91911744.703126118</v>
      </c>
      <c r="C346" s="1">
        <f t="shared" si="108"/>
        <v>91911744.703126118</v>
      </c>
      <c r="D346" s="5">
        <f t="shared" si="109"/>
        <v>4.1001948212059682</v>
      </c>
      <c r="E346" s="1">
        <f t="shared" si="110"/>
        <v>143376505.97613475</v>
      </c>
      <c r="F346" s="1">
        <f t="shared" si="111"/>
        <v>11318074.098245997</v>
      </c>
      <c r="G346" s="5">
        <f t="shared" si="94"/>
        <v>132058428.24767065</v>
      </c>
      <c r="H346" s="5">
        <f t="shared" si="112"/>
        <v>0</v>
      </c>
      <c r="I346" s="5">
        <f t="shared" si="102"/>
        <v>0.49999998884746794</v>
      </c>
      <c r="J346" s="5">
        <f t="shared" si="103"/>
        <v>0.49999998884746794</v>
      </c>
      <c r="K346" s="20">
        <f t="shared" si="104"/>
        <v>2.2305064184095525E-8</v>
      </c>
      <c r="L346" s="20">
        <f t="shared" si="97"/>
        <v>87011744.812420934</v>
      </c>
      <c r="M346" s="20">
        <f t="shared" si="98"/>
        <v>87011744.812420934</v>
      </c>
      <c r="N346" s="20">
        <f t="shared" si="99"/>
        <v>3.8816051922018322</v>
      </c>
      <c r="O346" s="5">
        <f t="shared" si="100"/>
        <v>0.258057182492691</v>
      </c>
      <c r="P346" s="5">
        <f t="shared" si="101"/>
        <v>0.258057182492691</v>
      </c>
      <c r="Q346" s="5">
        <f t="shared" si="95"/>
        <v>-0.258057182492691</v>
      </c>
      <c r="R346" s="5">
        <f t="shared" si="96"/>
        <v>-0.258057182492691</v>
      </c>
      <c r="S346" s="1">
        <f t="shared" si="113"/>
        <v>0.51611436498538199</v>
      </c>
      <c r="T346">
        <f>IF(A346&lt;D$4,F$4,0)</f>
        <v>0</v>
      </c>
      <c r="U346" s="5">
        <f t="shared" si="114"/>
        <v>0.51741830208072614</v>
      </c>
      <c r="V346" s="5">
        <f>L$6*SUM(U339:U345)</f>
        <v>0.36302180977909482</v>
      </c>
      <c r="W346" s="1">
        <f>H$5+((H$6-H$5)*(LOG(V346+J$5)-LOG(J$5))/(LOG(J$6)-LOG(J$5)))</f>
        <v>4.0005864404998141E-3</v>
      </c>
      <c r="X346" s="1">
        <f t="shared" si="106"/>
        <v>2.0789624508659866E-3</v>
      </c>
      <c r="Y346" s="1">
        <f t="shared" si="107"/>
        <v>0.51758546219939872</v>
      </c>
      <c r="Z346" s="1">
        <f t="shared" si="105"/>
        <v>10000000</v>
      </c>
    </row>
    <row r="347" spans="1:26" x14ac:dyDescent="0.2">
      <c r="A347">
        <v>338</v>
      </c>
      <c r="B347" s="1">
        <f t="shared" si="108"/>
        <v>91911744.445068941</v>
      </c>
      <c r="C347" s="1">
        <f t="shared" si="108"/>
        <v>91911744.445068941</v>
      </c>
      <c r="D347" s="5">
        <f t="shared" si="109"/>
        <v>4.0991232366730017</v>
      </c>
      <c r="E347" s="1">
        <f t="shared" si="110"/>
        <v>143376506.49355304</v>
      </c>
      <c r="F347" s="1">
        <f t="shared" si="111"/>
        <v>11318074.100324959</v>
      </c>
      <c r="G347" s="5">
        <f t="shared" si="94"/>
        <v>132058428.76525611</v>
      </c>
      <c r="H347" s="5">
        <f t="shared" si="112"/>
        <v>0</v>
      </c>
      <c r="I347" s="5">
        <f t="shared" si="102"/>
        <v>0.4999999888503826</v>
      </c>
      <c r="J347" s="5">
        <f t="shared" si="103"/>
        <v>0.4999999888503826</v>
      </c>
      <c r="K347" s="20">
        <f t="shared" si="104"/>
        <v>2.2299234825836274E-8</v>
      </c>
      <c r="L347" s="20">
        <f t="shared" si="97"/>
        <v>87011744.554335192</v>
      </c>
      <c r="M347" s="20">
        <f t="shared" si="98"/>
        <v>87011744.554335192</v>
      </c>
      <c r="N347" s="20">
        <f t="shared" si="99"/>
        <v>3.8805907353798061</v>
      </c>
      <c r="O347" s="5">
        <f t="shared" si="100"/>
        <v>0.25798973852902468</v>
      </c>
      <c r="P347" s="5">
        <f t="shared" si="101"/>
        <v>0.25798973852902468</v>
      </c>
      <c r="Q347" s="5">
        <f t="shared" si="95"/>
        <v>-0.25798973852902468</v>
      </c>
      <c r="R347" s="5">
        <f t="shared" si="96"/>
        <v>-0.25798973852902468</v>
      </c>
      <c r="S347" s="1">
        <f t="shared" si="113"/>
        <v>0.51597947705804936</v>
      </c>
      <c r="T347">
        <f>IF(A347&lt;D$4,F$4,0)</f>
        <v>0</v>
      </c>
      <c r="U347" s="5">
        <f t="shared" si="114"/>
        <v>0.51718594951834851</v>
      </c>
      <c r="V347" s="5">
        <f>L$6*SUM(U340:U346)</f>
        <v>0.36279719752214101</v>
      </c>
      <c r="W347" s="1">
        <f>H$5+((H$6-H$5)*(LOG(V347+J$5)-LOG(J$5))/(LOG(J$6)-LOG(J$5)))</f>
        <v>4.0005860776584495E-3</v>
      </c>
      <c r="X347" s="1">
        <f t="shared" si="106"/>
        <v>2.0773610491224151E-3</v>
      </c>
      <c r="Y347" s="1">
        <f t="shared" si="107"/>
        <v>0.51718681894779905</v>
      </c>
      <c r="Z347" s="1">
        <f t="shared" si="105"/>
        <v>10000000</v>
      </c>
    </row>
    <row r="348" spans="1:26" x14ac:dyDescent="0.2">
      <c r="A348">
        <v>339</v>
      </c>
      <c r="B348" s="1">
        <f t="shared" si="108"/>
        <v>91911744.187079206</v>
      </c>
      <c r="C348" s="1">
        <f t="shared" si="108"/>
        <v>91911744.187079206</v>
      </c>
      <c r="D348" s="5">
        <f t="shared" si="109"/>
        <v>4.0981317491314657</v>
      </c>
      <c r="E348" s="1">
        <f t="shared" si="110"/>
        <v>143376507.010739</v>
      </c>
      <c r="F348" s="1">
        <f t="shared" si="111"/>
        <v>11318074.10240232</v>
      </c>
      <c r="G348" s="5">
        <f t="shared" si="94"/>
        <v>132058429.28244293</v>
      </c>
      <c r="H348" s="5">
        <f t="shared" si="112"/>
        <v>0</v>
      </c>
      <c r="I348" s="5">
        <f t="shared" si="102"/>
        <v>0.49999998885307939</v>
      </c>
      <c r="J348" s="5">
        <f t="shared" si="103"/>
        <v>0.49999998885307939</v>
      </c>
      <c r="K348" s="20">
        <f t="shared" si="104"/>
        <v>2.2293841195239092E-8</v>
      </c>
      <c r="L348" s="20">
        <f t="shared" si="97"/>
        <v>87011744.296319023</v>
      </c>
      <c r="M348" s="20">
        <f t="shared" si="98"/>
        <v>87011744.296319023</v>
      </c>
      <c r="N348" s="20">
        <f t="shared" si="99"/>
        <v>3.8796521054181228</v>
      </c>
      <c r="O348" s="5">
        <f t="shared" si="100"/>
        <v>0.25792733569324378</v>
      </c>
      <c r="P348" s="5">
        <f t="shared" si="101"/>
        <v>0.25792733569324378</v>
      </c>
      <c r="Q348" s="5">
        <f t="shared" si="95"/>
        <v>-0.25792733569324378</v>
      </c>
      <c r="R348" s="5">
        <f t="shared" si="96"/>
        <v>-0.25792733569324378</v>
      </c>
      <c r="S348" s="1">
        <f t="shared" si="113"/>
        <v>0.51585467138648755</v>
      </c>
      <c r="T348">
        <f>IF(A348&lt;D$4,F$4,0)</f>
        <v>0</v>
      </c>
      <c r="U348" s="5">
        <f t="shared" si="114"/>
        <v>0.51697096459958569</v>
      </c>
      <c r="V348" s="5">
        <f>L$6*SUM(U341:U347)</f>
        <v>0.36258937447428363</v>
      </c>
      <c r="W348" s="1">
        <f>H$5+((H$6-H$5)*(LOG(V348+J$5)-LOG(J$5))/(LOG(J$6)-LOG(J$5)))</f>
        <v>4.0005857419385541E-3</v>
      </c>
      <c r="X348" s="1">
        <f t="shared" si="106"/>
        <v>2.075879348926361E-3</v>
      </c>
      <c r="Y348" s="1">
        <f t="shared" si="107"/>
        <v>0.51681797340985913</v>
      </c>
      <c r="Z348" s="1">
        <f t="shared" si="105"/>
        <v>10000000</v>
      </c>
    </row>
    <row r="349" spans="1:26" x14ac:dyDescent="0.2">
      <c r="A349">
        <v>340</v>
      </c>
      <c r="B349" s="1">
        <f t="shared" si="108"/>
        <v>91911743.929151878</v>
      </c>
      <c r="C349" s="1">
        <f t="shared" si="108"/>
        <v>91911743.929151878</v>
      </c>
      <c r="D349" s="5">
        <f t="shared" si="109"/>
        <v>4.0972143714081559</v>
      </c>
      <c r="E349" s="1">
        <f t="shared" si="110"/>
        <v>143376507.52770996</v>
      </c>
      <c r="F349" s="1">
        <f t="shared" si="111"/>
        <v>11318074.104478199</v>
      </c>
      <c r="G349" s="5">
        <f t="shared" si="94"/>
        <v>132058429.7992609</v>
      </c>
      <c r="H349" s="5">
        <f t="shared" si="112"/>
        <v>0</v>
      </c>
      <c r="I349" s="5">
        <f t="shared" si="102"/>
        <v>0.49999998885557462</v>
      </c>
      <c r="J349" s="5">
        <f t="shared" si="103"/>
        <v>0.49999998885557462</v>
      </c>
      <c r="K349" s="20">
        <f t="shared" si="104"/>
        <v>2.2288850722080755E-8</v>
      </c>
      <c r="L349" s="20">
        <f t="shared" si="97"/>
        <v>87011744.038367242</v>
      </c>
      <c r="M349" s="20">
        <f t="shared" si="98"/>
        <v>87011744.038367242</v>
      </c>
      <c r="N349" s="20">
        <f t="shared" si="99"/>
        <v>3.8787836343317643</v>
      </c>
      <c r="O349" s="5">
        <f t="shared" si="100"/>
        <v>0.25786959716586444</v>
      </c>
      <c r="P349" s="5">
        <f t="shared" si="101"/>
        <v>0.25786959716586444</v>
      </c>
      <c r="Q349" s="5">
        <f t="shared" si="95"/>
        <v>-0.25786959716586444</v>
      </c>
      <c r="R349" s="5">
        <f t="shared" si="96"/>
        <v>-0.25786959716586444</v>
      </c>
      <c r="S349" s="1">
        <f t="shared" si="113"/>
        <v>0.51573919433172888</v>
      </c>
      <c r="T349">
        <f>IF(A349&lt;D$4,F$4,0)</f>
        <v>0</v>
      </c>
      <c r="U349" s="5">
        <f t="shared" si="114"/>
        <v>0.51677204910979779</v>
      </c>
      <c r="V349" s="5">
        <f>L$6*SUM(U342:U348)</f>
        <v>0.36239708565836365</v>
      </c>
      <c r="W349" s="1">
        <f>H$5+((H$6-H$5)*(LOG(V349+J$5)-LOG(J$5))/(LOG(J$6)-LOG(J$5)))</f>
        <v>4.0005854313128449E-3</v>
      </c>
      <c r="X349" s="1">
        <f t="shared" si="106"/>
        <v>2.0745084026658344E-3</v>
      </c>
      <c r="Y349" s="1">
        <f t="shared" si="107"/>
        <v>0.5164766982353729</v>
      </c>
      <c r="Z349" s="1">
        <f t="shared" si="105"/>
        <v>10000000</v>
      </c>
    </row>
    <row r="350" spans="1:26" x14ac:dyDescent="0.2">
      <c r="A350">
        <v>341</v>
      </c>
      <c r="B350" s="1">
        <f t="shared" si="108"/>
        <v>91911743.671282277</v>
      </c>
      <c r="C350" s="1">
        <f t="shared" si="108"/>
        <v>91911743.671282277</v>
      </c>
      <c r="D350" s="5">
        <f t="shared" si="109"/>
        <v>4.0963655638652572</v>
      </c>
      <c r="E350" s="1">
        <f t="shared" si="110"/>
        <v>143376508.04448202</v>
      </c>
      <c r="F350" s="1">
        <f t="shared" si="111"/>
        <v>11318074.106552707</v>
      </c>
      <c r="G350" s="5">
        <f t="shared" si="94"/>
        <v>132058430.31573761</v>
      </c>
      <c r="H350" s="5">
        <f t="shared" si="112"/>
        <v>0</v>
      </c>
      <c r="I350" s="5">
        <f t="shared" si="102"/>
        <v>0.49999998885788333</v>
      </c>
      <c r="J350" s="5">
        <f t="shared" si="103"/>
        <v>0.49999998885788333</v>
      </c>
      <c r="K350" s="20">
        <f t="shared" si="104"/>
        <v>2.2284233270730541E-8</v>
      </c>
      <c r="L350" s="20">
        <f t="shared" si="97"/>
        <v>87011743.78047502</v>
      </c>
      <c r="M350" s="20">
        <f t="shared" si="98"/>
        <v>87011743.78047502</v>
      </c>
      <c r="N350" s="20">
        <f t="shared" si="99"/>
        <v>3.8779800778120981</v>
      </c>
      <c r="O350" s="5">
        <f t="shared" si="100"/>
        <v>0.25781617429429465</v>
      </c>
      <c r="P350" s="5">
        <f t="shared" si="101"/>
        <v>0.25781617429429465</v>
      </c>
      <c r="Q350" s="5">
        <f t="shared" si="95"/>
        <v>-0.25781617429429465</v>
      </c>
      <c r="R350" s="5">
        <f t="shared" si="96"/>
        <v>-0.25781617429429465</v>
      </c>
      <c r="S350" s="1">
        <f t="shared" si="113"/>
        <v>0.51563234858858931</v>
      </c>
      <c r="T350">
        <f>IF(A350&lt;D$4,F$4,0)</f>
        <v>0</v>
      </c>
      <c r="U350" s="5">
        <f t="shared" si="114"/>
        <v>0.51658800187462672</v>
      </c>
      <c r="V350" s="5">
        <f>L$6*SUM(U343:U349)</f>
        <v>0.3622191699055396</v>
      </c>
      <c r="W350" s="1">
        <f>H$5+((H$6-H$5)*(LOG(V350+J$5)-LOG(J$5))/(LOG(J$6)-LOG(J$5)))</f>
        <v>4.0005851439055507E-3</v>
      </c>
      <c r="X350" s="1">
        <f t="shared" si="106"/>
        <v>2.0732399315594344E-3</v>
      </c>
      <c r="Y350" s="1">
        <f t="shared" si="107"/>
        <v>0.51616093256637785</v>
      </c>
      <c r="Z350" s="1">
        <f t="shared" si="105"/>
        <v>10000000</v>
      </c>
    </row>
    <row r="351" spans="1:26" x14ac:dyDescent="0.2">
      <c r="A351">
        <v>342</v>
      </c>
      <c r="B351" s="1">
        <f t="shared" si="108"/>
        <v>91911743.413466096</v>
      </c>
      <c r="C351" s="1">
        <f t="shared" si="108"/>
        <v>91911743.413466096</v>
      </c>
      <c r="D351" s="5">
        <f t="shared" si="109"/>
        <v>4.0955802009475164</v>
      </c>
      <c r="E351" s="1">
        <f t="shared" si="110"/>
        <v>143376508.56107002</v>
      </c>
      <c r="F351" s="1">
        <f t="shared" si="111"/>
        <v>11318074.108625947</v>
      </c>
      <c r="G351" s="5">
        <f t="shared" si="94"/>
        <v>132058430.83189854</v>
      </c>
      <c r="H351" s="5">
        <f t="shared" si="112"/>
        <v>0</v>
      </c>
      <c r="I351" s="5">
        <f t="shared" si="102"/>
        <v>0.49999998886001956</v>
      </c>
      <c r="J351" s="5">
        <f t="shared" si="103"/>
        <v>0.49999998886001956</v>
      </c>
      <c r="K351" s="20">
        <f t="shared" si="104"/>
        <v>2.2279960958166862E-8</v>
      </c>
      <c r="L351" s="20">
        <f t="shared" si="97"/>
        <v>87011743.522637904</v>
      </c>
      <c r="M351" s="20">
        <f t="shared" si="98"/>
        <v>87011743.522637904</v>
      </c>
      <c r="N351" s="20">
        <f t="shared" si="99"/>
        <v>3.8772365835574814</v>
      </c>
      <c r="O351" s="5">
        <f t="shared" si="100"/>
        <v>0.25776674448738718</v>
      </c>
      <c r="P351" s="5">
        <f t="shared" si="101"/>
        <v>0.25776674448738718</v>
      </c>
      <c r="Q351" s="5">
        <f t="shared" si="95"/>
        <v>-0.25776674448738718</v>
      </c>
      <c r="R351" s="5">
        <f t="shared" si="96"/>
        <v>-0.25776674448738718</v>
      </c>
      <c r="S351" s="1">
        <f t="shared" si="113"/>
        <v>0.51553348897477436</v>
      </c>
      <c r="T351">
        <f>IF(A351&lt;D$4,F$4,0)</f>
        <v>0</v>
      </c>
      <c r="U351" s="5">
        <f t="shared" si="114"/>
        <v>0.51641771150633031</v>
      </c>
      <c r="V351" s="5">
        <f>L$6*SUM(U344:U350)</f>
        <v>0.36205455284320853</v>
      </c>
      <c r="W351" s="1">
        <f>H$5+((H$6-H$5)*(LOG(V351+J$5)-LOG(J$5))/(LOG(J$6)-LOG(J$5)))</f>
        <v>4.0005848779811138E-3</v>
      </c>
      <c r="X351" s="1">
        <f t="shared" si="106"/>
        <v>2.072066275661164E-3</v>
      </c>
      <c r="Y351" s="1">
        <f t="shared" si="107"/>
        <v>0.51586876959202521</v>
      </c>
      <c r="Z351" s="1">
        <f t="shared" si="105"/>
        <v>10000000</v>
      </c>
    </row>
    <row r="352" spans="1:26" x14ac:dyDescent="0.2">
      <c r="A352">
        <v>343</v>
      </c>
      <c r="B352" s="1">
        <f t="shared" si="108"/>
        <v>91911743.155699357</v>
      </c>
      <c r="C352" s="1">
        <f t="shared" si="108"/>
        <v>91911743.155699357</v>
      </c>
      <c r="D352" s="5">
        <f t="shared" si="109"/>
        <v>4.0948535402299688</v>
      </c>
      <c r="E352" s="1">
        <f t="shared" si="110"/>
        <v>143376509.07748774</v>
      </c>
      <c r="F352" s="1">
        <f t="shared" si="111"/>
        <v>11318074.110698013</v>
      </c>
      <c r="G352" s="5">
        <f t="shared" si="94"/>
        <v>132058431.34776731</v>
      </c>
      <c r="H352" s="5">
        <f t="shared" si="112"/>
        <v>0</v>
      </c>
      <c r="I352" s="5">
        <f t="shared" si="102"/>
        <v>0.49999998886199598</v>
      </c>
      <c r="J352" s="5">
        <f t="shared" si="103"/>
        <v>0.49999998886199598</v>
      </c>
      <c r="K352" s="20">
        <f t="shared" si="104"/>
        <v>2.2276007985596889E-8</v>
      </c>
      <c r="L352" s="20">
        <f t="shared" si="97"/>
        <v>87011743.264851794</v>
      </c>
      <c r="M352" s="20">
        <f t="shared" si="98"/>
        <v>87011743.264851794</v>
      </c>
      <c r="N352" s="20">
        <f t="shared" si="99"/>
        <v>3.8765486619711194</v>
      </c>
      <c r="O352" s="5">
        <f t="shared" si="100"/>
        <v>0.25772100926737146</v>
      </c>
      <c r="P352" s="5">
        <f t="shared" si="101"/>
        <v>0.25772100926737146</v>
      </c>
      <c r="Q352" s="5">
        <f t="shared" si="95"/>
        <v>-0.25772100926737146</v>
      </c>
      <c r="R352" s="5">
        <f t="shared" si="96"/>
        <v>-0.25772100926737146</v>
      </c>
      <c r="S352" s="1">
        <f t="shared" si="113"/>
        <v>0.51544201853474292</v>
      </c>
      <c r="T352">
        <f>IF(A352&lt;D$4,F$4,0)</f>
        <v>0</v>
      </c>
      <c r="U352" s="5">
        <f t="shared" si="114"/>
        <v>0.5162601496923217</v>
      </c>
      <c r="V352" s="5">
        <f>L$6*SUM(U345:U351)</f>
        <v>0.36190224040707292</v>
      </c>
      <c r="W352" s="1">
        <f>H$5+((H$6-H$5)*(LOG(V352+J$5)-LOG(J$5))/(LOG(J$6)-LOG(J$5)))</f>
        <v>4.0005846319337178E-3</v>
      </c>
      <c r="X352" s="1">
        <f t="shared" si="106"/>
        <v>2.0709803476024438E-3</v>
      </c>
      <c r="Y352" s="1">
        <f t="shared" si="107"/>
        <v>0.51559844503371166</v>
      </c>
      <c r="Z352" s="1">
        <f t="shared" si="105"/>
        <v>10000000</v>
      </c>
    </row>
    <row r="353" spans="1:26" x14ac:dyDescent="0.2">
      <c r="A353">
        <v>344</v>
      </c>
      <c r="B353" s="1">
        <f t="shared" si="108"/>
        <v>91911742.897978351</v>
      </c>
      <c r="C353" s="1">
        <f t="shared" si="108"/>
        <v>91911742.897978351</v>
      </c>
      <c r="D353" s="5">
        <f t="shared" si="109"/>
        <v>4.0941811937793293</v>
      </c>
      <c r="E353" s="1">
        <f t="shared" si="110"/>
        <v>143376509.59374788</v>
      </c>
      <c r="F353" s="1">
        <f t="shared" si="111"/>
        <v>11318074.112768993</v>
      </c>
      <c r="G353" s="5">
        <f t="shared" si="94"/>
        <v>132058431.86336575</v>
      </c>
      <c r="H353" s="5">
        <f t="shared" si="112"/>
        <v>0</v>
      </c>
      <c r="I353" s="5">
        <f t="shared" si="102"/>
        <v>0.4999999888638248</v>
      </c>
      <c r="J353" s="5">
        <f t="shared" si="103"/>
        <v>0.4999999888638248</v>
      </c>
      <c r="K353" s="20">
        <f t="shared" si="104"/>
        <v>2.2272350482662562E-8</v>
      </c>
      <c r="L353" s="20">
        <f t="shared" si="97"/>
        <v>87011743.007112861</v>
      </c>
      <c r="M353" s="20">
        <f t="shared" si="98"/>
        <v>87011743.007112861</v>
      </c>
      <c r="N353" s="20">
        <f t="shared" si="99"/>
        <v>3.875912159049236</v>
      </c>
      <c r="O353" s="5">
        <f t="shared" si="100"/>
        <v>0.25767869246740227</v>
      </c>
      <c r="P353" s="5">
        <f t="shared" si="101"/>
        <v>0.25767869246740227</v>
      </c>
      <c r="Q353" s="5">
        <f t="shared" si="95"/>
        <v>-0.25767869246740227</v>
      </c>
      <c r="R353" s="5">
        <f t="shared" si="96"/>
        <v>-0.25767869246740227</v>
      </c>
      <c r="S353" s="1">
        <f t="shared" si="113"/>
        <v>0.51535738493480454</v>
      </c>
      <c r="T353">
        <f>IF(A353&lt;D$4,F$4,0)</f>
        <v>0</v>
      </c>
      <c r="U353" s="5">
        <f t="shared" si="114"/>
        <v>0.51611436498538199</v>
      </c>
      <c r="V353" s="5">
        <f>L$6*SUM(U346:U352)</f>
        <v>0.3617613128381737</v>
      </c>
      <c r="W353" s="1">
        <f>H$5+((H$6-H$5)*(LOG(V353+J$5)-LOG(J$5))/(LOG(J$6)-LOG(J$5)))</f>
        <v>4.000584404277573E-3</v>
      </c>
      <c r="X353" s="1">
        <f t="shared" si="106"/>
        <v>2.0699755897919353E-3</v>
      </c>
      <c r="Y353" s="1">
        <f t="shared" si="107"/>
        <v>0.51534832649093421</v>
      </c>
      <c r="Z353" s="1">
        <f t="shared" si="105"/>
        <v>10000000</v>
      </c>
    </row>
    <row r="354" spans="1:26" x14ac:dyDescent="0.2">
      <c r="A354">
        <v>345</v>
      </c>
      <c r="B354" s="1">
        <f t="shared" si="108"/>
        <v>91911742.640299663</v>
      </c>
      <c r="C354" s="1">
        <f t="shared" si="108"/>
        <v>91911742.640299663</v>
      </c>
      <c r="D354" s="5">
        <f t="shared" si="109"/>
        <v>4.0935591016560844</v>
      </c>
      <c r="E354" s="1">
        <f t="shared" si="110"/>
        <v>143376510.10986224</v>
      </c>
      <c r="F354" s="1">
        <f t="shared" si="111"/>
        <v>11318074.114838969</v>
      </c>
      <c r="G354" s="5">
        <f t="shared" si="94"/>
        <v>132058432.37871408</v>
      </c>
      <c r="H354" s="5">
        <f t="shared" si="112"/>
        <v>0</v>
      </c>
      <c r="I354" s="5">
        <f t="shared" si="102"/>
        <v>0.49999998886551678</v>
      </c>
      <c r="J354" s="5">
        <f t="shared" si="103"/>
        <v>0.49999998886551678</v>
      </c>
      <c r="K354" s="20">
        <f t="shared" si="104"/>
        <v>2.2268966363291923E-8</v>
      </c>
      <c r="L354" s="20">
        <f t="shared" si="97"/>
        <v>87011742.749417603</v>
      </c>
      <c r="M354" s="20">
        <f t="shared" si="98"/>
        <v>87011742.749417603</v>
      </c>
      <c r="N354" s="20">
        <f t="shared" si="99"/>
        <v>3.8753232312958237</v>
      </c>
      <c r="O354" s="5">
        <f t="shared" si="100"/>
        <v>0.2576395385638402</v>
      </c>
      <c r="P354" s="5">
        <f t="shared" si="101"/>
        <v>0.2576395385638402</v>
      </c>
      <c r="Q354" s="5">
        <f t="shared" si="95"/>
        <v>-0.2576395385638402</v>
      </c>
      <c r="R354" s="5">
        <f t="shared" si="96"/>
        <v>-0.2576395385638402</v>
      </c>
      <c r="S354" s="1">
        <f t="shared" si="113"/>
        <v>0.5152790771276804</v>
      </c>
      <c r="T354">
        <f>IF(A354&lt;D$4,F$4,0)</f>
        <v>0</v>
      </c>
      <c r="U354" s="5">
        <f t="shared" si="114"/>
        <v>0.51597947705804936</v>
      </c>
      <c r="V354" s="5">
        <f>L$6*SUM(U347:U353)</f>
        <v>0.36163091912863926</v>
      </c>
      <c r="W354" s="1">
        <f>H$5+((H$6-H$5)*(LOG(V354+J$5)-LOG(J$5))/(LOG(J$6)-LOG(J$5)))</f>
        <v>4.0005841936379648E-3</v>
      </c>
      <c r="X354" s="1">
        <f t="shared" si="106"/>
        <v>2.0690459348147476E-3</v>
      </c>
      <c r="Y354" s="1">
        <f t="shared" si="107"/>
        <v>0.51511690358353379</v>
      </c>
      <c r="Z354" s="1">
        <f t="shared" si="105"/>
        <v>10000000</v>
      </c>
    </row>
    <row r="355" spans="1:26" x14ac:dyDescent="0.2">
      <c r="A355">
        <v>346</v>
      </c>
      <c r="B355" s="1">
        <f t="shared" si="108"/>
        <v>91911742.382660121</v>
      </c>
      <c r="C355" s="1">
        <f t="shared" si="108"/>
        <v>91911742.382660121</v>
      </c>
      <c r="D355" s="5">
        <f t="shared" si="109"/>
        <v>4.0929835073972773</v>
      </c>
      <c r="E355" s="1">
        <f t="shared" si="110"/>
        <v>143376510.62584171</v>
      </c>
      <c r="F355" s="1">
        <f t="shared" si="111"/>
        <v>11318074.116908016</v>
      </c>
      <c r="G355" s="5">
        <f t="shared" si="94"/>
        <v>132058432.89383098</v>
      </c>
      <c r="H355" s="5">
        <f t="shared" si="112"/>
        <v>0</v>
      </c>
      <c r="I355" s="5">
        <f t="shared" si="102"/>
        <v>0.49999998886708241</v>
      </c>
      <c r="J355" s="5">
        <f t="shared" si="103"/>
        <v>0.49999998886708241</v>
      </c>
      <c r="K355" s="20">
        <f t="shared" si="104"/>
        <v>2.2265835192325517E-8</v>
      </c>
      <c r="L355" s="20">
        <f t="shared" si="97"/>
        <v>87011742.491762713</v>
      </c>
      <c r="M355" s="20">
        <f t="shared" si="98"/>
        <v>87011742.491762713</v>
      </c>
      <c r="N355" s="20">
        <f t="shared" si="99"/>
        <v>3.8747783225124874</v>
      </c>
      <c r="O355" s="5">
        <f t="shared" si="100"/>
        <v>0.2576033111331914</v>
      </c>
      <c r="P355" s="5">
        <f t="shared" si="101"/>
        <v>0.2576033111331914</v>
      </c>
      <c r="Q355" s="5">
        <f t="shared" si="95"/>
        <v>-0.2576033111331914</v>
      </c>
      <c r="R355" s="5">
        <f t="shared" si="96"/>
        <v>-0.2576033111331914</v>
      </c>
      <c r="S355" s="1">
        <f t="shared" si="113"/>
        <v>0.51520662226638281</v>
      </c>
      <c r="T355">
        <f>IF(A355&lt;D$4,F$4,0)</f>
        <v>0</v>
      </c>
      <c r="U355" s="5">
        <f t="shared" si="114"/>
        <v>0.51585467138648755</v>
      </c>
      <c r="V355" s="5">
        <f>L$6*SUM(U348:U354)</f>
        <v>0.36151027188260931</v>
      </c>
      <c r="W355" s="1">
        <f>H$5+((H$6-H$5)*(LOG(V355+J$5)-LOG(J$5))/(LOG(J$6)-LOG(J$5)))</f>
        <v>4.0005839987428925E-3</v>
      </c>
      <c r="X355" s="1">
        <f t="shared" si="106"/>
        <v>2.0681857687917808E-3</v>
      </c>
      <c r="Y355" s="1">
        <f t="shared" si="107"/>
        <v>0.51490277883079394</v>
      </c>
      <c r="Z355" s="1">
        <f t="shared" si="105"/>
        <v>10000000</v>
      </c>
    </row>
    <row r="356" spans="1:26" x14ac:dyDescent="0.2">
      <c r="A356">
        <v>347</v>
      </c>
      <c r="B356" s="1">
        <f t="shared" si="108"/>
        <v>91911742.125056803</v>
      </c>
      <c r="C356" s="1">
        <f t="shared" si="108"/>
        <v>91911742.125056803</v>
      </c>
      <c r="D356" s="5">
        <f t="shared" si="109"/>
        <v>4.0924509353319305</v>
      </c>
      <c r="E356" s="1">
        <f t="shared" si="110"/>
        <v>143376511.14169636</v>
      </c>
      <c r="F356" s="1">
        <f t="shared" si="111"/>
        <v>11318074.118976202</v>
      </c>
      <c r="G356" s="5">
        <f t="shared" ref="G356:G374" si="115">G355+Y355-Y266*L$5</f>
        <v>132058433.40873377</v>
      </c>
      <c r="H356" s="5">
        <f t="shared" si="112"/>
        <v>0</v>
      </c>
      <c r="I356" s="5">
        <f t="shared" si="102"/>
        <v>0.49999998886853092</v>
      </c>
      <c r="J356" s="5">
        <f t="shared" si="103"/>
        <v>0.49999998886853092</v>
      </c>
      <c r="K356" s="20">
        <f t="shared" si="104"/>
        <v>2.2262938062112263E-8</v>
      </c>
      <c r="L356" s="20">
        <f t="shared" si="97"/>
        <v>87011742.234145194</v>
      </c>
      <c r="M356" s="20">
        <f t="shared" si="98"/>
        <v>87011742.234145194</v>
      </c>
      <c r="N356" s="20">
        <f t="shared" si="99"/>
        <v>3.8742741423232303</v>
      </c>
      <c r="O356" s="5">
        <f t="shared" si="100"/>
        <v>0.25756979142439096</v>
      </c>
      <c r="P356" s="5">
        <f t="shared" si="101"/>
        <v>0.25756979142439096</v>
      </c>
      <c r="Q356" s="5">
        <f t="shared" ref="Q356:Q374" si="116">-O356-T356*I356+0.5*Y266*L$5</f>
        <v>-0.25756979142439096</v>
      </c>
      <c r="R356" s="5">
        <f t="shared" ref="R356:R374" si="117">-P356-T356*J356+0.5*Y266*L$5</f>
        <v>-0.25756979142439096</v>
      </c>
      <c r="S356" s="1">
        <f t="shared" si="113"/>
        <v>0.51513958284878192</v>
      </c>
      <c r="T356">
        <f>IF(A356&lt;D$4,F$4,0)</f>
        <v>0</v>
      </c>
      <c r="U356" s="5">
        <f t="shared" si="114"/>
        <v>0.51573919433172888</v>
      </c>
      <c r="V356" s="5">
        <f>L$6*SUM(U349:U355)</f>
        <v>0.36139864256129955</v>
      </c>
      <c r="W356" s="1">
        <f>H$5+((H$6-H$5)*(LOG(V356+J$5)-LOG(J$5))/(LOG(J$6)-LOG(J$5)))</f>
        <v>4.0005838184155066E-3</v>
      </c>
      <c r="X356" s="1">
        <f t="shared" si="106"/>
        <v>2.0673898974780808E-3</v>
      </c>
      <c r="Y356" s="1">
        <f t="shared" si="107"/>
        <v>0.51470465921231967</v>
      </c>
      <c r="Z356" s="1">
        <f t="shared" si="105"/>
        <v>10000000</v>
      </c>
    </row>
    <row r="357" spans="1:26" x14ac:dyDescent="0.2">
      <c r="A357">
        <v>348</v>
      </c>
      <c r="B357" s="1">
        <f t="shared" si="108"/>
        <v>91911741.867487013</v>
      </c>
      <c r="C357" s="1">
        <f t="shared" si="108"/>
        <v>91911741.867487013</v>
      </c>
      <c r="D357" s="5">
        <f t="shared" si="109"/>
        <v>4.0919581695921234</v>
      </c>
      <c r="E357" s="1">
        <f t="shared" si="110"/>
        <v>143376511.65743557</v>
      </c>
      <c r="F357" s="1">
        <f t="shared" si="111"/>
        <v>11318074.121043591</v>
      </c>
      <c r="G357" s="5">
        <f t="shared" si="115"/>
        <v>132058433.92343843</v>
      </c>
      <c r="H357" s="5">
        <f t="shared" si="112"/>
        <v>0</v>
      </c>
      <c r="I357" s="5">
        <f t="shared" si="102"/>
        <v>0.49999998886987129</v>
      </c>
      <c r="J357" s="5">
        <f t="shared" si="103"/>
        <v>0.49999998886987129</v>
      </c>
      <c r="K357" s="20">
        <f t="shared" si="104"/>
        <v>2.2260257478329741E-8</v>
      </c>
      <c r="L357" s="20">
        <f t="shared" si="97"/>
        <v>87011741.976562276</v>
      </c>
      <c r="M357" s="20">
        <f t="shared" si="98"/>
        <v>87011741.976562276</v>
      </c>
      <c r="N357" s="20">
        <f t="shared" si="99"/>
        <v>3.8738076463044919</v>
      </c>
      <c r="O357" s="5">
        <f t="shared" si="100"/>
        <v>0.25753877703780598</v>
      </c>
      <c r="P357" s="5">
        <f t="shared" si="101"/>
        <v>0.25753877703780598</v>
      </c>
      <c r="Q357" s="5">
        <f t="shared" si="116"/>
        <v>-0.25753877703780598</v>
      </c>
      <c r="R357" s="5">
        <f t="shared" si="117"/>
        <v>-0.25753877703780598</v>
      </c>
      <c r="S357" s="1">
        <f t="shared" si="113"/>
        <v>0.51507755407561195</v>
      </c>
      <c r="T357">
        <f>IF(A357&lt;D$4,F$4,0)</f>
        <v>0</v>
      </c>
      <c r="U357" s="5">
        <f t="shared" si="114"/>
        <v>0.51563234858858931</v>
      </c>
      <c r="V357" s="5">
        <f>L$6*SUM(U350:U356)</f>
        <v>0.3612953570834927</v>
      </c>
      <c r="W357" s="1">
        <f>H$5+((H$6-H$5)*(LOG(V357+J$5)-LOG(J$5))/(LOG(J$6)-LOG(J$5)))</f>
        <v>4.0005836515668719E-3</v>
      </c>
      <c r="X357" s="1">
        <f t="shared" si="106"/>
        <v>2.0666535148952283E-3</v>
      </c>
      <c r="Y357" s="1">
        <f t="shared" si="107"/>
        <v>0.51452134835973151</v>
      </c>
      <c r="Z357" s="1">
        <f t="shared" si="105"/>
        <v>10000000</v>
      </c>
    </row>
    <row r="358" spans="1:26" x14ac:dyDescent="0.2">
      <c r="A358">
        <v>349</v>
      </c>
      <c r="B358" s="1">
        <f t="shared" si="108"/>
        <v>91911741.609948233</v>
      </c>
      <c r="C358" s="1">
        <f t="shared" si="108"/>
        <v>91911741.609948233</v>
      </c>
      <c r="D358" s="5">
        <f t="shared" si="109"/>
        <v>4.0915022346929613</v>
      </c>
      <c r="E358" s="1">
        <f t="shared" si="110"/>
        <v>143376512.17306793</v>
      </c>
      <c r="F358" s="1">
        <f t="shared" si="111"/>
        <v>11318074.123110244</v>
      </c>
      <c r="G358" s="5">
        <f t="shared" si="115"/>
        <v>132058434.43795978</v>
      </c>
      <c r="H358" s="5">
        <f t="shared" si="112"/>
        <v>0</v>
      </c>
      <c r="I358" s="5">
        <f t="shared" si="102"/>
        <v>0.49999998887111136</v>
      </c>
      <c r="J358" s="5">
        <f t="shared" si="103"/>
        <v>0.49999998887111136</v>
      </c>
      <c r="K358" s="20">
        <f t="shared" si="104"/>
        <v>2.2257777254339203E-8</v>
      </c>
      <c r="L358" s="20">
        <f t="shared" ref="L358:L374" si="118">B358-F$6*I358*(F$5-H358)</f>
        <v>87011741.719011337</v>
      </c>
      <c r="M358" s="20">
        <f t="shared" ref="M358:M374" si="119">C358-F$6*J358*(F$5-H358)</f>
        <v>87011741.719011337</v>
      </c>
      <c r="N358" s="20">
        <f t="shared" ref="N358:N374" si="120">D358-(F$6*K358*(F$5-H358))+((1-F$6)*H358)</f>
        <v>3.873376017600437</v>
      </c>
      <c r="O358" s="5">
        <f t="shared" ref="O358:O374" si="121">P$5*L358*N358</f>
        <v>0.25751008070298131</v>
      </c>
      <c r="P358" s="5">
        <f t="shared" ref="P358:P374" si="122">P$6*M358*N358</f>
        <v>0.25751008070298131</v>
      </c>
      <c r="Q358" s="5">
        <f t="shared" si="116"/>
        <v>-0.25751008070298131</v>
      </c>
      <c r="R358" s="5">
        <f t="shared" si="117"/>
        <v>-0.25751008070298131</v>
      </c>
      <c r="S358" s="1">
        <f t="shared" si="113"/>
        <v>0.51502016140596263</v>
      </c>
      <c r="T358">
        <f>IF(A358&lt;D$4,F$4,0)</f>
        <v>0</v>
      </c>
      <c r="U358" s="5">
        <f t="shared" si="114"/>
        <v>0.51553348897477436</v>
      </c>
      <c r="V358" s="5">
        <f>L$6*SUM(U351:U357)</f>
        <v>0.36119979175488887</v>
      </c>
      <c r="W358" s="1">
        <f>H$5+((H$6-H$5)*(LOG(V358+J$5)-LOG(J$5))/(LOG(J$6)-LOG(J$5)))</f>
        <v>4.0005834971894253E-3</v>
      </c>
      <c r="X358" s="1">
        <f t="shared" si="106"/>
        <v>2.0659721743085547E-3</v>
      </c>
      <c r="Y358" s="1">
        <f t="shared" si="107"/>
        <v>0.51435173933202172</v>
      </c>
      <c r="Z358" s="1">
        <f t="shared" si="105"/>
        <v>10000000</v>
      </c>
    </row>
    <row r="359" spans="1:26" x14ac:dyDescent="0.2">
      <c r="A359">
        <v>350</v>
      </c>
      <c r="B359" s="1">
        <f t="shared" si="108"/>
        <v>91911741.352438152</v>
      </c>
      <c r="C359" s="1">
        <f t="shared" si="108"/>
        <v>91911741.352438152</v>
      </c>
      <c r="D359" s="5">
        <f t="shared" si="109"/>
        <v>4.0910803775641815</v>
      </c>
      <c r="E359" s="1">
        <f t="shared" si="110"/>
        <v>143376512.6886014</v>
      </c>
      <c r="F359" s="1">
        <f t="shared" si="111"/>
        <v>11318074.125176216</v>
      </c>
      <c r="G359" s="5">
        <f t="shared" si="115"/>
        <v>132058434.95231152</v>
      </c>
      <c r="H359" s="5">
        <f t="shared" si="112"/>
        <v>0</v>
      </c>
      <c r="I359" s="5">
        <f t="shared" si="102"/>
        <v>0.49999998887225883</v>
      </c>
      <c r="J359" s="5">
        <f t="shared" si="103"/>
        <v>0.49999998887225883</v>
      </c>
      <c r="K359" s="20">
        <f t="shared" si="104"/>
        <v>2.225548241343754E-8</v>
      </c>
      <c r="L359" s="20">
        <f t="shared" si="118"/>
        <v>87011741.46149002</v>
      </c>
      <c r="M359" s="20">
        <f t="shared" si="119"/>
        <v>87011741.46149002</v>
      </c>
      <c r="N359" s="20">
        <f t="shared" si="120"/>
        <v>3.8729766499124936</v>
      </c>
      <c r="O359" s="5">
        <f t="shared" si="121"/>
        <v>0.2574835291477488</v>
      </c>
      <c r="P359" s="5">
        <f t="shared" si="122"/>
        <v>0.2574835291477488</v>
      </c>
      <c r="Q359" s="5">
        <f t="shared" si="116"/>
        <v>-0.2574835291477488</v>
      </c>
      <c r="R359" s="5">
        <f t="shared" si="117"/>
        <v>-0.2574835291477488</v>
      </c>
      <c r="S359" s="1">
        <f t="shared" si="113"/>
        <v>0.5149670582954976</v>
      </c>
      <c r="T359">
        <f>IF(A359&lt;D$4,F$4,0)</f>
        <v>0</v>
      </c>
      <c r="U359" s="5">
        <f t="shared" si="114"/>
        <v>0.51544201853474292</v>
      </c>
      <c r="V359" s="5">
        <f>L$6*SUM(U352:U358)</f>
        <v>0.36111136950173334</v>
      </c>
      <c r="W359" s="1">
        <f>H$5+((H$6-H$5)*(LOG(V359+J$5)-LOG(J$5))/(LOG(J$6)-LOG(J$5)))</f>
        <v>4.0005833543510288E-3</v>
      </c>
      <c r="X359" s="1">
        <f t="shared" si="106"/>
        <v>2.0653417613738724E-3</v>
      </c>
      <c r="Y359" s="1">
        <f t="shared" si="107"/>
        <v>0.51419480793094785</v>
      </c>
      <c r="Z359" s="1">
        <f t="shared" si="105"/>
        <v>10000000</v>
      </c>
    </row>
    <row r="360" spans="1:26" x14ac:dyDescent="0.2">
      <c r="A360">
        <v>351</v>
      </c>
      <c r="B360" s="1">
        <f t="shared" si="108"/>
        <v>91911741.094954625</v>
      </c>
      <c r="C360" s="1">
        <f t="shared" si="108"/>
        <v>91911741.094954625</v>
      </c>
      <c r="D360" s="5">
        <f t="shared" si="109"/>
        <v>4.0906900509248745</v>
      </c>
      <c r="E360" s="1">
        <f t="shared" si="110"/>
        <v>143376513.20404342</v>
      </c>
      <c r="F360" s="1">
        <f t="shared" si="111"/>
        <v>11318074.127241557</v>
      </c>
      <c r="G360" s="5">
        <f t="shared" si="115"/>
        <v>132058435.46650632</v>
      </c>
      <c r="H360" s="5">
        <f t="shared" si="112"/>
        <v>0</v>
      </c>
      <c r="I360" s="5">
        <f t="shared" si="102"/>
        <v>0.49999998887332048</v>
      </c>
      <c r="J360" s="5">
        <f t="shared" si="103"/>
        <v>0.49999998887332048</v>
      </c>
      <c r="K360" s="20">
        <f t="shared" si="104"/>
        <v>2.2253359098415735E-8</v>
      </c>
      <c r="L360" s="20">
        <f t="shared" si="118"/>
        <v>87011741.203996077</v>
      </c>
      <c r="M360" s="20">
        <f t="shared" si="119"/>
        <v>87011741.203996077</v>
      </c>
      <c r="N360" s="20">
        <f t="shared" si="120"/>
        <v>3.8726071317604003</v>
      </c>
      <c r="O360" s="5">
        <f t="shared" si="121"/>
        <v>0.25745896205186847</v>
      </c>
      <c r="P360" s="5">
        <f t="shared" si="122"/>
        <v>0.25745896205186847</v>
      </c>
      <c r="Q360" s="5">
        <f t="shared" si="116"/>
        <v>-0.25745896205186847</v>
      </c>
      <c r="R360" s="5">
        <f t="shared" si="117"/>
        <v>-0.25745896205186847</v>
      </c>
      <c r="S360" s="1">
        <f t="shared" si="113"/>
        <v>0.51491792410373693</v>
      </c>
      <c r="T360">
        <f>IF(A360&lt;D$4,F$4,0)</f>
        <v>0</v>
      </c>
      <c r="U360" s="5">
        <f t="shared" si="114"/>
        <v>0.51535738493480454</v>
      </c>
      <c r="V360" s="5">
        <f>L$6*SUM(U353:U359)</f>
        <v>0.36102955638597545</v>
      </c>
      <c r="W360" s="1">
        <f>H$5+((H$6-H$5)*(LOG(V360+J$5)-LOG(J$5))/(LOG(J$6)-LOG(J$5)))</f>
        <v>4.000583222189092E-3</v>
      </c>
      <c r="X360" s="1">
        <f t="shared" si="106"/>
        <v>2.0647584692912967E-3</v>
      </c>
      <c r="Y360" s="1">
        <f t="shared" si="107"/>
        <v>0.51404960651609066</v>
      </c>
      <c r="Z360" s="1">
        <f t="shared" si="105"/>
        <v>10000000</v>
      </c>
    </row>
    <row r="361" spans="1:26" x14ac:dyDescent="0.2">
      <c r="A361">
        <v>352</v>
      </c>
      <c r="B361" s="1">
        <f t="shared" si="108"/>
        <v>91911740.83749567</v>
      </c>
      <c r="C361" s="1">
        <f t="shared" si="108"/>
        <v>91911740.83749567</v>
      </c>
      <c r="D361" s="5">
        <f t="shared" si="109"/>
        <v>4.0903288979009309</v>
      </c>
      <c r="E361" s="1">
        <f t="shared" si="110"/>
        <v>143376513.71940079</v>
      </c>
      <c r="F361" s="1">
        <f t="shared" si="111"/>
        <v>11318074.129306316</v>
      </c>
      <c r="G361" s="5">
        <f t="shared" si="115"/>
        <v>132058435.98055592</v>
      </c>
      <c r="H361" s="5">
        <f t="shared" si="112"/>
        <v>0</v>
      </c>
      <c r="I361" s="5">
        <f t="shared" si="102"/>
        <v>0.49999998887430275</v>
      </c>
      <c r="J361" s="5">
        <f t="shared" si="103"/>
        <v>0.49999998887430275</v>
      </c>
      <c r="K361" s="20">
        <f t="shared" si="104"/>
        <v>2.2251394487877804E-8</v>
      </c>
      <c r="L361" s="20">
        <f t="shared" si="118"/>
        <v>87011740.946527496</v>
      </c>
      <c r="M361" s="20">
        <f t="shared" si="119"/>
        <v>87011740.946527496</v>
      </c>
      <c r="N361" s="20">
        <f t="shared" si="120"/>
        <v>3.8722652319197284</v>
      </c>
      <c r="O361" s="5">
        <f t="shared" si="121"/>
        <v>0.25743623107888497</v>
      </c>
      <c r="P361" s="5">
        <f t="shared" si="122"/>
        <v>0.25743623107888497</v>
      </c>
      <c r="Q361" s="5">
        <f t="shared" si="116"/>
        <v>-0.25743623107888497</v>
      </c>
      <c r="R361" s="5">
        <f t="shared" si="117"/>
        <v>-0.25743623107888497</v>
      </c>
      <c r="S361" s="1">
        <f t="shared" si="113"/>
        <v>0.51487246215776994</v>
      </c>
      <c r="T361">
        <f>IF(A361&lt;D$4,F$4,0)</f>
        <v>0</v>
      </c>
      <c r="U361" s="5">
        <f t="shared" si="114"/>
        <v>0.5152790771276804</v>
      </c>
      <c r="V361" s="5">
        <f>L$6*SUM(U354:U360)</f>
        <v>0.3609538583809177</v>
      </c>
      <c r="W361" s="1">
        <f>H$5+((H$6-H$5)*(LOG(V361+J$5)-LOG(J$5))/(LOG(J$6)-LOG(J$5)))</f>
        <v>4.0005830999055797E-3</v>
      </c>
      <c r="X361" s="1">
        <f t="shared" si="106"/>
        <v>2.0642187758165512E-3</v>
      </c>
      <c r="Y361" s="1">
        <f t="shared" si="107"/>
        <v>0.51391525828223283</v>
      </c>
      <c r="Z361" s="1">
        <f t="shared" si="105"/>
        <v>10000000</v>
      </c>
    </row>
    <row r="362" spans="1:26" x14ac:dyDescent="0.2">
      <c r="A362">
        <v>353</v>
      </c>
      <c r="B362" s="1">
        <f t="shared" si="108"/>
        <v>91911740.580059439</v>
      </c>
      <c r="C362" s="1">
        <f t="shared" si="108"/>
        <v>91911740.580059439</v>
      </c>
      <c r="D362" s="5">
        <f t="shared" si="109"/>
        <v>4.0899947377923187</v>
      </c>
      <c r="E362" s="1">
        <f t="shared" si="110"/>
        <v>143376514.23467988</v>
      </c>
      <c r="F362" s="1">
        <f t="shared" si="111"/>
        <v>11318074.131370535</v>
      </c>
      <c r="G362" s="5">
        <f t="shared" si="115"/>
        <v>132058436.49447118</v>
      </c>
      <c r="H362" s="5">
        <f t="shared" si="112"/>
        <v>0</v>
      </c>
      <c r="I362" s="5">
        <f t="shared" si="102"/>
        <v>0.49999998887521169</v>
      </c>
      <c r="J362" s="5">
        <f t="shared" si="103"/>
        <v>0.49999998887521169</v>
      </c>
      <c r="K362" s="20">
        <f t="shared" si="104"/>
        <v>2.2249576718814775E-8</v>
      </c>
      <c r="L362" s="20">
        <f t="shared" si="118"/>
        <v>87011740.689082369</v>
      </c>
      <c r="M362" s="20">
        <f t="shared" si="119"/>
        <v>87011740.689082369</v>
      </c>
      <c r="N362" s="20">
        <f t="shared" si="120"/>
        <v>3.8719488859479338</v>
      </c>
      <c r="O362" s="5">
        <f t="shared" si="121"/>
        <v>0.2574151989803507</v>
      </c>
      <c r="P362" s="5">
        <f t="shared" si="122"/>
        <v>0.2574151989803507</v>
      </c>
      <c r="Q362" s="5">
        <f t="shared" si="116"/>
        <v>-0.2574151989803507</v>
      </c>
      <c r="R362" s="5">
        <f t="shared" si="117"/>
        <v>-0.2574151989803507</v>
      </c>
      <c r="S362" s="1">
        <f t="shared" si="113"/>
        <v>0.5148303979607014</v>
      </c>
      <c r="T362">
        <f>IF(A362&lt;D$4,F$4,0)</f>
        <v>0</v>
      </c>
      <c r="U362" s="5">
        <f t="shared" si="114"/>
        <v>0.51520662226638281</v>
      </c>
      <c r="V362" s="5">
        <f>L$6*SUM(U355:U361)</f>
        <v>0.36088381838788086</v>
      </c>
      <c r="W362" s="1">
        <f>H$5+((H$6-H$5)*(LOG(V362+J$5)-LOG(J$5))/(LOG(J$6)-LOG(J$5)))</f>
        <v>4.0005829867621233E-3</v>
      </c>
      <c r="X362" s="1">
        <f t="shared" si="106"/>
        <v>2.0637194219905479E-3</v>
      </c>
      <c r="Y362" s="1">
        <f t="shared" si="107"/>
        <v>0.51379095196449698</v>
      </c>
      <c r="Z362" s="1">
        <f t="shared" si="105"/>
        <v>10000000</v>
      </c>
    </row>
    <row r="363" spans="1:26" x14ac:dyDescent="0.2">
      <c r="A363">
        <v>354</v>
      </c>
      <c r="B363" s="1">
        <f t="shared" si="108"/>
        <v>91911740.322644234</v>
      </c>
      <c r="C363" s="1">
        <f t="shared" si="108"/>
        <v>91911740.322644234</v>
      </c>
      <c r="D363" s="5">
        <f t="shared" si="109"/>
        <v>4.0896855529042382</v>
      </c>
      <c r="E363" s="1">
        <f t="shared" si="110"/>
        <v>143376514.74988651</v>
      </c>
      <c r="F363" s="1">
        <f t="shared" si="111"/>
        <v>11318074.133434255</v>
      </c>
      <c r="G363" s="5">
        <f t="shared" si="115"/>
        <v>132058437.00826213</v>
      </c>
      <c r="H363" s="5">
        <f t="shared" si="112"/>
        <v>0</v>
      </c>
      <c r="I363" s="5">
        <f t="shared" si="102"/>
        <v>0.49999998887605257</v>
      </c>
      <c r="J363" s="5">
        <f t="shared" si="103"/>
        <v>0.49999998887605257</v>
      </c>
      <c r="K363" s="20">
        <f t="shared" si="104"/>
        <v>2.224789481496615E-8</v>
      </c>
      <c r="L363" s="20">
        <f t="shared" si="118"/>
        <v>87011740.431658924</v>
      </c>
      <c r="M363" s="20">
        <f t="shared" si="119"/>
        <v>87011740.431658924</v>
      </c>
      <c r="N363" s="20">
        <f t="shared" si="120"/>
        <v>3.8716561837175698</v>
      </c>
      <c r="O363" s="5">
        <f t="shared" si="121"/>
        <v>0.25739573876700822</v>
      </c>
      <c r="P363" s="5">
        <f t="shared" si="122"/>
        <v>0.25739573876700822</v>
      </c>
      <c r="Q363" s="5">
        <f t="shared" si="116"/>
        <v>-0.25739573876700822</v>
      </c>
      <c r="R363" s="5">
        <f t="shared" si="117"/>
        <v>-0.25739573876700822</v>
      </c>
      <c r="S363" s="1">
        <f t="shared" si="113"/>
        <v>0.51479147753401644</v>
      </c>
      <c r="T363">
        <f>IF(A363&lt;D$4,F$4,0)</f>
        <v>0</v>
      </c>
      <c r="U363" s="5">
        <f t="shared" si="114"/>
        <v>0.51513958284878192</v>
      </c>
      <c r="V363" s="5">
        <f>L$6*SUM(U356:U362)</f>
        <v>0.36081901347587036</v>
      </c>
      <c r="W363" s="1">
        <f>H$5+((H$6-H$5)*(LOG(V363+J$5)-LOG(J$5))/(LOG(J$6)-LOG(J$5)))</f>
        <v>4.0005828820754612E-3</v>
      </c>
      <c r="X363" s="1">
        <f t="shared" si="106"/>
        <v>2.0632573924589041E-3</v>
      </c>
      <c r="Y363" s="1">
        <f t="shared" si="107"/>
        <v>0.51367593693926994</v>
      </c>
      <c r="Z363" s="1">
        <f t="shared" si="105"/>
        <v>10000000</v>
      </c>
    </row>
    <row r="364" spans="1:26" x14ac:dyDescent="0.2">
      <c r="A364">
        <v>355</v>
      </c>
      <c r="B364" s="1">
        <f t="shared" si="108"/>
        <v>91911740.065248489</v>
      </c>
      <c r="C364" s="1">
        <f t="shared" si="108"/>
        <v>91911740.065248489</v>
      </c>
      <c r="D364" s="5">
        <f t="shared" si="109"/>
        <v>4.0893994763626429</v>
      </c>
      <c r="E364" s="1">
        <f t="shared" si="110"/>
        <v>143376515.26502609</v>
      </c>
      <c r="F364" s="1">
        <f t="shared" si="111"/>
        <v>11318074.135497512</v>
      </c>
      <c r="G364" s="5">
        <f t="shared" si="115"/>
        <v>132058437.52193807</v>
      </c>
      <c r="H364" s="5">
        <f t="shared" si="112"/>
        <v>0</v>
      </c>
      <c r="I364" s="5">
        <f t="shared" si="102"/>
        <v>0.49999998887683067</v>
      </c>
      <c r="J364" s="5">
        <f t="shared" si="103"/>
        <v>0.49999998887683067</v>
      </c>
      <c r="K364" s="20">
        <f t="shared" si="104"/>
        <v>2.2246338620536382E-8</v>
      </c>
      <c r="L364" s="20">
        <f t="shared" si="118"/>
        <v>87011740.17425555</v>
      </c>
      <c r="M364" s="20">
        <f t="shared" si="119"/>
        <v>87011740.17425555</v>
      </c>
      <c r="N364" s="20">
        <f t="shared" si="120"/>
        <v>3.8713853578813864</v>
      </c>
      <c r="O364" s="5">
        <f t="shared" si="121"/>
        <v>0.25737773294192584</v>
      </c>
      <c r="P364" s="5">
        <f t="shared" si="122"/>
        <v>0.25737773294192584</v>
      </c>
      <c r="Q364" s="5">
        <f t="shared" si="116"/>
        <v>-0.25737773294192584</v>
      </c>
      <c r="R364" s="5">
        <f t="shared" si="117"/>
        <v>-0.25737773294192584</v>
      </c>
      <c r="S364" s="1">
        <f t="shared" si="113"/>
        <v>0.51475546588385168</v>
      </c>
      <c r="T364">
        <f>IF(A364&lt;D$4,F$4,0)</f>
        <v>0</v>
      </c>
      <c r="U364" s="5">
        <f t="shared" si="114"/>
        <v>0.51507755407561195</v>
      </c>
      <c r="V364" s="5">
        <f>L$6*SUM(U357:U363)</f>
        <v>0.36075905232757566</v>
      </c>
      <c r="W364" s="1">
        <f>H$5+((H$6-H$5)*(LOG(V364+J$5)-LOG(J$5))/(LOG(J$6)-LOG(J$5)))</f>
        <v>4.0005827852134428E-3</v>
      </c>
      <c r="X364" s="1">
        <f t="shared" si="106"/>
        <v>2.0628298972626873E-3</v>
      </c>
      <c r="Y364" s="1">
        <f t="shared" si="107"/>
        <v>0.51356951869132661</v>
      </c>
      <c r="Z364" s="1">
        <f t="shared" si="105"/>
        <v>10000000</v>
      </c>
    </row>
    <row r="365" spans="1:26" x14ac:dyDescent="0.2">
      <c r="A365">
        <v>356</v>
      </c>
      <c r="B365" s="1">
        <f t="shared" si="108"/>
        <v>91911739.807870761</v>
      </c>
      <c r="C365" s="1">
        <f t="shared" si="108"/>
        <v>91911739.807870761</v>
      </c>
      <c r="D365" s="5">
        <f t="shared" si="109"/>
        <v>4.0891347808405314</v>
      </c>
      <c r="E365" s="1">
        <f t="shared" si="110"/>
        <v>143376515.78010365</v>
      </c>
      <c r="F365" s="1">
        <f t="shared" si="111"/>
        <v>11318074.137560342</v>
      </c>
      <c r="G365" s="5">
        <f t="shared" si="115"/>
        <v>132058438.03550759</v>
      </c>
      <c r="H365" s="5">
        <f t="shared" si="112"/>
        <v>0</v>
      </c>
      <c r="I365" s="5">
        <f t="shared" si="102"/>
        <v>0.49999998887755065</v>
      </c>
      <c r="J365" s="5">
        <f t="shared" si="103"/>
        <v>0.49999998887755065</v>
      </c>
      <c r="K365" s="20">
        <f t="shared" si="104"/>
        <v>2.2244898738865856E-8</v>
      </c>
      <c r="L365" s="20">
        <f t="shared" si="118"/>
        <v>87011739.916870758</v>
      </c>
      <c r="M365" s="20">
        <f t="shared" si="119"/>
        <v>87011739.916870758</v>
      </c>
      <c r="N365" s="20">
        <f t="shared" si="120"/>
        <v>3.8711347731996462</v>
      </c>
      <c r="O365" s="5">
        <f t="shared" si="121"/>
        <v>0.2573610727909551</v>
      </c>
      <c r="P365" s="5">
        <f t="shared" si="122"/>
        <v>0.2573610727909551</v>
      </c>
      <c r="Q365" s="5">
        <f t="shared" si="116"/>
        <v>-0.2573610727909551</v>
      </c>
      <c r="R365" s="5">
        <f t="shared" si="117"/>
        <v>-0.2573610727909551</v>
      </c>
      <c r="S365" s="1">
        <f t="shared" si="113"/>
        <v>0.51472214558191021</v>
      </c>
      <c r="T365">
        <f>IF(A365&lt;D$4,F$4,0)</f>
        <v>0</v>
      </c>
      <c r="U365" s="5">
        <f t="shared" si="114"/>
        <v>0.51502016140596263</v>
      </c>
      <c r="V365" s="5">
        <f>L$6*SUM(U358:U364)</f>
        <v>0.36070357287627791</v>
      </c>
      <c r="W365" s="1">
        <f>H$5+((H$6-H$5)*(LOG(V365+J$5)-LOG(J$5))/(LOG(J$6)-LOG(J$5)))</f>
        <v>4.0005826955912607E-3</v>
      </c>
      <c r="X365" s="1">
        <f t="shared" si="106"/>
        <v>2.0624343549902704E-3</v>
      </c>
      <c r="Y365" s="1">
        <f t="shared" si="107"/>
        <v>0.51347105461978415</v>
      </c>
      <c r="Z365" s="1">
        <f t="shared" si="105"/>
        <v>10000000</v>
      </c>
    </row>
    <row r="366" spans="1:26" x14ac:dyDescent="0.2">
      <c r="A366">
        <v>357</v>
      </c>
      <c r="B366" s="1">
        <f t="shared" si="108"/>
        <v>91911739.550509691</v>
      </c>
      <c r="C366" s="1">
        <f t="shared" si="108"/>
        <v>91911739.550509691</v>
      </c>
      <c r="D366" s="5">
        <f t="shared" si="109"/>
        <v>4.0888898681269437</v>
      </c>
      <c r="E366" s="1">
        <f t="shared" si="110"/>
        <v>143376516.29512382</v>
      </c>
      <c r="F366" s="1">
        <f t="shared" si="111"/>
        <v>11318074.139622776</v>
      </c>
      <c r="G366" s="5">
        <f t="shared" si="115"/>
        <v>132058438.54897864</v>
      </c>
      <c r="H366" s="5">
        <f t="shared" si="112"/>
        <v>0</v>
      </c>
      <c r="I366" s="5">
        <f t="shared" si="102"/>
        <v>0.49999998887821678</v>
      </c>
      <c r="J366" s="5">
        <f t="shared" si="103"/>
        <v>0.49999998887821678</v>
      </c>
      <c r="K366" s="20">
        <f t="shared" si="104"/>
        <v>2.224356647568627E-8</v>
      </c>
      <c r="L366" s="20">
        <f t="shared" si="118"/>
        <v>87011739.659503162</v>
      </c>
      <c r="M366" s="20">
        <f t="shared" si="119"/>
        <v>87011739.659503162</v>
      </c>
      <c r="N366" s="20">
        <f t="shared" si="120"/>
        <v>3.8709029166652185</v>
      </c>
      <c r="O366" s="5">
        <f t="shared" si="121"/>
        <v>0.2573456577262267</v>
      </c>
      <c r="P366" s="5">
        <f t="shared" si="122"/>
        <v>0.2573456577262267</v>
      </c>
      <c r="Q366" s="5">
        <f t="shared" si="116"/>
        <v>-0.2573456577262267</v>
      </c>
      <c r="R366" s="5">
        <f t="shared" si="117"/>
        <v>-0.2573456577262267</v>
      </c>
      <c r="S366" s="1">
        <f t="shared" si="113"/>
        <v>0.51469131545245339</v>
      </c>
      <c r="T366">
        <f>IF(A366&lt;D$4,F$4,0)</f>
        <v>0</v>
      </c>
      <c r="U366" s="5">
        <f t="shared" si="114"/>
        <v>0.5149670582954976</v>
      </c>
      <c r="V366" s="5">
        <f>L$6*SUM(U359:U365)</f>
        <v>0.36065224011939678</v>
      </c>
      <c r="W366" s="1">
        <f>H$5+((H$6-H$5)*(LOG(V366+J$5)-LOG(J$5))/(LOG(J$6)-LOG(J$5)))</f>
        <v>4.0005826126676526E-3</v>
      </c>
      <c r="X366" s="1">
        <f t="shared" si="106"/>
        <v>2.0620683771884105E-3</v>
      </c>
      <c r="Y366" s="1">
        <f t="shared" si="107"/>
        <v>0.51337995015755455</v>
      </c>
      <c r="Z366" s="1">
        <f t="shared" si="105"/>
        <v>10000000</v>
      </c>
    </row>
    <row r="367" spans="1:26" x14ac:dyDescent="0.2">
      <c r="A367">
        <v>358</v>
      </c>
      <c r="B367" s="1">
        <f t="shared" si="108"/>
        <v>91911739.29316403</v>
      </c>
      <c r="C367" s="1">
        <f t="shared" si="108"/>
        <v>91911739.29316403</v>
      </c>
      <c r="D367" s="5">
        <f t="shared" si="109"/>
        <v>4.08866325947566</v>
      </c>
      <c r="E367" s="1">
        <f t="shared" si="110"/>
        <v>143376516.81009087</v>
      </c>
      <c r="F367" s="1">
        <f t="shared" si="111"/>
        <v>11318074.141684845</v>
      </c>
      <c r="G367" s="5">
        <f t="shared" si="115"/>
        <v>132058439.06235859</v>
      </c>
      <c r="H367" s="5">
        <f t="shared" si="112"/>
        <v>0</v>
      </c>
      <c r="I367" s="5">
        <f t="shared" si="102"/>
        <v>0.49999998887883312</v>
      </c>
      <c r="J367" s="5">
        <f t="shared" si="103"/>
        <v>0.49999998887883312</v>
      </c>
      <c r="K367" s="20">
        <f t="shared" si="104"/>
        <v>2.2242333786617523E-8</v>
      </c>
      <c r="L367" s="20">
        <f t="shared" si="118"/>
        <v>87011739.402151465</v>
      </c>
      <c r="M367" s="20">
        <f t="shared" si="119"/>
        <v>87011739.402151465</v>
      </c>
      <c r="N367" s="20">
        <f t="shared" si="120"/>
        <v>3.8706883883668084</v>
      </c>
      <c r="O367" s="5">
        <f t="shared" si="121"/>
        <v>0.25733139467871824</v>
      </c>
      <c r="P367" s="5">
        <f t="shared" si="122"/>
        <v>0.25733139467871824</v>
      </c>
      <c r="Q367" s="5">
        <f t="shared" si="116"/>
        <v>-0.25733139467871824</v>
      </c>
      <c r="R367" s="5">
        <f t="shared" si="117"/>
        <v>-0.25733139467871824</v>
      </c>
      <c r="S367" s="1">
        <f t="shared" si="113"/>
        <v>0.51466278935743648</v>
      </c>
      <c r="T367">
        <f>IF(A367&lt;D$4,F$4,0)</f>
        <v>0</v>
      </c>
      <c r="U367" s="5">
        <f t="shared" si="114"/>
        <v>0.51491792410373693</v>
      </c>
      <c r="V367" s="5">
        <f>L$6*SUM(U360:U366)</f>
        <v>0.36060474409547227</v>
      </c>
      <c r="W367" s="1">
        <f>H$5+((H$6-H$5)*(LOG(V367+J$5)-LOG(J$5))/(LOG(J$6)-LOG(J$5)))</f>
        <v>4.0005825359419904E-3</v>
      </c>
      <c r="X367" s="1">
        <f t="shared" si="106"/>
        <v>2.061729753938913E-3</v>
      </c>
      <c r="Y367" s="1">
        <f t="shared" si="107"/>
        <v>0.51329565518086562</v>
      </c>
      <c r="Z367" s="1">
        <f t="shared" si="105"/>
        <v>10000000</v>
      </c>
    </row>
    <row r="368" spans="1:26" x14ac:dyDescent="0.2">
      <c r="A368">
        <v>359</v>
      </c>
      <c r="B368" s="1">
        <f t="shared" si="108"/>
        <v>91911739.035832629</v>
      </c>
      <c r="C368" s="1">
        <f t="shared" si="108"/>
        <v>91911739.035832629</v>
      </c>
      <c r="D368" s="5">
        <f t="shared" si="109"/>
        <v>4.0884535866753264</v>
      </c>
      <c r="E368" s="1">
        <f t="shared" si="110"/>
        <v>143376517.32500878</v>
      </c>
      <c r="F368" s="1">
        <f t="shared" si="111"/>
        <v>11318074.143746575</v>
      </c>
      <c r="G368" s="5">
        <f t="shared" si="115"/>
        <v>132058439.57565424</v>
      </c>
      <c r="H368" s="5">
        <f t="shared" si="112"/>
        <v>0</v>
      </c>
      <c r="I368" s="5">
        <f t="shared" si="102"/>
        <v>0.49999998887940339</v>
      </c>
      <c r="J368" s="5">
        <f t="shared" si="103"/>
        <v>0.49999998887940339</v>
      </c>
      <c r="K368" s="20">
        <f t="shared" si="104"/>
        <v>2.2241193228589221E-8</v>
      </c>
      <c r="L368" s="20">
        <f t="shared" si="118"/>
        <v>87011739.144814476</v>
      </c>
      <c r="M368" s="20">
        <f t="shared" si="119"/>
        <v>87011739.144814476</v>
      </c>
      <c r="N368" s="20">
        <f t="shared" si="120"/>
        <v>3.8704898930351521</v>
      </c>
      <c r="O368" s="5">
        <f t="shared" si="121"/>
        <v>0.25731819753622825</v>
      </c>
      <c r="P368" s="5">
        <f t="shared" si="122"/>
        <v>0.25731819753622825</v>
      </c>
      <c r="Q368" s="5">
        <f t="shared" si="116"/>
        <v>-0.25731819753622825</v>
      </c>
      <c r="R368" s="5">
        <f t="shared" si="117"/>
        <v>-0.25731819753622825</v>
      </c>
      <c r="S368" s="1">
        <f t="shared" si="113"/>
        <v>0.51463639507245651</v>
      </c>
      <c r="T368">
        <f>IF(A368&lt;D$4,F$4,0)</f>
        <v>0</v>
      </c>
      <c r="U368" s="5">
        <f t="shared" si="114"/>
        <v>0.51487246215776994</v>
      </c>
      <c r="V368" s="5">
        <f>L$6*SUM(U361:U367)</f>
        <v>0.36056079801236546</v>
      </c>
      <c r="W368" s="1">
        <f>H$5+((H$6-H$5)*(LOG(V368+J$5)-LOG(J$5))/(LOG(J$6)-LOG(J$5)))</f>
        <v>4.0005824649509501E-3</v>
      </c>
      <c r="X368" s="1">
        <f t="shared" si="106"/>
        <v>2.0614164405131064E-3</v>
      </c>
      <c r="Y368" s="1">
        <f t="shared" si="107"/>
        <v>0.51321766068716734</v>
      </c>
      <c r="Z368" s="1">
        <f t="shared" si="105"/>
        <v>10000000</v>
      </c>
    </row>
    <row r="369" spans="1:26" x14ac:dyDescent="0.2">
      <c r="A369">
        <v>360</v>
      </c>
      <c r="B369" s="1">
        <f t="shared" si="108"/>
        <v>91911738.77851443</v>
      </c>
      <c r="C369" s="1">
        <f t="shared" si="108"/>
        <v>91911738.77851443</v>
      </c>
      <c r="D369" s="5">
        <f t="shared" si="109"/>
        <v>4.0882595837870817</v>
      </c>
      <c r="E369" s="1">
        <f t="shared" si="110"/>
        <v>143376517.83988124</v>
      </c>
      <c r="F369" s="1">
        <f t="shared" si="111"/>
        <v>11318074.145807993</v>
      </c>
      <c r="G369" s="5">
        <f t="shared" si="115"/>
        <v>132058440.0888719</v>
      </c>
      <c r="H369" s="5">
        <f t="shared" si="112"/>
        <v>0</v>
      </c>
      <c r="I369" s="5">
        <f t="shared" si="102"/>
        <v>0.49999998887993108</v>
      </c>
      <c r="J369" s="5">
        <f t="shared" si="103"/>
        <v>0.49999998887993108</v>
      </c>
      <c r="K369" s="20">
        <f t="shared" si="104"/>
        <v>2.2240137914893352E-8</v>
      </c>
      <c r="L369" s="20">
        <f t="shared" si="118"/>
        <v>87011738.887491107</v>
      </c>
      <c r="M369" s="20">
        <f t="shared" si="119"/>
        <v>87011738.887491107</v>
      </c>
      <c r="N369" s="20">
        <f t="shared" si="120"/>
        <v>3.870306232221127</v>
      </c>
      <c r="O369" s="5">
        <f t="shared" si="121"/>
        <v>0.25730598662336052</v>
      </c>
      <c r="P369" s="5">
        <f t="shared" si="122"/>
        <v>0.25730598662336052</v>
      </c>
      <c r="Q369" s="5">
        <f t="shared" si="116"/>
        <v>-0.25730598662336052</v>
      </c>
      <c r="R369" s="5">
        <f t="shared" si="117"/>
        <v>-0.25730598662336052</v>
      </c>
      <c r="S369" s="1">
        <f t="shared" si="113"/>
        <v>0.51461197324672103</v>
      </c>
      <c r="T369">
        <f>IF(A369&lt;D$4,F$4,0)</f>
        <v>0</v>
      </c>
      <c r="U369" s="5">
        <f t="shared" si="114"/>
        <v>0.5148303979607014</v>
      </c>
      <c r="V369" s="5">
        <f>L$6*SUM(U362:U368)</f>
        <v>0.36052013651537435</v>
      </c>
      <c r="W369" s="1">
        <f>H$5+((H$6-H$5)*(LOG(V369+J$5)-LOG(J$5))/(LOG(J$6)-LOG(J$5)))</f>
        <v>4.0005823992658607E-3</v>
      </c>
      <c r="X369" s="1">
        <f t="shared" si="106"/>
        <v>2.0611265450241056E-3</v>
      </c>
      <c r="Y369" s="1">
        <f t="shared" si="107"/>
        <v>0.5131454957213587</v>
      </c>
      <c r="Z369" s="1">
        <f t="shared" si="105"/>
        <v>10000000</v>
      </c>
    </row>
    <row r="370" spans="1:26" x14ac:dyDescent="0.2">
      <c r="A370">
        <v>361</v>
      </c>
      <c r="B370" s="1">
        <f t="shared" si="108"/>
        <v>91911738.52120845</v>
      </c>
      <c r="C370" s="1">
        <f t="shared" si="108"/>
        <v>91911738.52120845</v>
      </c>
      <c r="D370" s="5">
        <f t="shared" si="109"/>
        <v>4.088080079499786</v>
      </c>
      <c r="E370" s="1">
        <f t="shared" si="110"/>
        <v>143376518.35471165</v>
      </c>
      <c r="F370" s="1">
        <f t="shared" si="111"/>
        <v>11318074.147869119</v>
      </c>
      <c r="G370" s="5">
        <f t="shared" si="115"/>
        <v>132058440.60201739</v>
      </c>
      <c r="H370" s="5">
        <f t="shared" si="112"/>
        <v>0</v>
      </c>
      <c r="I370" s="5">
        <f t="shared" si="102"/>
        <v>0.49999998888041924</v>
      </c>
      <c r="J370" s="5">
        <f t="shared" si="103"/>
        <v>0.49999998888041924</v>
      </c>
      <c r="K370" s="20">
        <f t="shared" si="104"/>
        <v>2.2239161473596741E-8</v>
      </c>
      <c r="L370" s="20">
        <f t="shared" si="118"/>
        <v>87011738.630180344</v>
      </c>
      <c r="M370" s="20">
        <f t="shared" si="119"/>
        <v>87011738.630180344</v>
      </c>
      <c r="N370" s="20">
        <f t="shared" si="120"/>
        <v>3.8701362970585378</v>
      </c>
      <c r="O370" s="5">
        <f t="shared" si="121"/>
        <v>0.2572946882203786</v>
      </c>
      <c r="P370" s="5">
        <f t="shared" si="122"/>
        <v>0.2572946882203786</v>
      </c>
      <c r="Q370" s="5">
        <f t="shared" si="116"/>
        <v>-0.2572946882203786</v>
      </c>
      <c r="R370" s="5">
        <f t="shared" si="117"/>
        <v>-0.2572946882203786</v>
      </c>
      <c r="S370" s="1">
        <f t="shared" si="113"/>
        <v>0.5145893764407572</v>
      </c>
      <c r="T370">
        <f>IF(A370&lt;D$4,F$4,0)</f>
        <v>0</v>
      </c>
      <c r="U370" s="5">
        <f t="shared" si="114"/>
        <v>0.51479147753401644</v>
      </c>
      <c r="V370" s="5">
        <f>L$6*SUM(U363:U369)</f>
        <v>0.36048251408480625</v>
      </c>
      <c r="W370" s="1">
        <f>H$5+((H$6-H$5)*(LOG(V370+J$5)-LOG(J$5))/(LOG(J$6)-LOG(J$5)))</f>
        <v>4.0005823384901005E-3</v>
      </c>
      <c r="X370" s="1">
        <f t="shared" si="106"/>
        <v>2.060858317001995E-3</v>
      </c>
      <c r="Y370" s="1">
        <f t="shared" si="107"/>
        <v>0.51307872453177994</v>
      </c>
      <c r="Z370" s="1">
        <f t="shared" si="105"/>
        <v>10000000</v>
      </c>
    </row>
    <row r="371" spans="1:26" x14ac:dyDescent="0.2">
      <c r="A371">
        <v>362</v>
      </c>
      <c r="B371" s="1">
        <f t="shared" si="108"/>
        <v>91911738.263913766</v>
      </c>
      <c r="C371" s="1">
        <f t="shared" si="108"/>
        <v>91911738.263913766</v>
      </c>
      <c r="D371" s="5">
        <f t="shared" si="109"/>
        <v>4.0879139900566912</v>
      </c>
      <c r="E371" s="1">
        <f t="shared" si="110"/>
        <v>143376518.86950314</v>
      </c>
      <c r="F371" s="1">
        <f t="shared" si="111"/>
        <v>11318074.149929978</v>
      </c>
      <c r="G371" s="5">
        <f t="shared" si="115"/>
        <v>132058441.11509611</v>
      </c>
      <c r="H371" s="5">
        <f t="shared" si="112"/>
        <v>0</v>
      </c>
      <c r="I371" s="5">
        <f t="shared" si="102"/>
        <v>0.49999998888087099</v>
      </c>
      <c r="J371" s="5">
        <f t="shared" si="103"/>
        <v>0.49999998888087099</v>
      </c>
      <c r="K371" s="20">
        <f t="shared" si="104"/>
        <v>2.2238258009062131E-8</v>
      </c>
      <c r="L371" s="20">
        <f t="shared" si="118"/>
        <v>87011738.372881234</v>
      </c>
      <c r="M371" s="20">
        <f t="shared" si="119"/>
        <v>87011738.372881234</v>
      </c>
      <c r="N371" s="20">
        <f t="shared" si="120"/>
        <v>3.8699790615678822</v>
      </c>
      <c r="O371" s="5">
        <f t="shared" si="121"/>
        <v>0.25728423411802642</v>
      </c>
      <c r="P371" s="5">
        <f t="shared" si="122"/>
        <v>0.25728423411802642</v>
      </c>
      <c r="Q371" s="5">
        <f t="shared" si="116"/>
        <v>-0.25728423411802642</v>
      </c>
      <c r="R371" s="5">
        <f t="shared" si="117"/>
        <v>-0.25728423411802642</v>
      </c>
      <c r="S371" s="1">
        <f t="shared" si="113"/>
        <v>0.51456846823605285</v>
      </c>
      <c r="T371">
        <f>IF(A371&lt;D$4,F$4,0)</f>
        <v>0</v>
      </c>
      <c r="U371" s="5">
        <f t="shared" si="114"/>
        <v>0.51475546588385168</v>
      </c>
      <c r="V371" s="5">
        <f>L$6*SUM(U364:U370)</f>
        <v>0.36044770355332967</v>
      </c>
      <c r="W371" s="1">
        <f>H$5+((H$6-H$5)*(LOG(V371+J$5)-LOG(J$5))/(LOG(J$6)-LOG(J$5)))</f>
        <v>4.0005822822567153E-3</v>
      </c>
      <c r="X371" s="1">
        <f t="shared" si="106"/>
        <v>2.0606101368230182E-3</v>
      </c>
      <c r="Y371" s="1">
        <f t="shared" si="107"/>
        <v>0.51301694393878894</v>
      </c>
      <c r="Z371" s="1">
        <f t="shared" si="105"/>
        <v>10000000</v>
      </c>
    </row>
    <row r="372" spans="1:26" x14ac:dyDescent="0.2">
      <c r="A372">
        <v>363</v>
      </c>
      <c r="B372" s="1">
        <f t="shared" si="108"/>
        <v>91911738.006629527</v>
      </c>
      <c r="C372" s="1">
        <f t="shared" si="108"/>
        <v>91911738.006629527</v>
      </c>
      <c r="D372" s="5">
        <f t="shared" si="109"/>
        <v>4.0877603127108344</v>
      </c>
      <c r="E372" s="1">
        <f t="shared" si="110"/>
        <v>143376519.3842586</v>
      </c>
      <c r="F372" s="1">
        <f t="shared" si="111"/>
        <v>11318074.151990589</v>
      </c>
      <c r="G372" s="5">
        <f t="shared" si="115"/>
        <v>132058441.62811305</v>
      </c>
      <c r="H372" s="5">
        <f t="shared" si="112"/>
        <v>0</v>
      </c>
      <c r="I372" s="5">
        <f t="shared" si="102"/>
        <v>0.49999998888128899</v>
      </c>
      <c r="J372" s="5">
        <f t="shared" si="103"/>
        <v>0.49999998888128899</v>
      </c>
      <c r="K372" s="20">
        <f t="shared" si="104"/>
        <v>2.2237422066345521E-8</v>
      </c>
      <c r="L372" s="20">
        <f t="shared" si="118"/>
        <v>87011738.115592897</v>
      </c>
      <c r="M372" s="20">
        <f t="shared" si="119"/>
        <v>87011738.115592897</v>
      </c>
      <c r="N372" s="20">
        <f t="shared" si="120"/>
        <v>3.8698335764606484</v>
      </c>
      <c r="O372" s="5">
        <f t="shared" si="121"/>
        <v>0.25727456120562514</v>
      </c>
      <c r="P372" s="5">
        <f t="shared" si="122"/>
        <v>0.25727456120562514</v>
      </c>
      <c r="Q372" s="5">
        <f t="shared" si="116"/>
        <v>-0.25727456120562514</v>
      </c>
      <c r="R372" s="5">
        <f t="shared" si="117"/>
        <v>-0.25727456120562514</v>
      </c>
      <c r="S372" s="1">
        <f t="shared" si="113"/>
        <v>0.51454912241125028</v>
      </c>
      <c r="T372">
        <f>IF(A372&lt;D$4,F$4,0)</f>
        <v>0</v>
      </c>
      <c r="U372" s="5">
        <f t="shared" si="114"/>
        <v>0.51472214558191021</v>
      </c>
      <c r="V372" s="5">
        <f>L$6*SUM(U365:U371)</f>
        <v>0.36041549473415374</v>
      </c>
      <c r="W372" s="1">
        <f>H$5+((H$6-H$5)*(LOG(V372+J$5)-LOG(J$5))/(LOG(J$6)-LOG(J$5)))</f>
        <v>4.0005822302262052E-3</v>
      </c>
      <c r="X372" s="1">
        <f t="shared" si="106"/>
        <v>2.060380505928926E-3</v>
      </c>
      <c r="Y372" s="1">
        <f t="shared" si="107"/>
        <v>0.51295978090003369</v>
      </c>
      <c r="Z372" s="1">
        <f t="shared" si="105"/>
        <v>10000000</v>
      </c>
    </row>
    <row r="373" spans="1:26" x14ac:dyDescent="0.2">
      <c r="A373">
        <v>364</v>
      </c>
      <c r="B373" s="1">
        <f t="shared" si="108"/>
        <v>91911737.749354959</v>
      </c>
      <c r="C373" s="1">
        <f t="shared" si="108"/>
        <v>91911737.749354959</v>
      </c>
      <c r="D373" s="5">
        <f t="shared" si="109"/>
        <v>4.0876181196696315</v>
      </c>
      <c r="E373" s="1">
        <f t="shared" si="110"/>
        <v>143376519.89898074</v>
      </c>
      <c r="F373" s="1">
        <f t="shared" si="111"/>
        <v>11318074.154050969</v>
      </c>
      <c r="G373" s="5">
        <f t="shared" si="115"/>
        <v>132058442.14107282</v>
      </c>
      <c r="H373" s="5">
        <f t="shared" si="112"/>
        <v>0</v>
      </c>
      <c r="I373" s="5">
        <f t="shared" si="102"/>
        <v>0.49999998888167574</v>
      </c>
      <c r="J373" s="5">
        <f t="shared" si="103"/>
        <v>0.49999998888167574</v>
      </c>
      <c r="K373" s="20">
        <f t="shared" si="104"/>
        <v>2.2236648598254748E-8</v>
      </c>
      <c r="L373" s="20">
        <f t="shared" si="118"/>
        <v>87011737.858314544</v>
      </c>
      <c r="M373" s="20">
        <f t="shared" si="119"/>
        <v>87011737.858314544</v>
      </c>
      <c r="N373" s="20">
        <f t="shared" si="120"/>
        <v>3.8696989634067349</v>
      </c>
      <c r="O373" s="5">
        <f t="shared" si="121"/>
        <v>0.25726561108995905</v>
      </c>
      <c r="P373" s="5">
        <f t="shared" si="122"/>
        <v>0.25726561108995905</v>
      </c>
      <c r="Q373" s="5">
        <f t="shared" si="116"/>
        <v>-0.25726561108995905</v>
      </c>
      <c r="R373" s="5">
        <f t="shared" si="117"/>
        <v>-0.25726561108995905</v>
      </c>
      <c r="S373" s="1">
        <f t="shared" si="113"/>
        <v>0.51453122217991809</v>
      </c>
      <c r="T373">
        <f>IF(A373&lt;D$4,F$4,0)</f>
        <v>0</v>
      </c>
      <c r="U373" s="5">
        <f t="shared" si="114"/>
        <v>0.51469131545245339</v>
      </c>
      <c r="V373" s="5">
        <f>L$6*SUM(U366:U372)</f>
        <v>0.3603856931517484</v>
      </c>
      <c r="W373" s="1">
        <f>H$5+((H$6-H$5)*(LOG(V373+J$5)-LOG(J$5))/(LOG(J$6)-LOG(J$5)))</f>
        <v>4.0005821820843458E-3</v>
      </c>
      <c r="X373" s="1">
        <f t="shared" si="106"/>
        <v>2.0601680377773583E-3</v>
      </c>
      <c r="Y373" s="1">
        <f t="shared" si="107"/>
        <v>0.51290689025772029</v>
      </c>
      <c r="Z373" s="1">
        <f t="shared" si="105"/>
        <v>10000000</v>
      </c>
    </row>
    <row r="374" spans="1:26" x14ac:dyDescent="0.2">
      <c r="A374">
        <v>365</v>
      </c>
      <c r="B374" s="1">
        <f t="shared" si="108"/>
        <v>91911737.492089346</v>
      </c>
      <c r="C374" s="1">
        <f t="shared" si="108"/>
        <v>91911737.492089346</v>
      </c>
      <c r="D374" s="5">
        <f t="shared" si="109"/>
        <v>4.0874865524921127</v>
      </c>
      <c r="E374" s="1">
        <f t="shared" si="110"/>
        <v>143376520.41367206</v>
      </c>
      <c r="F374" s="1">
        <f t="shared" si="111"/>
        <v>11318074.156111136</v>
      </c>
      <c r="G374" s="5">
        <f t="shared" si="115"/>
        <v>132058442.65397972</v>
      </c>
      <c r="H374" s="5">
        <f t="shared" si="112"/>
        <v>0</v>
      </c>
      <c r="I374" s="5">
        <f t="shared" si="102"/>
        <v>0.49999998888203351</v>
      </c>
      <c r="J374" s="5">
        <f t="shared" si="103"/>
        <v>0.49999998888203351</v>
      </c>
      <c r="K374" s="20">
        <f t="shared" si="104"/>
        <v>2.2235932934870462E-8</v>
      </c>
      <c r="L374" s="20">
        <f t="shared" si="118"/>
        <v>87011737.601045415</v>
      </c>
      <c r="M374" s="20">
        <f t="shared" si="119"/>
        <v>87011737.601045415</v>
      </c>
      <c r="N374" s="20">
        <f t="shared" si="120"/>
        <v>3.8695744097303821</v>
      </c>
      <c r="O374" s="5">
        <f t="shared" si="121"/>
        <v>0.25725732974264992</v>
      </c>
      <c r="P374" s="5">
        <f t="shared" si="122"/>
        <v>0.25725732974264992</v>
      </c>
      <c r="Q374" s="5">
        <f t="shared" si="116"/>
        <v>-0.25725732974264992</v>
      </c>
      <c r="R374" s="5">
        <f t="shared" si="117"/>
        <v>-0.25725732974264992</v>
      </c>
      <c r="S374" s="1">
        <f t="shared" si="113"/>
        <v>0.51451465948529984</v>
      </c>
      <c r="T374">
        <f>IF(A374&lt;D$4,F$4,0)</f>
        <v>0</v>
      </c>
      <c r="U374" s="5">
        <f t="shared" si="114"/>
        <v>0.51466278935743648</v>
      </c>
      <c r="V374" s="5">
        <f>L$6*SUM(U367:U373)</f>
        <v>0.36035811886744401</v>
      </c>
      <c r="W374" s="1">
        <f>H$5+((H$6-H$5)*(LOG(V374+J$5)-LOG(J$5))/(LOG(J$6)-LOG(J$5)))</f>
        <v>4.0005821375404997E-3</v>
      </c>
      <c r="X374" s="1">
        <f t="shared" si="106"/>
        <v>2.0599714494688448E-3</v>
      </c>
      <c r="Y374" s="1">
        <f t="shared" si="107"/>
        <v>0.51285795265426803</v>
      </c>
      <c r="Z374" s="1">
        <f t="shared" si="105"/>
        <v>10000000</v>
      </c>
    </row>
    <row r="375" spans="1:26" x14ac:dyDescent="0.2">
      <c r="E375"/>
      <c r="F375"/>
      <c r="G375"/>
      <c r="H375"/>
    </row>
    <row r="376" spans="1:26" x14ac:dyDescent="0.2">
      <c r="E376"/>
      <c r="F376"/>
      <c r="G376"/>
      <c r="H3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Baseline</vt:lpstr>
      <vt:lpstr>Slower</vt:lpstr>
      <vt:lpstr>TwoTypes</vt:lpstr>
      <vt:lpstr>Deliberate</vt:lpstr>
      <vt:lpstr>Contagious</vt:lpstr>
      <vt:lpstr>Dead %</vt:lpstr>
      <vt:lpstr>Dead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2020-03-01T20:38:37Z</dcterms:created>
  <dcterms:modified xsi:type="dcterms:W3CDTF">2020-03-09T18:02:52Z</dcterms:modified>
</cp:coreProperties>
</file>